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<sst xmlns="http://schemas.openxmlformats.org/spreadsheetml/2006/main" count="7580" uniqueCount="1234">
  <si>
    <t>File opened</t>
  </si>
  <si>
    <t>2021-05-20 10:58:02</t>
  </si>
  <si>
    <t>Console s/n</t>
  </si>
  <si>
    <t>68C-812020</t>
  </si>
  <si>
    <t>Console ver</t>
  </si>
  <si>
    <t>Bluestem v.1.4.02</t>
  </si>
  <si>
    <t>Scripts ver</t>
  </si>
  <si>
    <t>2020.02  1.4.02, Jan 2020</t>
  </si>
  <si>
    <t>Head s/n</t>
  </si>
  <si>
    <t>68H-712010</t>
  </si>
  <si>
    <t>Head ver</t>
  </si>
  <si>
    <t>1.4.0</t>
  </si>
  <si>
    <t>Head cal</t>
  </si>
  <si>
    <t>{"co2azero": "0.929023", "h2obspanconc1": "20", "tazero": "0.146376", "h2oaspan2a": "0.0720706", "flowbzero": "0.32623", "tbzero": "0.233871", "h2obspan2a": "0.0707434", "co2aspan1": "1.00387", "chamberpressurezero": "2.72462", "co2aspanconc1": "2486", "h2oaspan1": "1.01091", "co2bspan1": "1.00317", "co2aspan2b": "0.321419", "h2obspan2": "0", "co2aspan2a": "0.323557", "co2bspanconc1": "400", "h2obspan1": "1.0274", "h2obspanconc2": "20", "co2bspan2": "-0.0310097", "co2aspan2": "-0.0323824", "h2oaspanconc1": "12.13", "co2bspan2b": "0.0998971", "h2obspan2b": "0.106528", "ssa_ref": "36366.5", "h2oaspanconc2": "0", "ssb_ref": "29674.1", "flowazero": "0.31402", "flowmeterzero": "0.998054", "oxygen": "21", "h2oaspan2": "0", "h2oaspan2b": "0.0728571", "co2aspanconc2": "305.4", "h2oazero": "1.05672", "h2obzero": "1.07075", "co2bspan2a": "0.0997196", "co2bspanconc2": "305.4", "co2bzero": "0.935776"}</t>
  </si>
  <si>
    <t>Chamber type</t>
  </si>
  <si>
    <t>6800-01A</t>
  </si>
  <si>
    <t>Chamber s/n</t>
  </si>
  <si>
    <t>MPF-831790</t>
  </si>
  <si>
    <t>Chamber rev</t>
  </si>
  <si>
    <t>0</t>
  </si>
  <si>
    <t>Chamber cal</t>
  </si>
  <si>
    <t>Fluorometer</t>
  </si>
  <si>
    <t>Flr. Version</t>
  </si>
  <si>
    <t>10:58:02</t>
  </si>
  <si>
    <t>Stability Definition:	ΔH2O (Meas2): Slp&lt;0.1 Per=20	ΔCO2 (Meas2): Slp&lt;0.5 Per=20	F (FlrLS): Slp&lt;10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</si>
  <si>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</si>
  <si>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</si>
  <si>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</si>
  <si>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</si>
  <si>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</si>
  <si>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</si>
  <si>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</si>
  <si>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</si>
  <si>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</si>
  <si>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</si>
  <si>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</si>
  <si>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</si>
  <si>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</si>
  <si>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</si>
  <si>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</si>
  <si>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</si>
  <si>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</si>
  <si>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</si>
  <si>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</si>
  <si>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</si>
  <si>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</si>
  <si>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</si>
  <si>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</si>
  <si>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</si>
  <si>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</si>
  <si>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</si>
  <si>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</si>
  <si>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</si>
  <si>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</si>
  <si>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</si>
  <si>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</si>
  <si>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</si>
  <si>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</si>
  <si>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</si>
  <si>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</si>
  <si>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</si>
  <si>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</si>
  <si>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</si>
  <si>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</si>
  <si>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</si>
  <si>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</si>
  <si>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</si>
  <si>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</si>
  <si>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</si>
  <si>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</si>
  <si>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</si>
  <si>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</si>
  <si>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</si>
  <si>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</si>
  <si>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</si>
  <si>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</si>
  <si>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5.13712 77.3826 386.988 643.819 892.248 1096 1295.51 1420.83</t>
  </si>
  <si>
    <t>Fs_true</t>
  </si>
  <si>
    <t>-0.527324 99.8158 401.734 601.097 800.578 1000.36 1202.75 1400</t>
  </si>
  <si>
    <t>leak_wt</t>
  </si>
  <si>
    <t>Sys</t>
  </si>
  <si>
    <t>UserDefCon</t>
  </si>
  <si>
    <t>GasEx</t>
  </si>
  <si>
    <t>Leak</t>
  </si>
  <si>
    <t>FLR</t>
  </si>
  <si>
    <t>MPF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</si>
  <si>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</si>
  <si>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</si>
  <si>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</si>
  <si>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</si>
  <si>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</si>
  <si>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</si>
  <si>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</si>
  <si>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</si>
  <si>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</si>
  <si>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</si>
  <si>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</si>
  <si>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</si>
  <si>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</si>
  <si>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</si>
  <si>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Species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</si>
  <si>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</si>
  <si>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</si>
  <si>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</si>
  <si>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</si>
  <si>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</si>
  <si>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</si>
  <si>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</si>
  <si>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</si>
  <si>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</si>
  <si>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</si>
  <si>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</si>
  <si>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</si>
  <si>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</si>
  <si>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</si>
  <si>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</si>
  <si>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</si>
  <si>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</si>
  <si>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</si>
  <si>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</si>
  <si>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</si>
  <si>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</si>
  <si>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</si>
  <si>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</si>
  <si>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</si>
  <si>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</si>
  <si>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</si>
  <si>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</si>
  <si>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</si>
  <si>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</si>
  <si>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</si>
  <si>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</si>
  <si>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</si>
  <si>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</si>
  <si>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</si>
  <si>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</si>
  <si>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</si>
  <si>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</si>
  <si>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</si>
  <si>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</si>
  <si>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</si>
  <si>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</si>
  <si>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</si>
  <si>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</si>
  <si>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</si>
  <si>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</si>
  <si>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</si>
  <si>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</si>
  <si>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</si>
  <si>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</si>
  <si>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</si>
  <si>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</si>
  <si>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</si>
  <si>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</si>
  <si>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</si>
  <si>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</si>
  <si>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</si>
  <si>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</si>
  <si>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</si>
  <si>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</si>
  <si>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</si>
  <si>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</si>
  <si>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</si>
  <si>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</si>
  <si>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</si>
  <si>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</si>
  <si>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</si>
  <si>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</si>
  <si>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</si>
  <si>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</si>
  <si>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</si>
  <si>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</si>
  <si>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</si>
  <si>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</si>
  <si>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</si>
  <si>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</si>
  <si>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</si>
  <si>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</si>
  <si>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</si>
  <si>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</si>
  <si>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</si>
  <si>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</si>
  <si>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</si>
  <si>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</si>
  <si>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</si>
  <si>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</si>
  <si>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</si>
  <si>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</si>
  <si>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</si>
  <si>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</si>
  <si>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</si>
  <si>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</si>
  <si>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</si>
  <si>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</si>
  <si>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</si>
  <si>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</si>
  <si>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</si>
  <si>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</si>
  <si>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</si>
  <si>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</si>
  <si>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</si>
  <si>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</si>
  <si>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</si>
  <si>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</si>
  <si>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</si>
  <si>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</si>
  <si>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</si>
  <si>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</si>
  <si>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</si>
  <si>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</si>
  <si>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</si>
  <si>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</si>
  <si>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</si>
  <si>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</si>
  <si>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</si>
  <si>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</si>
  <si>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</si>
  <si>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</si>
  <si>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</si>
  <si>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</si>
  <si>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</si>
  <si>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</si>
  <si>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</si>
  <si>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</si>
  <si>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</si>
  <si>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</si>
  <si>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</si>
  <si>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</si>
  <si>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</si>
  <si>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</si>
  <si>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</si>
  <si>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</si>
  <si>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</si>
  <si>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</si>
  <si>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</si>
  <si>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</si>
  <si>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</si>
  <si>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</si>
  <si>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</si>
  <si>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</si>
  <si>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</si>
  <si>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</si>
  <si>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</si>
  <si>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</si>
  <si>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</si>
  <si>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</si>
  <si>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</si>
  <si>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</si>
  <si>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</si>
  <si>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</si>
  <si>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</si>
  <si>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</si>
  <si>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</si>
  <si>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</si>
  <si>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</si>
  <si>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</si>
  <si>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</si>
  <si>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</si>
  <si>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</si>
  <si>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</si>
  <si>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</si>
  <si>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</si>
  <si>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</si>
  <si>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</si>
  <si>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</si>
  <si>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</si>
  <si>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</si>
  <si>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</si>
  <si>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</si>
  <si>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</si>
  <si>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</si>
  <si>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</si>
  <si>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</si>
  <si>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</si>
  <si>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</si>
  <si>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</si>
  <si>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</si>
  <si>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</si>
  <si>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</si>
  <si>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</si>
  <si>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</si>
  <si>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</si>
  <si>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</si>
  <si>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</si>
  <si>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</si>
  <si>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</si>
  <si>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</si>
  <si>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</si>
  <si>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</si>
  <si>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</si>
  <si>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</si>
  <si>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min</t>
  </si>
  <si>
    <t>20210520 10:59:29</t>
  </si>
  <si>
    <t>10:59:29</t>
  </si>
  <si>
    <t>-</t>
  </si>
  <si>
    <t>0: Broadleaf</t>
  </si>
  <si>
    <t>10:59:03</t>
  </si>
  <si>
    <t>3/3</t>
  </si>
  <si>
    <t>20210520 10:59:31</t>
  </si>
  <si>
    <t>10:59:31</t>
  </si>
  <si>
    <t>20210520 10:59:33</t>
  </si>
  <si>
    <t>10:59:33</t>
  </si>
  <si>
    <t>20210520 10:59:35</t>
  </si>
  <si>
    <t>10:59:35</t>
  </si>
  <si>
    <t>20210520 10:59:37</t>
  </si>
  <si>
    <t>10:59:37</t>
  </si>
  <si>
    <t>2/3</t>
  </si>
  <si>
    <t>20210520 10:59:39</t>
  </si>
  <si>
    <t>10:59:39</t>
  </si>
  <si>
    <t>20210520 10:59:41</t>
  </si>
  <si>
    <t>10:59:41</t>
  </si>
  <si>
    <t>20210520 10:59:43</t>
  </si>
  <si>
    <t>10:59:43</t>
  </si>
  <si>
    <t>20210520 10:59:45</t>
  </si>
  <si>
    <t>10:59:45</t>
  </si>
  <si>
    <t>20210520 10:59:47</t>
  </si>
  <si>
    <t>10:59:47</t>
  </si>
  <si>
    <t>20210520 10:59:49</t>
  </si>
  <si>
    <t>10:59:49</t>
  </si>
  <si>
    <t>20210520 10:59:51</t>
  </si>
  <si>
    <t>10:59:51</t>
  </si>
  <si>
    <t>20210520 10:59:53</t>
  </si>
  <si>
    <t>10:59:53</t>
  </si>
  <si>
    <t>20210520 10:59:55</t>
  </si>
  <si>
    <t>10:59:55</t>
  </si>
  <si>
    <t>20210520 10:59:57</t>
  </si>
  <si>
    <t>10:59:57</t>
  </si>
  <si>
    <t>20210520 10:59:59</t>
  </si>
  <si>
    <t>10:59:59</t>
  </si>
  <si>
    <t>20210520 11:00:01</t>
  </si>
  <si>
    <t>11:00:01</t>
  </si>
  <si>
    <t>20210520 11:00:03</t>
  </si>
  <si>
    <t>11:00:03</t>
  </si>
  <si>
    <t>20210520 11:00:05</t>
  </si>
  <si>
    <t>11:00:05</t>
  </si>
  <si>
    <t>20210520 11:00:07</t>
  </si>
  <si>
    <t>11:00:07</t>
  </si>
  <si>
    <t>20210520 11:00:09</t>
  </si>
  <si>
    <t>11:00:09</t>
  </si>
  <si>
    <t>20210520 11:00:11</t>
  </si>
  <si>
    <t>11:00:11</t>
  </si>
  <si>
    <t>20210520 11:00:13</t>
  </si>
  <si>
    <t>11:00:13</t>
  </si>
  <si>
    <t>1/3</t>
  </si>
  <si>
    <t>20210520 11:00:15</t>
  </si>
  <si>
    <t>11:00:15</t>
  </si>
  <si>
    <t>20210520 11:00:17</t>
  </si>
  <si>
    <t>11:00:17</t>
  </si>
  <si>
    <t>20210520 11:00:19</t>
  </si>
  <si>
    <t>11:00:19</t>
  </si>
  <si>
    <t>20210520 11:00:21</t>
  </si>
  <si>
    <t>11:00:21</t>
  </si>
  <si>
    <t>20210520 11:00:23</t>
  </si>
  <si>
    <t>11:00:23</t>
  </si>
  <si>
    <t>20210520 11:00:25</t>
  </si>
  <si>
    <t>11:00:25</t>
  </si>
  <si>
    <t>20210520 11:00:27</t>
  </si>
  <si>
    <t>11:00:27</t>
  </si>
  <si>
    <t>20210520 11:00:29</t>
  </si>
  <si>
    <t>11:00:29</t>
  </si>
  <si>
    <t>20210520 11:00:31</t>
  </si>
  <si>
    <t>11:00:31</t>
  </si>
  <si>
    <t>20210520 11:00:33</t>
  </si>
  <si>
    <t>11:00:33</t>
  </si>
  <si>
    <t>20210520 11:00:35</t>
  </si>
  <si>
    <t>11:00:35</t>
  </si>
  <si>
    <t>20210520 11:00:37</t>
  </si>
  <si>
    <t>11:00:37</t>
  </si>
  <si>
    <t>20210520 11:00:39</t>
  </si>
  <si>
    <t>11:00:39</t>
  </si>
  <si>
    <t>20210520 11:00:41</t>
  </si>
  <si>
    <t>11:00:41</t>
  </si>
  <si>
    <t>20210520 11:00:43</t>
  </si>
  <si>
    <t>11:00:43</t>
  </si>
  <si>
    <t>20210520 11:00:45</t>
  </si>
  <si>
    <t>11:00:45</t>
  </si>
  <si>
    <t>20210520 11:00:47</t>
  </si>
  <si>
    <t>11:00:47</t>
  </si>
  <si>
    <t>20210520 11:00:49</t>
  </si>
  <si>
    <t>11:00:49</t>
  </si>
  <si>
    <t>20210520 11:00:51</t>
  </si>
  <si>
    <t>11:00:51</t>
  </si>
  <si>
    <t>20210520 11:00:53</t>
  </si>
  <si>
    <t>11:00:53</t>
  </si>
  <si>
    <t>20210520 11:00:55</t>
  </si>
  <si>
    <t>11:00:55</t>
  </si>
  <si>
    <t>20210520 11:00:57</t>
  </si>
  <si>
    <t>11:00:57</t>
  </si>
  <si>
    <t>20210520 11:00:59</t>
  </si>
  <si>
    <t>11:00:59</t>
  </si>
  <si>
    <t>20210520 11:01:01</t>
  </si>
  <si>
    <t>11:01:01</t>
  </si>
  <si>
    <t>20210520 11:01:03</t>
  </si>
  <si>
    <t>11:01:03</t>
  </si>
  <si>
    <t>20210520 11:01:05</t>
  </si>
  <si>
    <t>11:01:05</t>
  </si>
  <si>
    <t>20210520 11:01:07</t>
  </si>
  <si>
    <t>11:01:07</t>
  </si>
  <si>
    <t>20210520 11:01:09</t>
  </si>
  <si>
    <t>11:01:09</t>
  </si>
  <si>
    <t>20210520 11:01:11</t>
  </si>
  <si>
    <t>11:01:11</t>
  </si>
  <si>
    <t>20210520 11:01:13</t>
  </si>
  <si>
    <t>11:01:13</t>
  </si>
  <si>
    <t>20210520 11:01:15</t>
  </si>
  <si>
    <t>11:01:15</t>
  </si>
  <si>
    <t>20210520 11:01:17</t>
  </si>
  <si>
    <t>11:01:17</t>
  </si>
  <si>
    <t>20210520 11:01:19</t>
  </si>
  <si>
    <t>11:01:19</t>
  </si>
  <si>
    <t>20210520 11:01:21</t>
  </si>
  <si>
    <t>11:01:21</t>
  </si>
  <si>
    <t>20210520 11:01:23</t>
  </si>
  <si>
    <t>11:01:23</t>
  </si>
  <si>
    <t>20210520 11:01:25</t>
  </si>
  <si>
    <t>11:01:25</t>
  </si>
  <si>
    <t>20210520 11:01:27</t>
  </si>
  <si>
    <t>11:01:27</t>
  </si>
  <si>
    <t>20210520 11:01:29</t>
  </si>
  <si>
    <t>11:01:29</t>
  </si>
  <si>
    <t>20210520 11:01:31</t>
  </si>
  <si>
    <t>11:01:31</t>
  </si>
  <si>
    <t>20210520 11:01:33</t>
  </si>
  <si>
    <t>11:01:33</t>
  </si>
  <si>
    <t>20210520 11:01:35</t>
  </si>
  <si>
    <t>11:01:35</t>
  </si>
  <si>
    <t>20210520 11:01:37</t>
  </si>
  <si>
    <t>11:01:37</t>
  </si>
  <si>
    <t>20210520 11:01:39</t>
  </si>
  <si>
    <t>11:01:39</t>
  </si>
  <si>
    <t>20210520 11:01:41</t>
  </si>
  <si>
    <t>11:01:41</t>
  </si>
  <si>
    <t>20210520 11:01:43</t>
  </si>
  <si>
    <t>11:01:43</t>
  </si>
  <si>
    <t>20210520 11:01:45</t>
  </si>
  <si>
    <t>11:01:45</t>
  </si>
  <si>
    <t>20210520 11:01:47</t>
  </si>
  <si>
    <t>11:01:47</t>
  </si>
  <si>
    <t>20210520 11:01:49</t>
  </si>
  <si>
    <t>11:01:49</t>
  </si>
  <si>
    <t>20210520 11:01:51</t>
  </si>
  <si>
    <t>11:01:51</t>
  </si>
  <si>
    <t>20210520 11:01:53</t>
  </si>
  <si>
    <t>11:01:53</t>
  </si>
  <si>
    <t>20210520 11:01:55</t>
  </si>
  <si>
    <t>11:01:55</t>
  </si>
  <si>
    <t>20210520 11:01:57</t>
  </si>
  <si>
    <t>11:01:57</t>
  </si>
  <si>
    <t>20210520 11:01:59</t>
  </si>
  <si>
    <t>11:01:59</t>
  </si>
  <si>
    <t>20210520 11:02:01</t>
  </si>
  <si>
    <t>11:02:01</t>
  </si>
  <si>
    <t>20210520 11:02:03</t>
  </si>
  <si>
    <t>11:02:03</t>
  </si>
  <si>
    <t>20210520 11:02:05</t>
  </si>
  <si>
    <t>11:02:05</t>
  </si>
  <si>
    <t>20210520 11:02:07</t>
  </si>
  <si>
    <t>11:02:07</t>
  </si>
  <si>
    <t>20210520 11:02:09</t>
  </si>
  <si>
    <t>11:02:09</t>
  </si>
  <si>
    <t>20210520 11:02:11</t>
  </si>
  <si>
    <t>11:02:11</t>
  </si>
  <si>
    <t>20210520 11:02:13</t>
  </si>
  <si>
    <t>11:02:13</t>
  </si>
  <si>
    <t>20210520 11:02:15</t>
  </si>
  <si>
    <t>11:02:15</t>
  </si>
  <si>
    <t>20210520 11:02:17</t>
  </si>
  <si>
    <t>11:02:17</t>
  </si>
  <si>
    <t>20210520 11:02:19</t>
  </si>
  <si>
    <t>11:02:19</t>
  </si>
  <si>
    <t>20210520 11:02:21</t>
  </si>
  <si>
    <t>11:02:21</t>
  </si>
  <si>
    <t>20210520 11:02:23</t>
  </si>
  <si>
    <t>11:02:23</t>
  </si>
  <si>
    <t>20210520 11:02:25</t>
  </si>
  <si>
    <t>11:02:25</t>
  </si>
  <si>
    <t>20210520 11:02:27</t>
  </si>
  <si>
    <t>11:02:27</t>
  </si>
  <si>
    <t>20210520 11:02:29</t>
  </si>
  <si>
    <t>11:02:29</t>
  </si>
  <si>
    <t>20210520 11:02:31</t>
  </si>
  <si>
    <t>11:02:31</t>
  </si>
  <si>
    <t>20210520 11:02:33</t>
  </si>
  <si>
    <t>11:02:33</t>
  </si>
  <si>
    <t>20210520 11:02:35</t>
  </si>
  <si>
    <t>11:02:35</t>
  </si>
  <si>
    <t>20210520 11:02:37</t>
  </si>
  <si>
    <t>11:02:37</t>
  </si>
  <si>
    <t>20210520 11:02:39</t>
  </si>
  <si>
    <t>11:02:39</t>
  </si>
  <si>
    <t>20210520 11:02:41</t>
  </si>
  <si>
    <t>11:02:41</t>
  </si>
  <si>
    <t>20210520 11:02:43</t>
  </si>
  <si>
    <t>11:02:43</t>
  </si>
  <si>
    <t>20210520 11:02:45</t>
  </si>
  <si>
    <t>11:02:45</t>
  </si>
  <si>
    <t>20210520 11:02:47</t>
  </si>
  <si>
    <t>11:02:47</t>
  </si>
  <si>
    <t>20210520 11:02:49</t>
  </si>
  <si>
    <t>11:02:49</t>
  </si>
  <si>
    <t>20210520 11:02:51</t>
  </si>
  <si>
    <t>11:02:51</t>
  </si>
  <si>
    <t>20210520 11:02:53</t>
  </si>
  <si>
    <t>11:02:53</t>
  </si>
  <si>
    <t>20210520 11:02:55</t>
  </si>
  <si>
    <t>11:02:55</t>
  </si>
  <si>
    <t>20210520 11:02:57</t>
  </si>
  <si>
    <t>11:02:57</t>
  </si>
  <si>
    <t>20210520 11:02:59</t>
  </si>
  <si>
    <t>11:02:59</t>
  </si>
  <si>
    <t>20210520 11:03:01</t>
  </si>
  <si>
    <t>11:03:01</t>
  </si>
  <si>
    <t>20210520 11:03:03</t>
  </si>
  <si>
    <t>11:03:03</t>
  </si>
  <si>
    <t>20210520 11:03:05</t>
  </si>
  <si>
    <t>11:03:05</t>
  </si>
  <si>
    <t>20210520 11:03:07</t>
  </si>
  <si>
    <t>11:03:07</t>
  </si>
  <si>
    <t>20210520 11:03:09</t>
  </si>
  <si>
    <t>11:03:09</t>
  </si>
  <si>
    <t>20210520 11:03:11</t>
  </si>
  <si>
    <t>11:03:11</t>
  </si>
  <si>
    <t>20210520 11:03:13</t>
  </si>
  <si>
    <t>11:03:13</t>
  </si>
  <si>
    <t>20210520 11:03:15</t>
  </si>
  <si>
    <t>11:03:15</t>
  </si>
  <si>
    <t>20210520 11:03:17</t>
  </si>
  <si>
    <t>11:03:17</t>
  </si>
  <si>
    <t>20210520 11:03:19</t>
  </si>
  <si>
    <t>11:03:19</t>
  </si>
  <si>
    <t>20210520 11:03:21</t>
  </si>
  <si>
    <t>11:03:21</t>
  </si>
  <si>
    <t>20210520 11:03:23</t>
  </si>
  <si>
    <t>11:03:23</t>
  </si>
  <si>
    <t>20210520 11:03:25</t>
  </si>
  <si>
    <t>11:03:25</t>
  </si>
  <si>
    <t>20210520 11:03:27</t>
  </si>
  <si>
    <t>11:03:27</t>
  </si>
  <si>
    <t>20210520 11:03:29</t>
  </si>
  <si>
    <t>11:03:29</t>
  </si>
  <si>
    <t>20210520 11:03:31</t>
  </si>
  <si>
    <t>11:03:31</t>
  </si>
  <si>
    <t>20210520 11:03:33</t>
  </si>
  <si>
    <t>11:03:33</t>
  </si>
  <si>
    <t>20210520 11:03:35</t>
  </si>
  <si>
    <t>11:03:35</t>
  </si>
  <si>
    <t>20210520 11:03:37</t>
  </si>
  <si>
    <t>11:03:37</t>
  </si>
  <si>
    <t>20210520 11:03:39</t>
  </si>
  <si>
    <t>11:03:39</t>
  </si>
  <si>
    <t>20210520 11:03:41</t>
  </si>
  <si>
    <t>11:03:41</t>
  </si>
  <si>
    <t>20210520 11:03:43</t>
  </si>
  <si>
    <t>11:03:43</t>
  </si>
  <si>
    <t>20210520 11:03:45</t>
  </si>
  <si>
    <t>11:03:45</t>
  </si>
  <si>
    <t>20210520 11:03:47</t>
  </si>
  <si>
    <t>11:03:47</t>
  </si>
  <si>
    <t>20210520 11:03:49</t>
  </si>
  <si>
    <t>11:03:49</t>
  </si>
  <si>
    <t>20210520 11:03:51</t>
  </si>
  <si>
    <t>11:03:51</t>
  </si>
  <si>
    <t>20210520 11:03:53</t>
  </si>
  <si>
    <t>11:03:53</t>
  </si>
  <si>
    <t>20210520 11:03:55</t>
  </si>
  <si>
    <t>11:03:55</t>
  </si>
  <si>
    <t>20210520 11:03:57</t>
  </si>
  <si>
    <t>11:03:57</t>
  </si>
  <si>
    <t>20210520 11:03:59</t>
  </si>
  <si>
    <t>11:03:59</t>
  </si>
  <si>
    <t>20210520 11:04:01</t>
  </si>
  <si>
    <t>11:04:01</t>
  </si>
  <si>
    <t>20210520 11:04:03</t>
  </si>
  <si>
    <t>11:04:03</t>
  </si>
  <si>
    <t>20210520 11:04:05</t>
  </si>
  <si>
    <t>11:04:05</t>
  </si>
  <si>
    <t>20210520 11:04:07</t>
  </si>
  <si>
    <t>11:04:07</t>
  </si>
  <si>
    <t>20210520 11:04:09</t>
  </si>
  <si>
    <t>11:04:09</t>
  </si>
  <si>
    <t>20210520 11:04:11</t>
  </si>
  <si>
    <t>11:04:11</t>
  </si>
  <si>
    <t>20210520 11:04:13</t>
  </si>
  <si>
    <t>11:04:13</t>
  </si>
  <si>
    <t>20210520 11:04:15</t>
  </si>
  <si>
    <t>11:04:15</t>
  </si>
  <si>
    <t>20210520 11:04:17</t>
  </si>
  <si>
    <t>11:04:17</t>
  </si>
  <si>
    <t>20210520 11:04:19</t>
  </si>
  <si>
    <t>11:04:19</t>
  </si>
  <si>
    <t>20210520 11:04:21</t>
  </si>
  <si>
    <t>11:04:21</t>
  </si>
  <si>
    <t>20210520 11:04:23</t>
  </si>
  <si>
    <t>11:04:23</t>
  </si>
  <si>
    <t>20210520 11:04:25</t>
  </si>
  <si>
    <t>11:04:25</t>
  </si>
  <si>
    <t>20210520 11:04:27</t>
  </si>
  <si>
    <t>11:04:27</t>
  </si>
  <si>
    <t>20210520 11:04:29</t>
  </si>
  <si>
    <t>11:04:29</t>
  </si>
  <si>
    <t>20210520 11:04:31</t>
  </si>
  <si>
    <t>11:04:31</t>
  </si>
  <si>
    <t>20210520 11:04:33</t>
  </si>
  <si>
    <t>11:04:33</t>
  </si>
  <si>
    <t>20210520 11:04:35</t>
  </si>
  <si>
    <t>11:04:35</t>
  </si>
  <si>
    <t>20210520 11:04:37</t>
  </si>
  <si>
    <t>11:04:37</t>
  </si>
  <si>
    <t>20210520 11:04:39</t>
  </si>
  <si>
    <t>11:04:39</t>
  </si>
  <si>
    <t>20210520 11:04:41</t>
  </si>
  <si>
    <t>11:04:41</t>
  </si>
  <si>
    <t>20210520 11:04:43</t>
  </si>
  <si>
    <t>11:04:43</t>
  </si>
  <si>
    <t>20210520 11:04:45</t>
  </si>
  <si>
    <t>11:04:45</t>
  </si>
  <si>
    <t>20210520 11:04:47</t>
  </si>
  <si>
    <t>11:04:47</t>
  </si>
  <si>
    <t>20210520 11:04:49</t>
  </si>
  <si>
    <t>11:04:49</t>
  </si>
  <si>
    <t>20210520 11:04:51</t>
  </si>
  <si>
    <t>11:04:51</t>
  </si>
  <si>
    <t>20210520 11:04:53</t>
  </si>
  <si>
    <t>11:04:53</t>
  </si>
  <si>
    <t>20210520 11:04:55</t>
  </si>
  <si>
    <t>11:04:55</t>
  </si>
  <si>
    <t>20210520 11:04:57</t>
  </si>
  <si>
    <t>11:04:57</t>
  </si>
  <si>
    <t>20210520 11:04:59</t>
  </si>
  <si>
    <t>11:04:59</t>
  </si>
  <si>
    <t>20210520 11:05:01</t>
  </si>
  <si>
    <t>11:05:01</t>
  </si>
  <si>
    <t>20210520 11:05:03</t>
  </si>
  <si>
    <t>11:05:03</t>
  </si>
  <si>
    <t>20210520 11:05:05</t>
  </si>
  <si>
    <t>11:05:05</t>
  </si>
  <si>
    <t>20210520 11:05:07</t>
  </si>
  <si>
    <t>11:05:07</t>
  </si>
  <si>
    <t>20210520 11:05:09</t>
  </si>
  <si>
    <t>11:05:09</t>
  </si>
  <si>
    <t>20210520 11:05:11</t>
  </si>
  <si>
    <t>11:05:11</t>
  </si>
  <si>
    <t>20210520 11:05:13</t>
  </si>
  <si>
    <t>11:05:13</t>
  </si>
  <si>
    <t>20210520 11:05:15</t>
  </si>
  <si>
    <t>11:05:15</t>
  </si>
  <si>
    <t>20210520 11:05:17</t>
  </si>
  <si>
    <t>11:05:17</t>
  </si>
  <si>
    <t>20210520 11:05:19</t>
  </si>
  <si>
    <t>11:05:19</t>
  </si>
  <si>
    <t>20210520 11:05:21</t>
  </si>
  <si>
    <t>11:05:21</t>
  </si>
  <si>
    <t>20210520 11:05:23</t>
  </si>
  <si>
    <t>11:05:23</t>
  </si>
  <si>
    <t>20210520 11:05:25</t>
  </si>
  <si>
    <t>11:05:25</t>
  </si>
  <si>
    <t>20210520 11:05:27</t>
  </si>
  <si>
    <t>11:05:27</t>
  </si>
  <si>
    <t>20210520 11:05:29</t>
  </si>
  <si>
    <t>11:05:29</t>
  </si>
  <si>
    <t>20210520 11:05:31</t>
  </si>
  <si>
    <t>11:05:31</t>
  </si>
  <si>
    <t>20210520 11:05:33</t>
  </si>
  <si>
    <t>11:05:33</t>
  </si>
  <si>
    <t>20210520 11:05:35</t>
  </si>
  <si>
    <t>11:05:35</t>
  </si>
  <si>
    <t>20210520 11:05:37</t>
  </si>
  <si>
    <t>11:05:37</t>
  </si>
  <si>
    <t>20210520 11:05:39</t>
  </si>
  <si>
    <t>11:05:39</t>
  </si>
  <si>
    <t>20210520 11:05:41</t>
  </si>
  <si>
    <t>11:05:41</t>
  </si>
  <si>
    <t>20210520 11:05:43</t>
  </si>
  <si>
    <t>11:05:43</t>
  </si>
  <si>
    <t>20210520 11:05:45</t>
  </si>
  <si>
    <t>11:05:45</t>
  </si>
  <si>
    <t>20210520 11:05:47</t>
  </si>
  <si>
    <t>11:05:47</t>
  </si>
  <si>
    <t>20210520 11:05:49</t>
  </si>
  <si>
    <t>11:05:49</t>
  </si>
  <si>
    <t>20210520 11:05:51</t>
  </si>
  <si>
    <t>11:05:51</t>
  </si>
  <si>
    <t>20210520 11:05:53</t>
  </si>
  <si>
    <t>11:05:53</t>
  </si>
  <si>
    <t>20210520 11:05:55</t>
  </si>
  <si>
    <t>11:05:55</t>
  </si>
  <si>
    <t>20210520 11:05:57</t>
  </si>
  <si>
    <t>11:05:57</t>
  </si>
  <si>
    <t>20210520 11:05:59</t>
  </si>
  <si>
    <t>11:05:59</t>
  </si>
  <si>
    <t>20210520 11:06:01</t>
  </si>
  <si>
    <t>11:06:01</t>
  </si>
  <si>
    <t>20210520 11:06:03</t>
  </si>
  <si>
    <t>11:06:03</t>
  </si>
  <si>
    <t>20210520 11:06:05</t>
  </si>
  <si>
    <t>11:06:05</t>
  </si>
  <si>
    <t>20210520 11:06:07</t>
  </si>
  <si>
    <t>11:06:07</t>
  </si>
  <si>
    <t>20210520 11:06:09</t>
  </si>
  <si>
    <t>11:06:09</t>
  </si>
  <si>
    <t>20210520 11:06:11</t>
  </si>
  <si>
    <t>11:06:11</t>
  </si>
  <si>
    <t>20210520 11:06:13</t>
  </si>
  <si>
    <t>11:06:13</t>
  </si>
  <si>
    <t>20210520 11:06:15</t>
  </si>
  <si>
    <t>11:06:15</t>
  </si>
  <si>
    <t>20210520 11:06:17</t>
  </si>
  <si>
    <t>11:06:17</t>
  </si>
  <si>
    <t>20210520 11:06:19</t>
  </si>
  <si>
    <t>11:06:19</t>
  </si>
  <si>
    <t>20210520 11:06:21</t>
  </si>
  <si>
    <t>11:06:21</t>
  </si>
  <si>
    <t>20210520 11:06:23</t>
  </si>
  <si>
    <t>11:06:23</t>
  </si>
  <si>
    <t>20210520 11:06:25</t>
  </si>
  <si>
    <t>11:06:25</t>
  </si>
  <si>
    <t>20210520 11:06:27</t>
  </si>
  <si>
    <t>11:06:27</t>
  </si>
  <si>
    <t>20210520 11:06:29</t>
  </si>
  <si>
    <t>11:06:29</t>
  </si>
  <si>
    <t>20210520 11:06:31</t>
  </si>
  <si>
    <t>11:06:31</t>
  </si>
  <si>
    <t>20210520 11:06:33</t>
  </si>
  <si>
    <t>11:06:33</t>
  </si>
  <si>
    <t>20210520 11:06:35</t>
  </si>
  <si>
    <t>11:06:35</t>
  </si>
  <si>
    <t>20210520 11:06:37</t>
  </si>
  <si>
    <t>11:06:37</t>
  </si>
  <si>
    <t>20210520 11:06:39</t>
  </si>
  <si>
    <t>11:06:39</t>
  </si>
  <si>
    <t>20210520 11:06:41</t>
  </si>
  <si>
    <t>11:06:41</t>
  </si>
  <si>
    <t>20210520 11:06:43</t>
  </si>
  <si>
    <t>11:06:43</t>
  </si>
  <si>
    <t>20210520 11:06:45</t>
  </si>
  <si>
    <t>11:06:45</t>
  </si>
  <si>
    <t>20210520 11:06:47</t>
  </si>
  <si>
    <t>11:06:47</t>
  </si>
  <si>
    <t>20210520 11:06:49</t>
  </si>
  <si>
    <t>11:06:49</t>
  </si>
  <si>
    <t>20210520 11:06:51</t>
  </si>
  <si>
    <t>11:06:51</t>
  </si>
  <si>
    <t>20210520 11:06:53</t>
  </si>
  <si>
    <t>11:06:53</t>
  </si>
  <si>
    <t>20210520 11:06:55</t>
  </si>
  <si>
    <t>11:06:55</t>
  </si>
  <si>
    <t>20210520 11:06:57</t>
  </si>
  <si>
    <t>11:06:57</t>
  </si>
  <si>
    <t>20210520 11:06:59</t>
  </si>
  <si>
    <t>11:06:59</t>
  </si>
  <si>
    <t>20210520 11:07:01</t>
  </si>
  <si>
    <t>11:07:01</t>
  </si>
  <si>
    <t>20210520 11:07:03</t>
  </si>
  <si>
    <t>11:07:03</t>
  </si>
  <si>
    <t>20210520 11:07:05</t>
  </si>
  <si>
    <t>11:07:05</t>
  </si>
  <si>
    <t>20210520 11:07:07</t>
  </si>
  <si>
    <t>11:07:07</t>
  </si>
  <si>
    <t>20210520 11:07:09</t>
  </si>
  <si>
    <t>11:07:09</t>
  </si>
  <si>
    <t>20210520 11:07:11</t>
  </si>
  <si>
    <t>11:07:11</t>
  </si>
  <si>
    <t>20210520 11:07:13</t>
  </si>
  <si>
    <t>11:07:13</t>
  </si>
  <si>
    <t>20210520 11:07:15</t>
  </si>
  <si>
    <t>11:07:15</t>
  </si>
  <si>
    <t>20210520 11:07:17</t>
  </si>
  <si>
    <t>11:07:17</t>
  </si>
  <si>
    <t>20210520 11:07:19</t>
  </si>
  <si>
    <t>11:07:19</t>
  </si>
  <si>
    <t>20210520 11:07:21</t>
  </si>
  <si>
    <t>11:07:21</t>
  </si>
  <si>
    <t>20210520 11:07:23</t>
  </si>
  <si>
    <t>11:07:23</t>
  </si>
  <si>
    <t>20210520 11:07:25</t>
  </si>
  <si>
    <t>11:07:25</t>
  </si>
  <si>
    <t>20210520 11:07:27</t>
  </si>
  <si>
    <t>11:07:27</t>
  </si>
  <si>
    <t>20210520 11:07:29</t>
  </si>
  <si>
    <t>11:07:29</t>
  </si>
  <si>
    <t>20210520 11:07:31</t>
  </si>
  <si>
    <t>11:07:31</t>
  </si>
  <si>
    <t>20210520 11:07:33</t>
  </si>
  <si>
    <t>11:07:33</t>
  </si>
  <si>
    <t>20210520 11:07:35</t>
  </si>
  <si>
    <t>11:07:35</t>
  </si>
  <si>
    <t>20210520 11:07:37</t>
  </si>
  <si>
    <t>11:07:37</t>
  </si>
  <si>
    <t>20210520 11:07:39</t>
  </si>
  <si>
    <t>11:07:39</t>
  </si>
  <si>
    <t>20210520 11:07:41</t>
  </si>
  <si>
    <t>11:07:41</t>
  </si>
  <si>
    <t>20210520 11:07:43</t>
  </si>
  <si>
    <t>11:07:43</t>
  </si>
  <si>
    <t>20210520 11:07:45</t>
  </si>
  <si>
    <t>11:07:45</t>
  </si>
  <si>
    <t>20210520 11:07:47</t>
  </si>
  <si>
    <t>11:07:47</t>
  </si>
  <si>
    <t>20210520 11:07:49</t>
  </si>
  <si>
    <t>11:07:49</t>
  </si>
  <si>
    <t>20210520 11:07:51</t>
  </si>
  <si>
    <t>11:07:51</t>
  </si>
  <si>
    <t>20210520 11:07:53</t>
  </si>
  <si>
    <t>11:07:53</t>
  </si>
  <si>
    <t>20210520 11:07:55</t>
  </si>
  <si>
    <t>11:07:55</t>
  </si>
  <si>
    <t>20210520 11:07:57</t>
  </si>
  <si>
    <t>11:07:57</t>
  </si>
  <si>
    <t>20210520 11:07:59</t>
  </si>
  <si>
    <t>11:07:59</t>
  </si>
  <si>
    <t>20210520 11:08:01</t>
  </si>
  <si>
    <t>11:08:01</t>
  </si>
  <si>
    <t>20210520 11:08:03</t>
  </si>
  <si>
    <t>11:08:03</t>
  </si>
  <si>
    <t>20210520 11:08:05</t>
  </si>
  <si>
    <t>11:08:05</t>
  </si>
  <si>
    <t>20210520 11:08:07</t>
  </si>
  <si>
    <t>11:08:07</t>
  </si>
  <si>
    <t>20210520 11:08:09</t>
  </si>
  <si>
    <t>11:08:09</t>
  </si>
  <si>
    <t>20210520 11:08:11</t>
  </si>
  <si>
    <t>11:08:11</t>
  </si>
  <si>
    <t>20210520 11:08:13</t>
  </si>
  <si>
    <t>11:08:13</t>
  </si>
  <si>
    <t>20210520 11:08:15</t>
  </si>
  <si>
    <t>11:08:15</t>
  </si>
  <si>
    <t>20210520 11:08:17</t>
  </si>
  <si>
    <t>11:08:17</t>
  </si>
  <si>
    <t>20210520 11:08:19</t>
  </si>
  <si>
    <t>11:08:19</t>
  </si>
  <si>
    <t>20210520 11:08:21</t>
  </si>
  <si>
    <t>11:08:21</t>
  </si>
  <si>
    <t>20210520 11:08:23</t>
  </si>
  <si>
    <t>11:08:23</t>
  </si>
  <si>
    <t>20210520 11:08:25</t>
  </si>
  <si>
    <t>11:08:25</t>
  </si>
  <si>
    <t>20210520 11:08:27</t>
  </si>
  <si>
    <t>11:08:27</t>
  </si>
  <si>
    <t>20210520 11:08:29</t>
  </si>
  <si>
    <t>11:08:29</t>
  </si>
  <si>
    <t>20210520 11:08:31</t>
  </si>
  <si>
    <t>11:08:31</t>
  </si>
  <si>
    <t>20210520 11:08:33</t>
  </si>
  <si>
    <t>11:08:33</t>
  </si>
  <si>
    <t>20210520 11:08:35</t>
  </si>
  <si>
    <t>11:08:35</t>
  </si>
  <si>
    <t>20210520 11:08:37</t>
  </si>
  <si>
    <t>11:08:37</t>
  </si>
  <si>
    <t>20210520 11:08:39</t>
  </si>
  <si>
    <t>11:08:39</t>
  </si>
  <si>
    <t>20210520 11:08:41</t>
  </si>
  <si>
    <t>11:08:41</t>
  </si>
  <si>
    <t>20210520 11:08:43</t>
  </si>
  <si>
    <t>11:08:43</t>
  </si>
  <si>
    <t>20210520 11:08:45</t>
  </si>
  <si>
    <t>11:08:45</t>
  </si>
  <si>
    <t>20210520 11:08:47</t>
  </si>
  <si>
    <t>11:08:47</t>
  </si>
  <si>
    <t>20210520 11:08:49</t>
  </si>
  <si>
    <t>11:08:49</t>
  </si>
  <si>
    <t>20210520 11:08:51</t>
  </si>
  <si>
    <t>11:08:51</t>
  </si>
  <si>
    <t>20210520 11:08:53</t>
  </si>
  <si>
    <t>11:08:53</t>
  </si>
  <si>
    <t>20210520 11:08:55</t>
  </si>
  <si>
    <t>11:08:55</t>
  </si>
  <si>
    <t>20210520 11:08:57</t>
  </si>
  <si>
    <t>11:08:57</t>
  </si>
  <si>
    <t>20210520 11:08:59</t>
  </si>
  <si>
    <t>11:08:59</t>
  </si>
  <si>
    <t>20210520 11:09:01</t>
  </si>
  <si>
    <t>11:09:01</t>
  </si>
  <si>
    <t>20210520 11:09:03</t>
  </si>
  <si>
    <t>11:09:03</t>
  </si>
  <si>
    <t>20210520 11:09:05</t>
  </si>
  <si>
    <t>11:09:05</t>
  </si>
  <si>
    <t>20210520 11:09:07</t>
  </si>
  <si>
    <t>11:09:07</t>
  </si>
  <si>
    <t>20210520 11:09:09</t>
  </si>
  <si>
    <t>11:09:09</t>
  </si>
  <si>
    <t>20210520 11:09:11</t>
  </si>
  <si>
    <t>11:09:11</t>
  </si>
  <si>
    <t>20210520 11:09:13</t>
  </si>
  <si>
    <t>11:09:13</t>
  </si>
  <si>
    <t>20210520 11:09:15</t>
  </si>
  <si>
    <t>11:09:15</t>
  </si>
  <si>
    <t>20210520 11:09:17</t>
  </si>
  <si>
    <t>11:09:17</t>
  </si>
  <si>
    <t>20210520 11:09:19</t>
  </si>
  <si>
    <t>11:09:19</t>
  </si>
  <si>
    <t>20210520 11:09:21</t>
  </si>
  <si>
    <t>11:09:21</t>
  </si>
  <si>
    <t>20210520 11:09:23</t>
  </si>
  <si>
    <t>11:09:23</t>
  </si>
  <si>
    <t>20210520 11:09:25</t>
  </si>
  <si>
    <t>11:09:25</t>
  </si>
  <si>
    <t>20210520 11:09:27</t>
  </si>
  <si>
    <t>11:09:27</t>
  </si>
  <si>
    <t>20210520 11:09:29</t>
  </si>
  <si>
    <t>11:09:29</t>
  </si>
  <si>
    <t>20210520 11:09:31</t>
  </si>
  <si>
    <t>11:09:31</t>
  </si>
  <si>
    <t>20210520 11:09:33</t>
  </si>
  <si>
    <t>11:09:33</t>
  </si>
  <si>
    <t>20210520 11:09:35</t>
  </si>
  <si>
    <t>11:09:35</t>
  </si>
  <si>
    <t>20210520 11:09:37</t>
  </si>
  <si>
    <t>11:09:37</t>
  </si>
  <si>
    <t>20210520 11:09:39</t>
  </si>
  <si>
    <t>11:09:39</t>
  </si>
  <si>
    <t>20210520 11:09:41</t>
  </si>
  <si>
    <t>11:09:41</t>
  </si>
  <si>
    <t>20210520 11:09:43</t>
  </si>
  <si>
    <t>11:09:43</t>
  </si>
  <si>
    <t>20210520 11:09:45</t>
  </si>
  <si>
    <t>11:09:45</t>
  </si>
  <si>
    <t>20210520 11:09:47</t>
  </si>
  <si>
    <t>11:09:47</t>
  </si>
  <si>
    <t>20210520 11:09:49</t>
  </si>
  <si>
    <t>11:09:49</t>
  </si>
  <si>
    <t>20210520 11:09:51</t>
  </si>
  <si>
    <t>11:09:51</t>
  </si>
  <si>
    <t>20210520 11:09:53</t>
  </si>
  <si>
    <t>11:09:53</t>
  </si>
  <si>
    <t>20210520 11:09:55</t>
  </si>
  <si>
    <t>11:09:55</t>
  </si>
  <si>
    <t>20210520 11:09:57</t>
  </si>
  <si>
    <t>11:09:57</t>
  </si>
  <si>
    <t>20210520 11:09:59</t>
  </si>
  <si>
    <t>11:09:59</t>
  </si>
  <si>
    <t>20210520 11:10:01</t>
  </si>
  <si>
    <t>11:10:01</t>
  </si>
  <si>
    <t>20210520 11:10:03</t>
  </si>
  <si>
    <t>11:10:03</t>
  </si>
  <si>
    <t>20210520 11:10:05</t>
  </si>
  <si>
    <t>11:10:05</t>
  </si>
  <si>
    <t>20210520 11:10:07</t>
  </si>
  <si>
    <t>11:10:07</t>
  </si>
  <si>
    <t>20210520 11:10:09</t>
  </si>
  <si>
    <t>11:10:09</t>
  </si>
  <si>
    <t>20210520 11:10:11</t>
  </si>
  <si>
    <t>11:10:11</t>
  </si>
  <si>
    <t>20210520 11:10:13</t>
  </si>
  <si>
    <t>11:10:13</t>
  </si>
  <si>
    <t>20210520 11:10:15</t>
  </si>
  <si>
    <t>11:10:15</t>
  </si>
  <si>
    <t>20210520 11:10:17</t>
  </si>
  <si>
    <t>11:10:17</t>
  </si>
  <si>
    <t>20210520 11:10:19</t>
  </si>
  <si>
    <t>11:10:19</t>
  </si>
  <si>
    <t>20210520 11:10:21</t>
  </si>
  <si>
    <t>11:10:21</t>
  </si>
  <si>
    <t>20210520 11:10:23</t>
  </si>
  <si>
    <t>11:10:23</t>
  </si>
  <si>
    <t>20210520 11:10:25</t>
  </si>
  <si>
    <t>11:10:25</t>
  </si>
  <si>
    <t>20210520 11:10:27</t>
  </si>
  <si>
    <t>11:10:27</t>
  </si>
  <si>
    <t>20210520 11:10:29</t>
  </si>
  <si>
    <t>11:10:29</t>
  </si>
  <si>
    <t>20210520 11:10:31</t>
  </si>
  <si>
    <t>11:10:31</t>
  </si>
  <si>
    <t>20210520 11:10:33</t>
  </si>
  <si>
    <t>11:10:33</t>
  </si>
  <si>
    <t>20210520 11:10:35</t>
  </si>
  <si>
    <t>11:10:35</t>
  </si>
  <si>
    <t>20210520 11:10:37</t>
  </si>
  <si>
    <t>11:10:37</t>
  </si>
  <si>
    <t>20210520 11:10:39</t>
  </si>
  <si>
    <t>11:10:39</t>
  </si>
  <si>
    <t>20210520 11:10:41</t>
  </si>
  <si>
    <t>11:10:41</t>
  </si>
  <si>
    <t>20210520 11:10:43</t>
  </si>
  <si>
    <t>11:10:43</t>
  </si>
  <si>
    <t>20210520 11:10:45</t>
  </si>
  <si>
    <t>11:10:45</t>
  </si>
  <si>
    <t>20210520 11:10:47</t>
  </si>
  <si>
    <t>11:10:47</t>
  </si>
  <si>
    <t>20210520 11:10:49</t>
  </si>
  <si>
    <t>11:10:49</t>
  </si>
  <si>
    <t>20210520 11:10:51</t>
  </si>
  <si>
    <t>11:10:51</t>
  </si>
  <si>
    <t>20210520 11:10:53</t>
  </si>
  <si>
    <t>11:10:53</t>
  </si>
  <si>
    <t>20210520 11:10:55</t>
  </si>
  <si>
    <t>11:10:55</t>
  </si>
  <si>
    <t>20210520 11:10:57</t>
  </si>
  <si>
    <t>11:10:57</t>
  </si>
  <si>
    <t>20210520 11:10:59</t>
  </si>
  <si>
    <t>11:10:59</t>
  </si>
  <si>
    <t>20210520 11:11:01</t>
  </si>
  <si>
    <t>11:11:01</t>
  </si>
  <si>
    <t>20210520 11:11:03</t>
  </si>
  <si>
    <t>11:11:03</t>
  </si>
  <si>
    <t>20210520 11:11:05</t>
  </si>
  <si>
    <t>11:11:05</t>
  </si>
  <si>
    <t>20210520 11:11:07</t>
  </si>
  <si>
    <t>11:11:07</t>
  </si>
  <si>
    <t>20210520 11:11:09</t>
  </si>
  <si>
    <t>11:11:09</t>
  </si>
  <si>
    <t>20210520 11:11:11</t>
  </si>
  <si>
    <t>11:11:11</t>
  </si>
  <si>
    <t>20210520 11:11:13</t>
  </si>
  <si>
    <t>11:11:13</t>
  </si>
  <si>
    <t>20210520 11:11:15</t>
  </si>
  <si>
    <t>11:11:15</t>
  </si>
  <si>
    <t>20210520 11:11:17</t>
  </si>
  <si>
    <t>11:11:17</t>
  </si>
  <si>
    <t>20210520 11:11:19</t>
  </si>
  <si>
    <t>11:11:19</t>
  </si>
  <si>
    <t>20210520 11:11:21</t>
  </si>
  <si>
    <t>11:11:21</t>
  </si>
  <si>
    <t>20210520 11:11:23</t>
  </si>
  <si>
    <t>11:11:23</t>
  </si>
  <si>
    <t>20210520 11:11:25</t>
  </si>
  <si>
    <t>11:11:25</t>
  </si>
  <si>
    <t>20210520 11:11:27</t>
  </si>
  <si>
    <t>11:11:27</t>
  </si>
  <si>
    <t>20210520 11:11:29</t>
  </si>
  <si>
    <t>11:11:29</t>
  </si>
  <si>
    <t>20210520 11:11:31</t>
  </si>
  <si>
    <t>11:11:31</t>
  </si>
  <si>
    <t>20210520 11:11:33</t>
  </si>
  <si>
    <t>11:11:33</t>
  </si>
  <si>
    <t>20210520 11:11:35</t>
  </si>
  <si>
    <t>11:11:35</t>
  </si>
  <si>
    <t>20210520 11:11:37</t>
  </si>
  <si>
    <t>11:11:37</t>
  </si>
  <si>
    <t>20210520 11:11:39</t>
  </si>
  <si>
    <t>11:11:39</t>
  </si>
  <si>
    <t>20210520 11:11:41</t>
  </si>
  <si>
    <t>11:11:41</t>
  </si>
  <si>
    <t>20210520 11:11:43</t>
  </si>
  <si>
    <t>11:11:43</t>
  </si>
  <si>
    <t>20210520 11:11:45</t>
  </si>
  <si>
    <t>11:11:45</t>
  </si>
  <si>
    <t>20210520 11:11:47</t>
  </si>
  <si>
    <t>11:11:47</t>
  </si>
  <si>
    <t>20210520 11:11:49</t>
  </si>
  <si>
    <t>11:11:49</t>
  </si>
  <si>
    <t>20210520 11:11:51</t>
  </si>
  <si>
    <t>11:11:51</t>
  </si>
  <si>
    <t>20210520 11:11:53</t>
  </si>
  <si>
    <t>11:11:53</t>
  </si>
  <si>
    <t>20210520 11:11:55</t>
  </si>
  <si>
    <t>11:11:55</t>
  </si>
  <si>
    <t>20210520 11:11:57</t>
  </si>
  <si>
    <t>11:11:57</t>
  </si>
  <si>
    <t>20210520 11:11:59</t>
  </si>
  <si>
    <t>11:11:59</t>
  </si>
  <si>
    <t>20210520 11:12:01</t>
  </si>
  <si>
    <t>11:12:01</t>
  </si>
  <si>
    <t>20210520 11:12:03</t>
  </si>
  <si>
    <t>11:12:03</t>
  </si>
  <si>
    <t>20210520 11:12:05</t>
  </si>
  <si>
    <t>11:12:05</t>
  </si>
  <si>
    <t>20210520 11:12:07</t>
  </si>
  <si>
    <t>11:12:07</t>
  </si>
  <si>
    <t>20210520 11:12:09</t>
  </si>
  <si>
    <t>11:12:09</t>
  </si>
  <si>
    <t>20210520 11:12:11</t>
  </si>
  <si>
    <t>11:12:11</t>
  </si>
  <si>
    <t>20210520 11:12:13</t>
  </si>
  <si>
    <t>11:12:13</t>
  </si>
  <si>
    <t>20210520 11:12:15</t>
  </si>
  <si>
    <t>11:12:15</t>
  </si>
  <si>
    <t>20210520 11:12:17</t>
  </si>
  <si>
    <t>11:12:17</t>
  </si>
  <si>
    <t>20210520 11:12:19</t>
  </si>
  <si>
    <t>11:12:19</t>
  </si>
  <si>
    <t>20210520 11:12:21</t>
  </si>
  <si>
    <t>11:12:21</t>
  </si>
  <si>
    <t>20210520 11:12:23</t>
  </si>
  <si>
    <t>11:12:23</t>
  </si>
  <si>
    <t>20210520 11:12:25</t>
  </si>
  <si>
    <t>11:12:25</t>
  </si>
  <si>
    <t>20210520 11:12:27</t>
  </si>
  <si>
    <t>11:12:27</t>
  </si>
  <si>
    <t>20210520 11:12:29</t>
  </si>
  <si>
    <t>11:12:29</t>
  </si>
  <si>
    <t>20210520 11:12:31</t>
  </si>
  <si>
    <t>11:12:31</t>
  </si>
  <si>
    <t>20210520 11:12:33</t>
  </si>
  <si>
    <t>11:12:33</t>
  </si>
  <si>
    <t>20210520 11:12:35</t>
  </si>
  <si>
    <t>11:12:35</t>
  </si>
  <si>
    <t>20210520 11:12:37</t>
  </si>
  <si>
    <t>11:12:37</t>
  </si>
  <si>
    <t>20210520 11:12:39</t>
  </si>
  <si>
    <t>11:12:39</t>
  </si>
  <si>
    <t>20210520 11:12:41</t>
  </si>
  <si>
    <t>11:12:41</t>
  </si>
  <si>
    <t>20210520 11:12:43</t>
  </si>
  <si>
    <t>11:12:43</t>
  </si>
  <si>
    <t>20210520 11:12:45</t>
  </si>
  <si>
    <t>11:12:45</t>
  </si>
  <si>
    <t>20210520 11:12:47</t>
  </si>
  <si>
    <t>11:12:47</t>
  </si>
  <si>
    <t>20210520 11:12:49</t>
  </si>
  <si>
    <t>11:12:49</t>
  </si>
  <si>
    <t>20210520 11:12:51</t>
  </si>
  <si>
    <t>11:12:51</t>
  </si>
  <si>
    <t>20210520 11:12:53</t>
  </si>
  <si>
    <t>11:12:53</t>
  </si>
  <si>
    <t>20210520 11:12:55</t>
  </si>
  <si>
    <t>11:12:55</t>
  </si>
  <si>
    <t>20210520 11:12:57</t>
  </si>
  <si>
    <t>11:12:57</t>
  </si>
  <si>
    <t>20210520 11:12:59</t>
  </si>
  <si>
    <t>11:12:59</t>
  </si>
  <si>
    <t>20210520 11:13:01</t>
  </si>
  <si>
    <t>11:13:01</t>
  </si>
  <si>
    <t>20210520 11:13:03</t>
  </si>
  <si>
    <t>11:13:03</t>
  </si>
  <si>
    <t>20210520 11:13:05</t>
  </si>
  <si>
    <t>11:13:05</t>
  </si>
  <si>
    <t>20210520 11:13:07</t>
  </si>
  <si>
    <t>11:13:07</t>
  </si>
  <si>
    <t>20210520 11:13:09</t>
  </si>
  <si>
    <t>11:13:09</t>
  </si>
  <si>
    <t>20210520 11:13:11</t>
  </si>
  <si>
    <t>11:13:11</t>
  </si>
  <si>
    <t>20210520 11:13:13</t>
  </si>
  <si>
    <t>11:13:13</t>
  </si>
  <si>
    <t>20210520 11:13:15</t>
  </si>
  <si>
    <t>11:13:15</t>
  </si>
  <si>
    <t>20210520 11:13:17</t>
  </si>
  <si>
    <t>11:13:17</t>
  </si>
  <si>
    <t>20210520 11:13:19</t>
  </si>
  <si>
    <t>11:13:19</t>
  </si>
  <si>
    <t>20210520 11:13:21</t>
  </si>
  <si>
    <t>11:13:21</t>
  </si>
  <si>
    <t>20210520 11:13:23</t>
  </si>
  <si>
    <t>11:13:23</t>
  </si>
  <si>
    <t>20210520 11:13:25</t>
  </si>
  <si>
    <t>11:13:25</t>
  </si>
  <si>
    <t>20210520 11:13:27</t>
  </si>
  <si>
    <t>11:13:27</t>
  </si>
  <si>
    <t>20210520 11:13:29</t>
  </si>
  <si>
    <t>11:13:29</t>
  </si>
  <si>
    <t>20210520 11:13:31</t>
  </si>
  <si>
    <t>11:13:31</t>
  </si>
  <si>
    <t>20210520 11:13:33</t>
  </si>
  <si>
    <t>11:13:33</t>
  </si>
  <si>
    <t>20210520 11:13:35</t>
  </si>
  <si>
    <t>11:13:35</t>
  </si>
  <si>
    <t>20210520 11:13:37</t>
  </si>
  <si>
    <t>11:13:37</t>
  </si>
  <si>
    <t>20210520 11:13:39</t>
  </si>
  <si>
    <t>11:13:39</t>
  </si>
  <si>
    <t>20210520 11:13:41</t>
  </si>
  <si>
    <t>11:13:41</t>
  </si>
  <si>
    <t>20210520 11:13:43</t>
  </si>
  <si>
    <t>11:13:43</t>
  </si>
  <si>
    <t>20210520 11:13:45</t>
  </si>
  <si>
    <t>11:13:45</t>
  </si>
  <si>
    <t>20210520 11:13:47</t>
  </si>
  <si>
    <t>11:13:47</t>
  </si>
  <si>
    <t>20210520 11:13:49</t>
  </si>
  <si>
    <t>11:13:49</t>
  </si>
  <si>
    <t>20210520 11:13:51</t>
  </si>
  <si>
    <t>11:13:51</t>
  </si>
  <si>
    <t>20210520 11:13:53</t>
  </si>
  <si>
    <t>11:13:53</t>
  </si>
  <si>
    <t>20210520 11:13:55</t>
  </si>
  <si>
    <t>11:13:55</t>
  </si>
  <si>
    <t>20210520 11:13:57</t>
  </si>
  <si>
    <t>11:13:57</t>
  </si>
  <si>
    <t>20210520 11:13:59</t>
  </si>
  <si>
    <t>11:13:59</t>
  </si>
  <si>
    <t>20210520 11:14:01</t>
  </si>
  <si>
    <t>11:14:01</t>
  </si>
  <si>
    <t>20210520 11:14:03</t>
  </si>
  <si>
    <t>11:14:03</t>
  </si>
  <si>
    <t>20210520 11:14:05</t>
  </si>
  <si>
    <t>11:14:05</t>
  </si>
  <si>
    <t>20210520 11:14:07</t>
  </si>
  <si>
    <t>11:14:07</t>
  </si>
  <si>
    <t>20210520 11:14:09</t>
  </si>
  <si>
    <t>11:14:09</t>
  </si>
  <si>
    <t>20210520 11:14:11</t>
  </si>
  <si>
    <t>11:14:11</t>
  </si>
  <si>
    <t>20210520 11:14:13</t>
  </si>
  <si>
    <t>11:14:13</t>
  </si>
  <si>
    <t>20210520 11:14:15</t>
  </si>
  <si>
    <t>11:14:15</t>
  </si>
  <si>
    <t>20210520 11:14:17</t>
  </si>
  <si>
    <t>11:14:17</t>
  </si>
  <si>
    <t>20210520 11:14:19</t>
  </si>
  <si>
    <t>11:14:19</t>
  </si>
  <si>
    <t>20210520 11:14:21</t>
  </si>
  <si>
    <t>11:14:21</t>
  </si>
  <si>
    <t>20210520 11:14:23</t>
  </si>
  <si>
    <t>11:14:23</t>
  </si>
  <si>
    <t>20210520 11:14:25</t>
  </si>
  <si>
    <t>11:14:25</t>
  </si>
  <si>
    <t>20210520 11:14:27</t>
  </si>
  <si>
    <t>11:14:27</t>
  </si>
  <si>
    <t>20210520 11:14:29</t>
  </si>
  <si>
    <t>11:14:29</t>
  </si>
  <si>
    <t>20210520 11:14:31</t>
  </si>
  <si>
    <t>11:14:31</t>
  </si>
  <si>
    <t>20210520 11:14:33</t>
  </si>
  <si>
    <t>11:14:33</t>
  </si>
  <si>
    <t>20210520 11:14:35</t>
  </si>
  <si>
    <t>11:14:35</t>
  </si>
  <si>
    <t>20210520 11:14:37</t>
  </si>
  <si>
    <t>11:14:37</t>
  </si>
  <si>
    <t>20210520 11:14:39</t>
  </si>
  <si>
    <t>11:14:39</t>
  </si>
  <si>
    <t>20210520 11:14:41</t>
  </si>
  <si>
    <t>11:14:41</t>
  </si>
  <si>
    <t>20210520 11:14:43</t>
  </si>
  <si>
    <t>11:14:43</t>
  </si>
  <si>
    <t>20210520 11:14:45</t>
  </si>
  <si>
    <t>11:14:45</t>
  </si>
  <si>
    <t>20210520 11:14:47</t>
  </si>
  <si>
    <t>11:14:47</t>
  </si>
  <si>
    <t>20210520 11:14:49</t>
  </si>
  <si>
    <t>11:14:49</t>
  </si>
  <si>
    <t>20210520 11:14:51</t>
  </si>
  <si>
    <t>11:14:51</t>
  </si>
  <si>
    <t>20210520 11:14:53</t>
  </si>
  <si>
    <t>11:14:53</t>
  </si>
  <si>
    <t>20210520 11:14:55</t>
  </si>
  <si>
    <t>11:14:55</t>
  </si>
  <si>
    <t>20210520 11:14:57</t>
  </si>
  <si>
    <t>11:14:57</t>
  </si>
  <si>
    <t>20210520 11:14:59</t>
  </si>
  <si>
    <t>11:14:59</t>
  </si>
  <si>
    <t>20210520 11:15:01</t>
  </si>
  <si>
    <t>11:15:01</t>
  </si>
  <si>
    <t>20210520 11:15:03</t>
  </si>
  <si>
    <t>11:15:03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</si>
</sst>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U484"/>
  <sheetViews>
    <sheetView tabSelected="1" workbookViewId="0"/>
  </sheetViews>
  <sheetFormatPr defaultRowHeight="15"/>
  <sheetData>
    <row r="2" spans="1:177">
      <c r="A2" t="s">
        <v>25</v>
      </c>
      <c r="B2" t="s">
        <v>26</v>
      </c>
      <c r="C2" t="s">
        <v>27</v>
      </c>
    </row>
    <row r="3" spans="1:177">
      <c r="B3" t="s">
        <v>19</v>
      </c>
      <c r="C3">
        <v>21</v>
      </c>
    </row>
    <row r="4" spans="1:177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7">
      <c r="B5" t="s">
        <v>15</v>
      </c>
      <c r="C5" t="s">
        <v>31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7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7">
      <c r="B7">
        <v>0</v>
      </c>
      <c r="C7">
        <v>1</v>
      </c>
      <c r="D7">
        <v>0</v>
      </c>
      <c r="E7">
        <v>0</v>
      </c>
    </row>
    <row r="8" spans="1:177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7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7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7">
      <c r="B11">
        <v>0</v>
      </c>
      <c r="C11">
        <v>0</v>
      </c>
      <c r="D11">
        <v>0</v>
      </c>
      <c r="E11">
        <v>0</v>
      </c>
      <c r="F11">
        <v>1</v>
      </c>
    </row>
    <row r="12" spans="1:177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7">
      <c r="B13">
        <v>-6276</v>
      </c>
      <c r="C13">
        <v>6.6</v>
      </c>
      <c r="D13">
        <v>1.709e-05</v>
      </c>
      <c r="E13">
        <v>3.11</v>
      </c>
      <c r="F13" t="s">
        <v>76</v>
      </c>
      <c r="G13" t="s">
        <v>78</v>
      </c>
      <c r="H13">
        <v>0</v>
      </c>
    </row>
    <row r="14" spans="1:177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82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83</v>
      </c>
      <c r="AE14" t="s">
        <v>83</v>
      </c>
      <c r="AF14" t="s">
        <v>83</v>
      </c>
      <c r="AG14" t="s">
        <v>83</v>
      </c>
      <c r="AH14" t="s">
        <v>83</v>
      </c>
      <c r="AI14" t="s">
        <v>84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85</v>
      </c>
      <c r="BO14" t="s">
        <v>86</v>
      </c>
      <c r="BP14" t="s">
        <v>86</v>
      </c>
      <c r="BQ14" t="s">
        <v>86</v>
      </c>
      <c r="BR14" t="s">
        <v>86</v>
      </c>
      <c r="BS14" t="s">
        <v>87</v>
      </c>
      <c r="BT14" t="s">
        <v>87</v>
      </c>
      <c r="BU14" t="s">
        <v>87</v>
      </c>
      <c r="BV14" t="s">
        <v>87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  <c r="FS14" t="s">
        <v>94</v>
      </c>
      <c r="FT14" t="s">
        <v>94</v>
      </c>
      <c r="FU14" t="s">
        <v>94</v>
      </c>
    </row>
    <row r="15" spans="1:177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83</v>
      </c>
      <c r="AE15" t="s">
        <v>124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101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205</v>
      </c>
      <c r="DJ15" t="s">
        <v>206</v>
      </c>
      <c r="DK15" t="s">
        <v>207</v>
      </c>
      <c r="DL15" t="s">
        <v>96</v>
      </c>
      <c r="DM15" t="s">
        <v>99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  <c r="FS15" t="s">
        <v>265</v>
      </c>
      <c r="FT15" t="s">
        <v>266</v>
      </c>
      <c r="FU15" t="s">
        <v>267</v>
      </c>
    </row>
    <row r="16" spans="1:177">
      <c r="B16" t="s">
        <v>268</v>
      </c>
      <c r="C16" t="s">
        <v>268</v>
      </c>
      <c r="G16" t="s">
        <v>268</v>
      </c>
      <c r="H16" t="s">
        <v>269</v>
      </c>
      <c r="I16" t="s">
        <v>270</v>
      </c>
      <c r="J16" t="s">
        <v>271</v>
      </c>
      <c r="K16" t="s">
        <v>271</v>
      </c>
      <c r="L16" t="s">
        <v>175</v>
      </c>
      <c r="M16" t="s">
        <v>175</v>
      </c>
      <c r="N16" t="s">
        <v>269</v>
      </c>
      <c r="O16" t="s">
        <v>269</v>
      </c>
      <c r="P16" t="s">
        <v>269</v>
      </c>
      <c r="Q16" t="s">
        <v>269</v>
      </c>
      <c r="R16" t="s">
        <v>272</v>
      </c>
      <c r="S16" t="s">
        <v>273</v>
      </c>
      <c r="T16" t="s">
        <v>273</v>
      </c>
      <c r="U16" t="s">
        <v>274</v>
      </c>
      <c r="V16" t="s">
        <v>275</v>
      </c>
      <c r="W16" t="s">
        <v>274</v>
      </c>
      <c r="X16" t="s">
        <v>274</v>
      </c>
      <c r="Y16" t="s">
        <v>274</v>
      </c>
      <c r="Z16" t="s">
        <v>272</v>
      </c>
      <c r="AA16" t="s">
        <v>272</v>
      </c>
      <c r="AB16" t="s">
        <v>272</v>
      </c>
      <c r="AC16" t="s">
        <v>272</v>
      </c>
      <c r="AD16" t="s">
        <v>276</v>
      </c>
      <c r="AE16" t="s">
        <v>275</v>
      </c>
      <c r="AG16" t="s">
        <v>275</v>
      </c>
      <c r="AH16" t="s">
        <v>276</v>
      </c>
      <c r="AN16" t="s">
        <v>270</v>
      </c>
      <c r="AT16" t="s">
        <v>270</v>
      </c>
      <c r="AU16" t="s">
        <v>270</v>
      </c>
      <c r="AV16" t="s">
        <v>270</v>
      </c>
      <c r="AX16" t="s">
        <v>277</v>
      </c>
      <c r="BH16" t="s">
        <v>278</v>
      </c>
      <c r="BI16" t="s">
        <v>278</v>
      </c>
      <c r="BJ16" t="s">
        <v>278</v>
      </c>
      <c r="BK16" t="s">
        <v>270</v>
      </c>
      <c r="BM16" t="s">
        <v>279</v>
      </c>
      <c r="BO16" t="s">
        <v>270</v>
      </c>
      <c r="BP16" t="s">
        <v>270</v>
      </c>
      <c r="BR16" t="s">
        <v>280</v>
      </c>
      <c r="BS16" t="s">
        <v>281</v>
      </c>
      <c r="BV16" t="s">
        <v>269</v>
      </c>
      <c r="BW16" t="s">
        <v>268</v>
      </c>
      <c r="BX16" t="s">
        <v>271</v>
      </c>
      <c r="BY16" t="s">
        <v>271</v>
      </c>
      <c r="BZ16" t="s">
        <v>282</v>
      </c>
      <c r="CA16" t="s">
        <v>282</v>
      </c>
      <c r="CB16" t="s">
        <v>271</v>
      </c>
      <c r="CC16" t="s">
        <v>282</v>
      </c>
      <c r="CD16" t="s">
        <v>276</v>
      </c>
      <c r="CE16" t="s">
        <v>274</v>
      </c>
      <c r="CF16" t="s">
        <v>274</v>
      </c>
      <c r="CG16" t="s">
        <v>273</v>
      </c>
      <c r="CH16" t="s">
        <v>273</v>
      </c>
      <c r="CI16" t="s">
        <v>273</v>
      </c>
      <c r="CJ16" t="s">
        <v>273</v>
      </c>
      <c r="CK16" t="s">
        <v>273</v>
      </c>
      <c r="CL16" t="s">
        <v>283</v>
      </c>
      <c r="CM16" t="s">
        <v>270</v>
      </c>
      <c r="CN16" t="s">
        <v>270</v>
      </c>
      <c r="CO16" t="s">
        <v>270</v>
      </c>
      <c r="CT16" t="s">
        <v>270</v>
      </c>
      <c r="CW16" t="s">
        <v>273</v>
      </c>
      <c r="CX16" t="s">
        <v>273</v>
      </c>
      <c r="CY16" t="s">
        <v>273</v>
      </c>
      <c r="CZ16" t="s">
        <v>273</v>
      </c>
      <c r="DA16" t="s">
        <v>273</v>
      </c>
      <c r="DB16" t="s">
        <v>270</v>
      </c>
      <c r="DC16" t="s">
        <v>270</v>
      </c>
      <c r="DD16" t="s">
        <v>270</v>
      </c>
      <c r="DE16" t="s">
        <v>268</v>
      </c>
      <c r="DH16" t="s">
        <v>284</v>
      </c>
      <c r="DI16" t="s">
        <v>284</v>
      </c>
      <c r="DK16" t="s">
        <v>268</v>
      </c>
      <c r="DL16" t="s">
        <v>285</v>
      </c>
      <c r="DN16" t="s">
        <v>268</v>
      </c>
      <c r="DO16" t="s">
        <v>268</v>
      </c>
      <c r="DQ16" t="s">
        <v>286</v>
      </c>
      <c r="DR16" t="s">
        <v>287</v>
      </c>
      <c r="DS16" t="s">
        <v>286</v>
      </c>
      <c r="DT16" t="s">
        <v>287</v>
      </c>
      <c r="DU16" t="s">
        <v>286</v>
      </c>
      <c r="DV16" t="s">
        <v>287</v>
      </c>
      <c r="DW16" t="s">
        <v>275</v>
      </c>
      <c r="DX16" t="s">
        <v>275</v>
      </c>
      <c r="DY16" t="s">
        <v>271</v>
      </c>
      <c r="DZ16" t="s">
        <v>288</v>
      </c>
      <c r="EA16" t="s">
        <v>271</v>
      </c>
      <c r="ED16" t="s">
        <v>289</v>
      </c>
      <c r="EG16" t="s">
        <v>282</v>
      </c>
      <c r="EH16" t="s">
        <v>290</v>
      </c>
      <c r="EI16" t="s">
        <v>282</v>
      </c>
      <c r="EN16" t="s">
        <v>275</v>
      </c>
      <c r="EO16" t="s">
        <v>275</v>
      </c>
      <c r="EP16" t="s">
        <v>286</v>
      </c>
      <c r="EQ16" t="s">
        <v>287</v>
      </c>
      <c r="ER16" t="s">
        <v>287</v>
      </c>
      <c r="EV16" t="s">
        <v>287</v>
      </c>
      <c r="EZ16" t="s">
        <v>271</v>
      </c>
      <c r="FA16" t="s">
        <v>271</v>
      </c>
      <c r="FB16" t="s">
        <v>282</v>
      </c>
      <c r="FC16" t="s">
        <v>282</v>
      </c>
      <c r="FD16" t="s">
        <v>291</v>
      </c>
      <c r="FE16" t="s">
        <v>291</v>
      </c>
      <c r="FG16" t="s">
        <v>276</v>
      </c>
      <c r="FH16" t="s">
        <v>276</v>
      </c>
      <c r="FI16" t="s">
        <v>273</v>
      </c>
      <c r="FJ16" t="s">
        <v>273</v>
      </c>
      <c r="FK16" t="s">
        <v>273</v>
      </c>
      <c r="FL16" t="s">
        <v>273</v>
      </c>
      <c r="FM16" t="s">
        <v>273</v>
      </c>
      <c r="FN16" t="s">
        <v>275</v>
      </c>
      <c r="FO16" t="s">
        <v>275</v>
      </c>
      <c r="FP16" t="s">
        <v>275</v>
      </c>
      <c r="FQ16" t="s">
        <v>273</v>
      </c>
      <c r="FR16" t="s">
        <v>271</v>
      </c>
      <c r="FS16" t="s">
        <v>282</v>
      </c>
      <c r="FT16" t="s">
        <v>275</v>
      </c>
      <c r="FU16" t="s">
        <v>275</v>
      </c>
    </row>
    <row r="17" spans="1:177">
      <c r="A17">
        <v>1</v>
      </c>
      <c r="B17">
        <v>1621533569.5</v>
      </c>
      <c r="C17">
        <v>0</v>
      </c>
      <c r="D17" t="s">
        <v>292</v>
      </c>
      <c r="E17" t="s">
        <v>293</v>
      </c>
      <c r="G17">
        <v>1621533569.5</v>
      </c>
      <c r="H17">
        <f>CD17*AF17*(BZ17-CA17)/(100*BS17*(1000-AF17*BZ17))</f>
        <v>0</v>
      </c>
      <c r="I17">
        <f>CD17*AF17*(BY17-BX17*(1000-AF17*CA17)/(1000-AF17*BZ17))/(100*BS17)</f>
        <v>0</v>
      </c>
      <c r="J17">
        <f>BX17 - IF(AF17&gt;1, I17*BS17*100.0/(AH17*CL17), 0)</f>
        <v>0</v>
      </c>
      <c r="K17">
        <f>((Q17-H17/2)*J17-I17)/(Q17+H17/2)</f>
        <v>0</v>
      </c>
      <c r="L17">
        <f>K17*(CE17+CF17)/1000.0</f>
        <v>0</v>
      </c>
      <c r="M17">
        <f>(BX17 - IF(AF17&gt;1, I17*BS17*100.0/(AH17*CL17), 0))*(CE17+CF17)/1000.0</f>
        <v>0</v>
      </c>
      <c r="N17">
        <f>2.0/((1/P17-1/O17)+SIGN(P17)*SQRT((1/P17-1/O17)*(1/P17-1/O17) + 4*BT17/((BT17+1)*(BT17+1))*(2*1/P17*1/O17-1/O17*1/O17)))</f>
        <v>0</v>
      </c>
      <c r="O17">
        <f>IF(LEFT(BU17,1)&lt;&gt;"0",IF(LEFT(BU17,1)="1",3.0,BV17),$D$5+$E$5*(CL17*CE17/($K$5*1000))+$F$5*(CL17*CE17/($K$5*1000))*MAX(MIN(BS17,$J$5),$I$5)*MAX(MIN(BS17,$J$5),$I$5)+$G$5*MAX(MIN(BS17,$J$5),$I$5)*(CL17*CE17/($K$5*1000))+$H$5*(CL17*CE17/($K$5*1000))*(CL17*CE17/($K$5*1000)))</f>
        <v>0</v>
      </c>
      <c r="P17">
        <f>H17*(1000-(1000*0.61365*exp(17.502*T17/(240.97+T17))/(CE17+CF17)+BZ17)/2)/(1000*0.61365*exp(17.502*T17/(240.97+T17))/(CE17+CF17)-BZ17)</f>
        <v>0</v>
      </c>
      <c r="Q17">
        <f>1/((BT17+1)/(N17/1.6)+1/(O17/1.37)) + BT17/((BT17+1)/(N17/1.6) + BT17/(O17/1.37))</f>
        <v>0</v>
      </c>
      <c r="R17">
        <f>(BP17*BR17)</f>
        <v>0</v>
      </c>
      <c r="S17">
        <f>(CG17+(R17+2*0.95*5.67E-8*(((CG17+$B$7)+273)^4-(CG17+273)^4)-44100*H17)/(1.84*29.3*O17+8*0.95*5.67E-8*(CG17+273)^3))</f>
        <v>0</v>
      </c>
      <c r="T17">
        <f>($C$7*CH17+$D$7*CI17+$E$7*S17)</f>
        <v>0</v>
      </c>
      <c r="U17">
        <f>0.61365*exp(17.502*T17/(240.97+T17))</f>
        <v>0</v>
      </c>
      <c r="V17">
        <f>(W17/X17*100)</f>
        <v>0</v>
      </c>
      <c r="W17">
        <f>BZ17*(CE17+CF17)/1000</f>
        <v>0</v>
      </c>
      <c r="X17">
        <f>0.61365*exp(17.502*CG17/(240.97+CG17))</f>
        <v>0</v>
      </c>
      <c r="Y17">
        <f>(U17-BZ17*(CE17+CF17)/1000)</f>
        <v>0</v>
      </c>
      <c r="Z17">
        <f>(-H17*44100)</f>
        <v>0</v>
      </c>
      <c r="AA17">
        <f>2*29.3*O17*0.92*(CG17-T17)</f>
        <v>0</v>
      </c>
      <c r="AB17">
        <f>2*0.95*5.67E-8*(((CG17+$B$7)+273)^4-(T17+273)^4)</f>
        <v>0</v>
      </c>
      <c r="AC17">
        <f>R17+AB17+Z17+AA17</f>
        <v>0</v>
      </c>
      <c r="AD17">
        <v>0</v>
      </c>
      <c r="AE17">
        <v>0</v>
      </c>
      <c r="AF17">
        <f>IF(AD17*$H$13&gt;=AH17,1.0,(AH17/(AH17-AD17*$H$13)))</f>
        <v>0</v>
      </c>
      <c r="AG17">
        <f>(AF17-1)*100</f>
        <v>0</v>
      </c>
      <c r="AH17">
        <f>MAX(0,($B$13+$C$13*CL17)/(1+$D$13*CL17)*CE17/(CG17+273)*$E$13)</f>
        <v>0</v>
      </c>
      <c r="AI17" t="s">
        <v>294</v>
      </c>
      <c r="AJ17">
        <v>0</v>
      </c>
      <c r="AK17">
        <v>0</v>
      </c>
      <c r="AL17">
        <f>AK17-AJ17</f>
        <v>0</v>
      </c>
      <c r="AM17">
        <f>AL17/AK17</f>
        <v>0</v>
      </c>
      <c r="AN17">
        <v>0</v>
      </c>
      <c r="AO17" t="s">
        <v>294</v>
      </c>
      <c r="AP17">
        <v>0</v>
      </c>
      <c r="AQ17">
        <v>0</v>
      </c>
      <c r="AR17">
        <f>1-AP17/AQ17</f>
        <v>0</v>
      </c>
      <c r="AS17">
        <v>0.5</v>
      </c>
      <c r="AT17">
        <f>BP17</f>
        <v>0</v>
      </c>
      <c r="AU17">
        <f>I17</f>
        <v>0</v>
      </c>
      <c r="AV17">
        <f>AR17*AS17*AT17</f>
        <v>0</v>
      </c>
      <c r="AW17">
        <f>BB17/AQ17</f>
        <v>0</v>
      </c>
      <c r="AX17">
        <f>(AU17-AN17)/AT17</f>
        <v>0</v>
      </c>
      <c r="AY17">
        <f>(AK17-AQ17)/AQ17</f>
        <v>0</v>
      </c>
      <c r="AZ17" t="s">
        <v>294</v>
      </c>
      <c r="BA17">
        <v>0</v>
      </c>
      <c r="BB17">
        <f>AQ17-BA17</f>
        <v>0</v>
      </c>
      <c r="BC17">
        <f>(AQ17-AP17)/(AQ17-BA17)</f>
        <v>0</v>
      </c>
      <c r="BD17">
        <f>(AK17-AQ17)/(AK17-BA17)</f>
        <v>0</v>
      </c>
      <c r="BE17">
        <f>(AQ17-AP17)/(AQ17-AJ17)</f>
        <v>0</v>
      </c>
      <c r="BF17">
        <f>(AK17-AQ17)/(AK17-AJ17)</f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f>$B$11*CM17+$C$11*CN17+$F$11*CO17*(1-CR17)</f>
        <v>0</v>
      </c>
      <c r="BP17">
        <f>BO17*BQ17</f>
        <v>0</v>
      </c>
      <c r="BQ17">
        <f>($B$11*$D$9+$C$11*$D$9+$F$11*((DB17+CT17)/MAX(DB17+CT17+DC17, 0.1)*$I$9+DC17/MAX(DB17+CT17+DC17, 0.1)*$J$9))/($B$11+$C$11+$F$11)</f>
        <v>0</v>
      </c>
      <c r="BR17">
        <f>($B$11*$K$9+$C$11*$K$9+$F$11*((DB17+CT17)/MAX(DB17+CT17+DC17, 0.1)*$P$9+DC17/MAX(DB17+CT17+DC17, 0.1)*$Q$9))/($B$11+$C$11+$F$11)</f>
        <v>0</v>
      </c>
      <c r="BS17">
        <v>6</v>
      </c>
      <c r="BT17">
        <v>0.5</v>
      </c>
      <c r="BU17" t="s">
        <v>295</v>
      </c>
      <c r="BV17">
        <v>2</v>
      </c>
      <c r="BW17">
        <v>1621533569.5</v>
      </c>
      <c r="BX17">
        <v>419.787</v>
      </c>
      <c r="BY17">
        <v>419.96</v>
      </c>
      <c r="BZ17">
        <v>12.996</v>
      </c>
      <c r="CA17">
        <v>13.0196</v>
      </c>
      <c r="CB17">
        <v>411.23</v>
      </c>
      <c r="CC17">
        <v>12.8418</v>
      </c>
      <c r="CD17">
        <v>699.844</v>
      </c>
      <c r="CE17">
        <v>100.932</v>
      </c>
      <c r="CF17">
        <v>0.100009</v>
      </c>
      <c r="CG17">
        <v>22.9927</v>
      </c>
      <c r="CH17">
        <v>22.965</v>
      </c>
      <c r="CI17">
        <v>999.9</v>
      </c>
      <c r="CJ17">
        <v>0</v>
      </c>
      <c r="CK17">
        <v>0</v>
      </c>
      <c r="CL17">
        <v>9985</v>
      </c>
      <c r="CM17">
        <v>0</v>
      </c>
      <c r="CN17">
        <v>3.16624</v>
      </c>
      <c r="CO17">
        <v>599.736</v>
      </c>
      <c r="CP17">
        <v>0.932968</v>
      </c>
      <c r="CQ17">
        <v>0.0670323</v>
      </c>
      <c r="CR17">
        <v>0</v>
      </c>
      <c r="CS17">
        <v>3.3371</v>
      </c>
      <c r="CT17">
        <v>4.99951</v>
      </c>
      <c r="CU17">
        <v>85.7201</v>
      </c>
      <c r="CV17">
        <v>4811.92</v>
      </c>
      <c r="CW17">
        <v>37.75</v>
      </c>
      <c r="CX17">
        <v>41.5</v>
      </c>
      <c r="CY17">
        <v>40.187</v>
      </c>
      <c r="CZ17">
        <v>41.062</v>
      </c>
      <c r="DA17">
        <v>40.062</v>
      </c>
      <c r="DB17">
        <v>554.87</v>
      </c>
      <c r="DC17">
        <v>39.87</v>
      </c>
      <c r="DD17">
        <v>0</v>
      </c>
      <c r="DE17">
        <v>1621533573.4</v>
      </c>
      <c r="DF17">
        <v>0</v>
      </c>
      <c r="DG17">
        <v>3.445964</v>
      </c>
      <c r="DH17">
        <v>-0.0329307758987473</v>
      </c>
      <c r="DI17">
        <v>-0.408699995889758</v>
      </c>
      <c r="DJ17">
        <v>85.766632</v>
      </c>
      <c r="DK17">
        <v>15</v>
      </c>
      <c r="DL17">
        <v>1621533543.5</v>
      </c>
      <c r="DM17" t="s">
        <v>296</v>
      </c>
      <c r="DN17">
        <v>1621533543</v>
      </c>
      <c r="DO17">
        <v>1621533543.5</v>
      </c>
      <c r="DP17">
        <v>4</v>
      </c>
      <c r="DQ17">
        <v>0.002</v>
      </c>
      <c r="DR17">
        <v>0.003</v>
      </c>
      <c r="DS17">
        <v>8.559</v>
      </c>
      <c r="DT17">
        <v>0.154</v>
      </c>
      <c r="DU17">
        <v>420</v>
      </c>
      <c r="DV17">
        <v>13</v>
      </c>
      <c r="DW17">
        <v>1.35</v>
      </c>
      <c r="DX17">
        <v>0.35</v>
      </c>
      <c r="DY17">
        <v>-0.05807264375</v>
      </c>
      <c r="DZ17">
        <v>0.00774102765478435</v>
      </c>
      <c r="EA17">
        <v>0.0686524701726351</v>
      </c>
      <c r="EB17">
        <v>1</v>
      </c>
      <c r="EC17">
        <v>3.43700606060606</v>
      </c>
      <c r="ED17">
        <v>0.184622436095296</v>
      </c>
      <c r="EE17">
        <v>0.178929788057154</v>
      </c>
      <c r="EF17">
        <v>1</v>
      </c>
      <c r="EG17">
        <v>-0.001713872</v>
      </c>
      <c r="EH17">
        <v>-0.0889836986116323</v>
      </c>
      <c r="EI17">
        <v>0.013314831473592</v>
      </c>
      <c r="EJ17">
        <v>1</v>
      </c>
      <c r="EK17">
        <v>3</v>
      </c>
      <c r="EL17">
        <v>3</v>
      </c>
      <c r="EM17" t="s">
        <v>297</v>
      </c>
      <c r="EN17">
        <v>100</v>
      </c>
      <c r="EO17">
        <v>100</v>
      </c>
      <c r="EP17">
        <v>8.557</v>
      </c>
      <c r="EQ17">
        <v>0.1542</v>
      </c>
      <c r="ER17">
        <v>5.25304998807394</v>
      </c>
      <c r="ES17">
        <v>0.0095515401478521</v>
      </c>
      <c r="ET17">
        <v>-4.08282145803731e-06</v>
      </c>
      <c r="EU17">
        <v>9.61633180237613e-10</v>
      </c>
      <c r="EV17">
        <v>-0.0133641391554055</v>
      </c>
      <c r="EW17">
        <v>0.00964955815971448</v>
      </c>
      <c r="EX17">
        <v>0.000351754833574242</v>
      </c>
      <c r="EY17">
        <v>-6.74969522547015e-06</v>
      </c>
      <c r="EZ17">
        <v>-1</v>
      </c>
      <c r="FA17">
        <v>-1</v>
      </c>
      <c r="FB17">
        <v>-1</v>
      </c>
      <c r="FC17">
        <v>-1</v>
      </c>
      <c r="FD17">
        <v>0.4</v>
      </c>
      <c r="FE17">
        <v>0.4</v>
      </c>
      <c r="FF17">
        <v>2</v>
      </c>
      <c r="FG17">
        <v>792.832</v>
      </c>
      <c r="FH17">
        <v>738.981</v>
      </c>
      <c r="FI17">
        <v>20.0009</v>
      </c>
      <c r="FJ17">
        <v>26.9499</v>
      </c>
      <c r="FK17">
        <v>30.0001</v>
      </c>
      <c r="FL17">
        <v>27.0143</v>
      </c>
      <c r="FM17">
        <v>26.9906</v>
      </c>
      <c r="FN17">
        <v>26.8506</v>
      </c>
      <c r="FO17">
        <v>20.4182</v>
      </c>
      <c r="FP17">
        <v>8.31554</v>
      </c>
      <c r="FQ17">
        <v>20</v>
      </c>
      <c r="FR17">
        <v>420</v>
      </c>
      <c r="FS17">
        <v>13.0846</v>
      </c>
      <c r="FT17">
        <v>100.006</v>
      </c>
      <c r="FU17">
        <v>100.371</v>
      </c>
    </row>
    <row r="18" spans="1:177">
      <c r="A18">
        <v>2</v>
      </c>
      <c r="B18">
        <v>1621533571.5</v>
      </c>
      <c r="C18">
        <v>2</v>
      </c>
      <c r="D18" t="s">
        <v>298</v>
      </c>
      <c r="E18" t="s">
        <v>299</v>
      </c>
      <c r="G18">
        <v>1621533571.5</v>
      </c>
      <c r="H18">
        <f>CD18*AF18*(BZ18-CA18)/(100*BS18*(1000-AF18*BZ18))</f>
        <v>0</v>
      </c>
      <c r="I18">
        <f>CD18*AF18*(BY18-BX18*(1000-AF18*CA18)/(1000-AF18*BZ18))/(100*BS18)</f>
        <v>0</v>
      </c>
      <c r="J18">
        <f>BX18 - IF(AF18&gt;1, I18*BS18*100.0/(AH18*CL18), 0)</f>
        <v>0</v>
      </c>
      <c r="K18">
        <f>((Q18-H18/2)*J18-I18)/(Q18+H18/2)</f>
        <v>0</v>
      </c>
      <c r="L18">
        <f>K18*(CE18+CF18)/1000.0</f>
        <v>0</v>
      </c>
      <c r="M18">
        <f>(BX18 - IF(AF18&gt;1, I18*BS18*100.0/(AH18*CL18), 0))*(CE18+CF18)/1000.0</f>
        <v>0</v>
      </c>
      <c r="N18">
        <f>2.0/((1/P18-1/O18)+SIGN(P18)*SQRT((1/P18-1/O18)*(1/P18-1/O18) + 4*BT18/((BT18+1)*(BT18+1))*(2*1/P18*1/O18-1/O18*1/O18)))</f>
        <v>0</v>
      </c>
      <c r="O18">
        <f>IF(LEFT(BU18,1)&lt;&gt;"0",IF(LEFT(BU18,1)="1",3.0,BV18),$D$5+$E$5*(CL18*CE18/($K$5*1000))+$F$5*(CL18*CE18/($K$5*1000))*MAX(MIN(BS18,$J$5),$I$5)*MAX(MIN(BS18,$J$5),$I$5)+$G$5*MAX(MIN(BS18,$J$5),$I$5)*(CL18*CE18/($K$5*1000))+$H$5*(CL18*CE18/($K$5*1000))*(CL18*CE18/($K$5*1000)))</f>
        <v>0</v>
      </c>
      <c r="P18">
        <f>H18*(1000-(1000*0.61365*exp(17.502*T18/(240.97+T18))/(CE18+CF18)+BZ18)/2)/(1000*0.61365*exp(17.502*T18/(240.97+T18))/(CE18+CF18)-BZ18)</f>
        <v>0</v>
      </c>
      <c r="Q18">
        <f>1/((BT18+1)/(N18/1.6)+1/(O18/1.37)) + BT18/((BT18+1)/(N18/1.6) + BT18/(O18/1.37))</f>
        <v>0</v>
      </c>
      <c r="R18">
        <f>(BP18*BR18)</f>
        <v>0</v>
      </c>
      <c r="S18">
        <f>(CG18+(R18+2*0.95*5.67E-8*(((CG18+$B$7)+273)^4-(CG18+273)^4)-44100*H18)/(1.84*29.3*O18+8*0.95*5.67E-8*(CG18+273)^3))</f>
        <v>0</v>
      </c>
      <c r="T18">
        <f>($C$7*CH18+$D$7*CI18+$E$7*S18)</f>
        <v>0</v>
      </c>
      <c r="U18">
        <f>0.61365*exp(17.502*T18/(240.97+T18))</f>
        <v>0</v>
      </c>
      <c r="V18">
        <f>(W18/X18*100)</f>
        <v>0</v>
      </c>
      <c r="W18">
        <f>BZ18*(CE18+CF18)/1000</f>
        <v>0</v>
      </c>
      <c r="X18">
        <f>0.61365*exp(17.502*CG18/(240.97+CG18))</f>
        <v>0</v>
      </c>
      <c r="Y18">
        <f>(U18-BZ18*(CE18+CF18)/1000)</f>
        <v>0</v>
      </c>
      <c r="Z18">
        <f>(-H18*44100)</f>
        <v>0</v>
      </c>
      <c r="AA18">
        <f>2*29.3*O18*0.92*(CG18-T18)</f>
        <v>0</v>
      </c>
      <c r="AB18">
        <f>2*0.95*5.67E-8*(((CG18+$B$7)+273)^4-(T18+273)^4)</f>
        <v>0</v>
      </c>
      <c r="AC18">
        <f>R18+AB18+Z18+AA18</f>
        <v>0</v>
      </c>
      <c r="AD18">
        <v>0</v>
      </c>
      <c r="AE18">
        <v>0</v>
      </c>
      <c r="AF18">
        <f>IF(AD18*$H$13&gt;=AH18,1.0,(AH18/(AH18-AD18*$H$13)))</f>
        <v>0</v>
      </c>
      <c r="AG18">
        <f>(AF18-1)*100</f>
        <v>0</v>
      </c>
      <c r="AH18">
        <f>MAX(0,($B$13+$C$13*CL18)/(1+$D$13*CL18)*CE18/(CG18+273)*$E$13)</f>
        <v>0</v>
      </c>
      <c r="AI18" t="s">
        <v>294</v>
      </c>
      <c r="AJ18">
        <v>0</v>
      </c>
      <c r="AK18">
        <v>0</v>
      </c>
      <c r="AL18">
        <f>AK18-AJ18</f>
        <v>0</v>
      </c>
      <c r="AM18">
        <f>AL18/AK18</f>
        <v>0</v>
      </c>
      <c r="AN18">
        <v>0</v>
      </c>
      <c r="AO18" t="s">
        <v>294</v>
      </c>
      <c r="AP18">
        <v>0</v>
      </c>
      <c r="AQ18">
        <v>0</v>
      </c>
      <c r="AR18">
        <f>1-AP18/AQ18</f>
        <v>0</v>
      </c>
      <c r="AS18">
        <v>0.5</v>
      </c>
      <c r="AT18">
        <f>BP18</f>
        <v>0</v>
      </c>
      <c r="AU18">
        <f>I18</f>
        <v>0</v>
      </c>
      <c r="AV18">
        <f>AR18*AS18*AT18</f>
        <v>0</v>
      </c>
      <c r="AW18">
        <f>BB18/AQ18</f>
        <v>0</v>
      </c>
      <c r="AX18">
        <f>(AU18-AN18)/AT18</f>
        <v>0</v>
      </c>
      <c r="AY18">
        <f>(AK18-AQ18)/AQ18</f>
        <v>0</v>
      </c>
      <c r="AZ18" t="s">
        <v>294</v>
      </c>
      <c r="BA18">
        <v>0</v>
      </c>
      <c r="BB18">
        <f>AQ18-BA18</f>
        <v>0</v>
      </c>
      <c r="BC18">
        <f>(AQ18-AP18)/(AQ18-BA18)</f>
        <v>0</v>
      </c>
      <c r="BD18">
        <f>(AK18-AQ18)/(AK18-BA18)</f>
        <v>0</v>
      </c>
      <c r="BE18">
        <f>(AQ18-AP18)/(AQ18-AJ18)</f>
        <v>0</v>
      </c>
      <c r="BF18">
        <f>(AK18-AQ18)/(AK18-AJ18)</f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f>$B$11*CM18+$C$11*CN18+$F$11*CO18*(1-CR18)</f>
        <v>0</v>
      </c>
      <c r="BP18">
        <f>BO18*BQ18</f>
        <v>0</v>
      </c>
      <c r="BQ18">
        <f>($B$11*$D$9+$C$11*$D$9+$F$11*((DB18+CT18)/MAX(DB18+CT18+DC18, 0.1)*$I$9+DC18/MAX(DB18+CT18+DC18, 0.1)*$J$9))/($B$11+$C$11+$F$11)</f>
        <v>0</v>
      </c>
      <c r="BR18">
        <f>($B$11*$K$9+$C$11*$K$9+$F$11*((DB18+CT18)/MAX(DB18+CT18+DC18, 0.1)*$P$9+DC18/MAX(DB18+CT18+DC18, 0.1)*$Q$9))/($B$11+$C$11+$F$11)</f>
        <v>0</v>
      </c>
      <c r="BS18">
        <v>6</v>
      </c>
      <c r="BT18">
        <v>0.5</v>
      </c>
      <c r="BU18" t="s">
        <v>295</v>
      </c>
      <c r="BV18">
        <v>2</v>
      </c>
      <c r="BW18">
        <v>1621533571.5</v>
      </c>
      <c r="BX18">
        <v>419.904</v>
      </c>
      <c r="BY18">
        <v>420.074</v>
      </c>
      <c r="BZ18">
        <v>12.9999</v>
      </c>
      <c r="CA18">
        <v>13.0169</v>
      </c>
      <c r="CB18">
        <v>411.346</v>
      </c>
      <c r="CC18">
        <v>12.8456</v>
      </c>
      <c r="CD18">
        <v>699.888</v>
      </c>
      <c r="CE18">
        <v>100.928</v>
      </c>
      <c r="CF18">
        <v>0.099828</v>
      </c>
      <c r="CG18">
        <v>22.9927</v>
      </c>
      <c r="CH18">
        <v>22.9757</v>
      </c>
      <c r="CI18">
        <v>999.9</v>
      </c>
      <c r="CJ18">
        <v>0</v>
      </c>
      <c r="CK18">
        <v>0</v>
      </c>
      <c r="CL18">
        <v>9975</v>
      </c>
      <c r="CM18">
        <v>0</v>
      </c>
      <c r="CN18">
        <v>3.16624</v>
      </c>
      <c r="CO18">
        <v>600.052</v>
      </c>
      <c r="CP18">
        <v>0.933003</v>
      </c>
      <c r="CQ18">
        <v>0.0669971</v>
      </c>
      <c r="CR18">
        <v>0</v>
      </c>
      <c r="CS18">
        <v>3.6968</v>
      </c>
      <c r="CT18">
        <v>4.99951</v>
      </c>
      <c r="CU18">
        <v>85.4823</v>
      </c>
      <c r="CV18">
        <v>4814.52</v>
      </c>
      <c r="CW18">
        <v>37.812</v>
      </c>
      <c r="CX18">
        <v>41.5</v>
      </c>
      <c r="CY18">
        <v>40.187</v>
      </c>
      <c r="CZ18">
        <v>41.062</v>
      </c>
      <c r="DA18">
        <v>40.062</v>
      </c>
      <c r="DB18">
        <v>555.19</v>
      </c>
      <c r="DC18">
        <v>39.87</v>
      </c>
      <c r="DD18">
        <v>0</v>
      </c>
      <c r="DE18">
        <v>1621533575.2</v>
      </c>
      <c r="DF18">
        <v>0</v>
      </c>
      <c r="DG18">
        <v>3.44731538461538</v>
      </c>
      <c r="DH18">
        <v>0.0640615350549345</v>
      </c>
      <c r="DI18">
        <v>-0.652724786294345</v>
      </c>
      <c r="DJ18">
        <v>85.7437230769231</v>
      </c>
      <c r="DK18">
        <v>15</v>
      </c>
      <c r="DL18">
        <v>1621533543.5</v>
      </c>
      <c r="DM18" t="s">
        <v>296</v>
      </c>
      <c r="DN18">
        <v>1621533543</v>
      </c>
      <c r="DO18">
        <v>1621533543.5</v>
      </c>
      <c r="DP18">
        <v>4</v>
      </c>
      <c r="DQ18">
        <v>0.002</v>
      </c>
      <c r="DR18">
        <v>0.003</v>
      </c>
      <c r="DS18">
        <v>8.559</v>
      </c>
      <c r="DT18">
        <v>0.154</v>
      </c>
      <c r="DU18">
        <v>420</v>
      </c>
      <c r="DV18">
        <v>13</v>
      </c>
      <c r="DW18">
        <v>1.35</v>
      </c>
      <c r="DX18">
        <v>0.35</v>
      </c>
      <c r="DY18">
        <v>-0.06811978625</v>
      </c>
      <c r="DZ18">
        <v>-0.0867546687804878</v>
      </c>
      <c r="EA18">
        <v>0.0697448912579698</v>
      </c>
      <c r="EB18">
        <v>1</v>
      </c>
      <c r="EC18">
        <v>3.42111428571429</v>
      </c>
      <c r="ED18">
        <v>0.173800391389436</v>
      </c>
      <c r="EE18">
        <v>0.17079139179187</v>
      </c>
      <c r="EF18">
        <v>1</v>
      </c>
      <c r="EG18">
        <v>-0.00519745375</v>
      </c>
      <c r="EH18">
        <v>-0.0983954540712946</v>
      </c>
      <c r="EI18">
        <v>0.0140054924073532</v>
      </c>
      <c r="EJ18">
        <v>1</v>
      </c>
      <c r="EK18">
        <v>3</v>
      </c>
      <c r="EL18">
        <v>3</v>
      </c>
      <c r="EM18" t="s">
        <v>297</v>
      </c>
      <c r="EN18">
        <v>100</v>
      </c>
      <c r="EO18">
        <v>100</v>
      </c>
      <c r="EP18">
        <v>8.558</v>
      </c>
      <c r="EQ18">
        <v>0.1543</v>
      </c>
      <c r="ER18">
        <v>5.25304998807394</v>
      </c>
      <c r="ES18">
        <v>0.0095515401478521</v>
      </c>
      <c r="ET18">
        <v>-4.08282145803731e-06</v>
      </c>
      <c r="EU18">
        <v>9.61633180237613e-10</v>
      </c>
      <c r="EV18">
        <v>-0.0133641391554055</v>
      </c>
      <c r="EW18">
        <v>0.00964955815971448</v>
      </c>
      <c r="EX18">
        <v>0.000351754833574242</v>
      </c>
      <c r="EY18">
        <v>-6.74969522547015e-06</v>
      </c>
      <c r="EZ18">
        <v>-1</v>
      </c>
      <c r="FA18">
        <v>-1</v>
      </c>
      <c r="FB18">
        <v>-1</v>
      </c>
      <c r="FC18">
        <v>-1</v>
      </c>
      <c r="FD18">
        <v>0.5</v>
      </c>
      <c r="FE18">
        <v>0.5</v>
      </c>
      <c r="FF18">
        <v>2</v>
      </c>
      <c r="FG18">
        <v>793.187</v>
      </c>
      <c r="FH18">
        <v>738.224</v>
      </c>
      <c r="FI18">
        <v>20.0003</v>
      </c>
      <c r="FJ18">
        <v>26.9476</v>
      </c>
      <c r="FK18">
        <v>30</v>
      </c>
      <c r="FL18">
        <v>27.0143</v>
      </c>
      <c r="FM18">
        <v>26.9906</v>
      </c>
      <c r="FN18">
        <v>26.8516</v>
      </c>
      <c r="FO18">
        <v>20.4182</v>
      </c>
      <c r="FP18">
        <v>8.31554</v>
      </c>
      <c r="FQ18">
        <v>20</v>
      </c>
      <c r="FR18">
        <v>420</v>
      </c>
      <c r="FS18">
        <v>13.0841</v>
      </c>
      <c r="FT18">
        <v>100.003</v>
      </c>
      <c r="FU18">
        <v>100.368</v>
      </c>
    </row>
    <row r="19" spans="1:177">
      <c r="A19">
        <v>3</v>
      </c>
      <c r="B19">
        <v>1621533573.5</v>
      </c>
      <c r="C19">
        <v>4</v>
      </c>
      <c r="D19" t="s">
        <v>300</v>
      </c>
      <c r="E19" t="s">
        <v>301</v>
      </c>
      <c r="G19">
        <v>1621533573.5</v>
      </c>
      <c r="H19">
        <f>CD19*AF19*(BZ19-CA19)/(100*BS19*(1000-AF19*BZ19))</f>
        <v>0</v>
      </c>
      <c r="I19">
        <f>CD19*AF19*(BY19-BX19*(1000-AF19*CA19)/(1000-AF19*BZ19))/(100*BS19)</f>
        <v>0</v>
      </c>
      <c r="J19">
        <f>BX19 - IF(AF19&gt;1, I19*BS19*100.0/(AH19*CL19), 0)</f>
        <v>0</v>
      </c>
      <c r="K19">
        <f>((Q19-H19/2)*J19-I19)/(Q19+H19/2)</f>
        <v>0</v>
      </c>
      <c r="L19">
        <f>K19*(CE19+CF19)/1000.0</f>
        <v>0</v>
      </c>
      <c r="M19">
        <f>(BX19 - IF(AF19&gt;1, I19*BS19*100.0/(AH19*CL19), 0))*(CE19+CF19)/1000.0</f>
        <v>0</v>
      </c>
      <c r="N19">
        <f>2.0/((1/P19-1/O19)+SIGN(P19)*SQRT((1/P19-1/O19)*(1/P19-1/O19) + 4*BT19/((BT19+1)*(BT19+1))*(2*1/P19*1/O19-1/O19*1/O19)))</f>
        <v>0</v>
      </c>
      <c r="O19">
        <f>IF(LEFT(BU19,1)&lt;&gt;"0",IF(LEFT(BU19,1)="1",3.0,BV19),$D$5+$E$5*(CL19*CE19/($K$5*1000))+$F$5*(CL19*CE19/($K$5*1000))*MAX(MIN(BS19,$J$5),$I$5)*MAX(MIN(BS19,$J$5),$I$5)+$G$5*MAX(MIN(BS19,$J$5),$I$5)*(CL19*CE19/($K$5*1000))+$H$5*(CL19*CE19/($K$5*1000))*(CL19*CE19/($K$5*1000)))</f>
        <v>0</v>
      </c>
      <c r="P19">
        <f>H19*(1000-(1000*0.61365*exp(17.502*T19/(240.97+T19))/(CE19+CF19)+BZ19)/2)/(1000*0.61365*exp(17.502*T19/(240.97+T19))/(CE19+CF19)-BZ19)</f>
        <v>0</v>
      </c>
      <c r="Q19">
        <f>1/((BT19+1)/(N19/1.6)+1/(O19/1.37)) + BT19/((BT19+1)/(N19/1.6) + BT19/(O19/1.37))</f>
        <v>0</v>
      </c>
      <c r="R19">
        <f>(BP19*BR19)</f>
        <v>0</v>
      </c>
      <c r="S19">
        <f>(CG19+(R19+2*0.95*5.67E-8*(((CG19+$B$7)+273)^4-(CG19+273)^4)-44100*H19)/(1.84*29.3*O19+8*0.95*5.67E-8*(CG19+273)^3))</f>
        <v>0</v>
      </c>
      <c r="T19">
        <f>($C$7*CH19+$D$7*CI19+$E$7*S19)</f>
        <v>0</v>
      </c>
      <c r="U19">
        <f>0.61365*exp(17.502*T19/(240.97+T19))</f>
        <v>0</v>
      </c>
      <c r="V19">
        <f>(W19/X19*100)</f>
        <v>0</v>
      </c>
      <c r="W19">
        <f>BZ19*(CE19+CF19)/1000</f>
        <v>0</v>
      </c>
      <c r="X19">
        <f>0.61365*exp(17.502*CG19/(240.97+CG19))</f>
        <v>0</v>
      </c>
      <c r="Y19">
        <f>(U19-BZ19*(CE19+CF19)/1000)</f>
        <v>0</v>
      </c>
      <c r="Z19">
        <f>(-H19*44100)</f>
        <v>0</v>
      </c>
      <c r="AA19">
        <f>2*29.3*O19*0.92*(CG19-T19)</f>
        <v>0</v>
      </c>
      <c r="AB19">
        <f>2*0.95*5.67E-8*(((CG19+$B$7)+273)^4-(T19+273)^4)</f>
        <v>0</v>
      </c>
      <c r="AC19">
        <f>R19+AB19+Z19+AA19</f>
        <v>0</v>
      </c>
      <c r="AD19">
        <v>0</v>
      </c>
      <c r="AE19">
        <v>0</v>
      </c>
      <c r="AF19">
        <f>IF(AD19*$H$13&gt;=AH19,1.0,(AH19/(AH19-AD19*$H$13)))</f>
        <v>0</v>
      </c>
      <c r="AG19">
        <f>(AF19-1)*100</f>
        <v>0</v>
      </c>
      <c r="AH19">
        <f>MAX(0,($B$13+$C$13*CL19)/(1+$D$13*CL19)*CE19/(CG19+273)*$E$13)</f>
        <v>0</v>
      </c>
      <c r="AI19" t="s">
        <v>294</v>
      </c>
      <c r="AJ19">
        <v>0</v>
      </c>
      <c r="AK19">
        <v>0</v>
      </c>
      <c r="AL19">
        <f>AK19-AJ19</f>
        <v>0</v>
      </c>
      <c r="AM19">
        <f>AL19/AK19</f>
        <v>0</v>
      </c>
      <c r="AN19">
        <v>0</v>
      </c>
      <c r="AO19" t="s">
        <v>294</v>
      </c>
      <c r="AP19">
        <v>0</v>
      </c>
      <c r="AQ19">
        <v>0</v>
      </c>
      <c r="AR19">
        <f>1-AP19/AQ19</f>
        <v>0</v>
      </c>
      <c r="AS19">
        <v>0.5</v>
      </c>
      <c r="AT19">
        <f>BP19</f>
        <v>0</v>
      </c>
      <c r="AU19">
        <f>I19</f>
        <v>0</v>
      </c>
      <c r="AV19">
        <f>AR19*AS19*AT19</f>
        <v>0</v>
      </c>
      <c r="AW19">
        <f>BB19/AQ19</f>
        <v>0</v>
      </c>
      <c r="AX19">
        <f>(AU19-AN19)/AT19</f>
        <v>0</v>
      </c>
      <c r="AY19">
        <f>(AK19-AQ19)/AQ19</f>
        <v>0</v>
      </c>
      <c r="AZ19" t="s">
        <v>294</v>
      </c>
      <c r="BA19">
        <v>0</v>
      </c>
      <c r="BB19">
        <f>AQ19-BA19</f>
        <v>0</v>
      </c>
      <c r="BC19">
        <f>(AQ19-AP19)/(AQ19-BA19)</f>
        <v>0</v>
      </c>
      <c r="BD19">
        <f>(AK19-AQ19)/(AK19-BA19)</f>
        <v>0</v>
      </c>
      <c r="BE19">
        <f>(AQ19-AP19)/(AQ19-AJ19)</f>
        <v>0</v>
      </c>
      <c r="BF19">
        <f>(AK19-AQ19)/(AK19-AJ19)</f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f>$B$11*CM19+$C$11*CN19+$F$11*CO19*(1-CR19)</f>
        <v>0</v>
      </c>
      <c r="BP19">
        <f>BO19*BQ19</f>
        <v>0</v>
      </c>
      <c r="BQ19">
        <f>($B$11*$D$9+$C$11*$D$9+$F$11*((DB19+CT19)/MAX(DB19+CT19+DC19, 0.1)*$I$9+DC19/MAX(DB19+CT19+DC19, 0.1)*$J$9))/($B$11+$C$11+$F$11)</f>
        <v>0</v>
      </c>
      <c r="BR19">
        <f>($B$11*$K$9+$C$11*$K$9+$F$11*((DB19+CT19)/MAX(DB19+CT19+DC19, 0.1)*$P$9+DC19/MAX(DB19+CT19+DC19, 0.1)*$Q$9))/($B$11+$C$11+$F$11)</f>
        <v>0</v>
      </c>
      <c r="BS19">
        <v>6</v>
      </c>
      <c r="BT19">
        <v>0.5</v>
      </c>
      <c r="BU19" t="s">
        <v>295</v>
      </c>
      <c r="BV19">
        <v>2</v>
      </c>
      <c r="BW19">
        <v>1621533573.5</v>
      </c>
      <c r="BX19">
        <v>419.853</v>
      </c>
      <c r="BY19">
        <v>420.086</v>
      </c>
      <c r="BZ19">
        <v>13.0066</v>
      </c>
      <c r="CA19">
        <v>13.0081</v>
      </c>
      <c r="CB19">
        <v>411.295</v>
      </c>
      <c r="CC19">
        <v>12.8522</v>
      </c>
      <c r="CD19">
        <v>700.14</v>
      </c>
      <c r="CE19">
        <v>100.93</v>
      </c>
      <c r="CF19">
        <v>0.100283</v>
      </c>
      <c r="CG19">
        <v>22.9927</v>
      </c>
      <c r="CH19">
        <v>22.9689</v>
      </c>
      <c r="CI19">
        <v>999.9</v>
      </c>
      <c r="CJ19">
        <v>0</v>
      </c>
      <c r="CK19">
        <v>0</v>
      </c>
      <c r="CL19">
        <v>9990</v>
      </c>
      <c r="CM19">
        <v>0</v>
      </c>
      <c r="CN19">
        <v>3.16624</v>
      </c>
      <c r="CO19">
        <v>600.042</v>
      </c>
      <c r="CP19">
        <v>0.933003</v>
      </c>
      <c r="CQ19">
        <v>0.0669971</v>
      </c>
      <c r="CR19">
        <v>0</v>
      </c>
      <c r="CS19">
        <v>3.322</v>
      </c>
      <c r="CT19">
        <v>4.99951</v>
      </c>
      <c r="CU19">
        <v>85.7484</v>
      </c>
      <c r="CV19">
        <v>4814.44</v>
      </c>
      <c r="CW19">
        <v>37.812</v>
      </c>
      <c r="CX19">
        <v>41.5</v>
      </c>
      <c r="CY19">
        <v>40.187</v>
      </c>
      <c r="CZ19">
        <v>41.062</v>
      </c>
      <c r="DA19">
        <v>40.062</v>
      </c>
      <c r="DB19">
        <v>555.18</v>
      </c>
      <c r="DC19">
        <v>39.87</v>
      </c>
      <c r="DD19">
        <v>0</v>
      </c>
      <c r="DE19">
        <v>1621533577.6</v>
      </c>
      <c r="DF19">
        <v>0</v>
      </c>
      <c r="DG19">
        <v>3.44397307692308</v>
      </c>
      <c r="DH19">
        <v>-0.198287179822756</v>
      </c>
      <c r="DI19">
        <v>0.31215384343951</v>
      </c>
      <c r="DJ19">
        <v>85.7402192307692</v>
      </c>
      <c r="DK19">
        <v>15</v>
      </c>
      <c r="DL19">
        <v>1621533543.5</v>
      </c>
      <c r="DM19" t="s">
        <v>296</v>
      </c>
      <c r="DN19">
        <v>1621533543</v>
      </c>
      <c r="DO19">
        <v>1621533543.5</v>
      </c>
      <c r="DP19">
        <v>4</v>
      </c>
      <c r="DQ19">
        <v>0.002</v>
      </c>
      <c r="DR19">
        <v>0.003</v>
      </c>
      <c r="DS19">
        <v>8.559</v>
      </c>
      <c r="DT19">
        <v>0.154</v>
      </c>
      <c r="DU19">
        <v>420</v>
      </c>
      <c r="DV19">
        <v>13</v>
      </c>
      <c r="DW19">
        <v>1.35</v>
      </c>
      <c r="DX19">
        <v>0.35</v>
      </c>
      <c r="DY19">
        <v>-0.06619410875</v>
      </c>
      <c r="DZ19">
        <v>-0.244252382476548</v>
      </c>
      <c r="EA19">
        <v>0.0740608654932323</v>
      </c>
      <c r="EB19">
        <v>1</v>
      </c>
      <c r="EC19">
        <v>3.44790303030303</v>
      </c>
      <c r="ED19">
        <v>0.0286555395926678</v>
      </c>
      <c r="EE19">
        <v>0.167917177428832</v>
      </c>
      <c r="EF19">
        <v>1</v>
      </c>
      <c r="EG19">
        <v>-0.00803024875</v>
      </c>
      <c r="EH19">
        <v>-0.0839459726454034</v>
      </c>
      <c r="EI19">
        <v>0.0132043623793026</v>
      </c>
      <c r="EJ19">
        <v>1</v>
      </c>
      <c r="EK19">
        <v>3</v>
      </c>
      <c r="EL19">
        <v>3</v>
      </c>
      <c r="EM19" t="s">
        <v>297</v>
      </c>
      <c r="EN19">
        <v>100</v>
      </c>
      <c r="EO19">
        <v>100</v>
      </c>
      <c r="EP19">
        <v>8.558</v>
      </c>
      <c r="EQ19">
        <v>0.1544</v>
      </c>
      <c r="ER19">
        <v>5.25304998807394</v>
      </c>
      <c r="ES19">
        <v>0.0095515401478521</v>
      </c>
      <c r="ET19">
        <v>-4.08282145803731e-06</v>
      </c>
      <c r="EU19">
        <v>9.61633180237613e-10</v>
      </c>
      <c r="EV19">
        <v>-0.0133641391554055</v>
      </c>
      <c r="EW19">
        <v>0.00964955815971448</v>
      </c>
      <c r="EX19">
        <v>0.000351754833574242</v>
      </c>
      <c r="EY19">
        <v>-6.74969522547015e-06</v>
      </c>
      <c r="EZ19">
        <v>-1</v>
      </c>
      <c r="FA19">
        <v>-1</v>
      </c>
      <c r="FB19">
        <v>-1</v>
      </c>
      <c r="FC19">
        <v>-1</v>
      </c>
      <c r="FD19">
        <v>0.5</v>
      </c>
      <c r="FE19">
        <v>0.5</v>
      </c>
      <c r="FF19">
        <v>2</v>
      </c>
      <c r="FG19">
        <v>793.543</v>
      </c>
      <c r="FH19">
        <v>738.602</v>
      </c>
      <c r="FI19">
        <v>20.0003</v>
      </c>
      <c r="FJ19">
        <v>26.9476</v>
      </c>
      <c r="FK19">
        <v>30.0001</v>
      </c>
      <c r="FL19">
        <v>27.0143</v>
      </c>
      <c r="FM19">
        <v>26.9906</v>
      </c>
      <c r="FN19">
        <v>26.8499</v>
      </c>
      <c r="FO19">
        <v>20.4182</v>
      </c>
      <c r="FP19">
        <v>8.31554</v>
      </c>
      <c r="FQ19">
        <v>20</v>
      </c>
      <c r="FR19">
        <v>420</v>
      </c>
      <c r="FS19">
        <v>13.0782</v>
      </c>
      <c r="FT19">
        <v>100.002</v>
      </c>
      <c r="FU19">
        <v>100.368</v>
      </c>
    </row>
    <row r="20" spans="1:177">
      <c r="A20">
        <v>4</v>
      </c>
      <c r="B20">
        <v>1621533575.5</v>
      </c>
      <c r="C20">
        <v>6</v>
      </c>
      <c r="D20" t="s">
        <v>302</v>
      </c>
      <c r="E20" t="s">
        <v>303</v>
      </c>
      <c r="G20">
        <v>1621533575.5</v>
      </c>
      <c r="H20">
        <f>CD20*AF20*(BZ20-CA20)/(100*BS20*(1000-AF20*BZ20))</f>
        <v>0</v>
      </c>
      <c r="I20">
        <f>CD20*AF20*(BY20-BX20*(1000-AF20*CA20)/(1000-AF20*BZ20))/(100*BS20)</f>
        <v>0</v>
      </c>
      <c r="J20">
        <f>BX20 - IF(AF20&gt;1, I20*BS20*100.0/(AH20*CL20), 0)</f>
        <v>0</v>
      </c>
      <c r="K20">
        <f>((Q20-H20/2)*J20-I20)/(Q20+H20/2)</f>
        <v>0</v>
      </c>
      <c r="L20">
        <f>K20*(CE20+CF20)/1000.0</f>
        <v>0</v>
      </c>
      <c r="M20">
        <f>(BX20 - IF(AF20&gt;1, I20*BS20*100.0/(AH20*CL20), 0))*(CE20+CF20)/1000.0</f>
        <v>0</v>
      </c>
      <c r="N20">
        <f>2.0/((1/P20-1/O20)+SIGN(P20)*SQRT((1/P20-1/O20)*(1/P20-1/O20) + 4*BT20/((BT20+1)*(BT20+1))*(2*1/P20*1/O20-1/O20*1/O20)))</f>
        <v>0</v>
      </c>
      <c r="O20">
        <f>IF(LEFT(BU20,1)&lt;&gt;"0",IF(LEFT(BU20,1)="1",3.0,BV20),$D$5+$E$5*(CL20*CE20/($K$5*1000))+$F$5*(CL20*CE20/($K$5*1000))*MAX(MIN(BS20,$J$5),$I$5)*MAX(MIN(BS20,$J$5),$I$5)+$G$5*MAX(MIN(BS20,$J$5),$I$5)*(CL20*CE20/($K$5*1000))+$H$5*(CL20*CE20/($K$5*1000))*(CL20*CE20/($K$5*1000)))</f>
        <v>0</v>
      </c>
      <c r="P20">
        <f>H20*(1000-(1000*0.61365*exp(17.502*T20/(240.97+T20))/(CE20+CF20)+BZ20)/2)/(1000*0.61365*exp(17.502*T20/(240.97+T20))/(CE20+CF20)-BZ20)</f>
        <v>0</v>
      </c>
      <c r="Q20">
        <f>1/((BT20+1)/(N20/1.6)+1/(O20/1.37)) + BT20/((BT20+1)/(N20/1.6) + BT20/(O20/1.37))</f>
        <v>0</v>
      </c>
      <c r="R20">
        <f>(BP20*BR20)</f>
        <v>0</v>
      </c>
      <c r="S20">
        <f>(CG20+(R20+2*0.95*5.67E-8*(((CG20+$B$7)+273)^4-(CG20+273)^4)-44100*H20)/(1.84*29.3*O20+8*0.95*5.67E-8*(CG20+273)^3))</f>
        <v>0</v>
      </c>
      <c r="T20">
        <f>($C$7*CH20+$D$7*CI20+$E$7*S20)</f>
        <v>0</v>
      </c>
      <c r="U20">
        <f>0.61365*exp(17.502*T20/(240.97+T20))</f>
        <v>0</v>
      </c>
      <c r="V20">
        <f>(W20/X20*100)</f>
        <v>0</v>
      </c>
      <c r="W20">
        <f>BZ20*(CE20+CF20)/1000</f>
        <v>0</v>
      </c>
      <c r="X20">
        <f>0.61365*exp(17.502*CG20/(240.97+CG20))</f>
        <v>0</v>
      </c>
      <c r="Y20">
        <f>(U20-BZ20*(CE20+CF20)/1000)</f>
        <v>0</v>
      </c>
      <c r="Z20">
        <f>(-H20*44100)</f>
        <v>0</v>
      </c>
      <c r="AA20">
        <f>2*29.3*O20*0.92*(CG20-T20)</f>
        <v>0</v>
      </c>
      <c r="AB20">
        <f>2*0.95*5.67E-8*(((CG20+$B$7)+273)^4-(T20+273)^4)</f>
        <v>0</v>
      </c>
      <c r="AC20">
        <f>R20+AB20+Z20+AA20</f>
        <v>0</v>
      </c>
      <c r="AD20">
        <v>0</v>
      </c>
      <c r="AE20">
        <v>0</v>
      </c>
      <c r="AF20">
        <f>IF(AD20*$H$13&gt;=AH20,1.0,(AH20/(AH20-AD20*$H$13)))</f>
        <v>0</v>
      </c>
      <c r="AG20">
        <f>(AF20-1)*100</f>
        <v>0</v>
      </c>
      <c r="AH20">
        <f>MAX(0,($B$13+$C$13*CL20)/(1+$D$13*CL20)*CE20/(CG20+273)*$E$13)</f>
        <v>0</v>
      </c>
      <c r="AI20" t="s">
        <v>294</v>
      </c>
      <c r="AJ20">
        <v>0</v>
      </c>
      <c r="AK20">
        <v>0</v>
      </c>
      <c r="AL20">
        <f>AK20-AJ20</f>
        <v>0</v>
      </c>
      <c r="AM20">
        <f>AL20/AK20</f>
        <v>0</v>
      </c>
      <c r="AN20">
        <v>0</v>
      </c>
      <c r="AO20" t="s">
        <v>294</v>
      </c>
      <c r="AP20">
        <v>0</v>
      </c>
      <c r="AQ20">
        <v>0</v>
      </c>
      <c r="AR20">
        <f>1-AP20/AQ20</f>
        <v>0</v>
      </c>
      <c r="AS20">
        <v>0.5</v>
      </c>
      <c r="AT20">
        <f>BP20</f>
        <v>0</v>
      </c>
      <c r="AU20">
        <f>I20</f>
        <v>0</v>
      </c>
      <c r="AV20">
        <f>AR20*AS20*AT20</f>
        <v>0</v>
      </c>
      <c r="AW20">
        <f>BB20/AQ20</f>
        <v>0</v>
      </c>
      <c r="AX20">
        <f>(AU20-AN20)/AT20</f>
        <v>0</v>
      </c>
      <c r="AY20">
        <f>(AK20-AQ20)/AQ20</f>
        <v>0</v>
      </c>
      <c r="AZ20" t="s">
        <v>294</v>
      </c>
      <c r="BA20">
        <v>0</v>
      </c>
      <c r="BB20">
        <f>AQ20-BA20</f>
        <v>0</v>
      </c>
      <c r="BC20">
        <f>(AQ20-AP20)/(AQ20-BA20)</f>
        <v>0</v>
      </c>
      <c r="BD20">
        <f>(AK20-AQ20)/(AK20-BA20)</f>
        <v>0</v>
      </c>
      <c r="BE20">
        <f>(AQ20-AP20)/(AQ20-AJ20)</f>
        <v>0</v>
      </c>
      <c r="BF20">
        <f>(AK20-AQ20)/(AK20-AJ20)</f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f>$B$11*CM20+$C$11*CN20+$F$11*CO20*(1-CR20)</f>
        <v>0</v>
      </c>
      <c r="BP20">
        <f>BO20*BQ20</f>
        <v>0</v>
      </c>
      <c r="BQ20">
        <f>($B$11*$D$9+$C$11*$D$9+$F$11*((DB20+CT20)/MAX(DB20+CT20+DC20, 0.1)*$I$9+DC20/MAX(DB20+CT20+DC20, 0.1)*$J$9))/($B$11+$C$11+$F$11)</f>
        <v>0</v>
      </c>
      <c r="BR20">
        <f>($B$11*$K$9+$C$11*$K$9+$F$11*((DB20+CT20)/MAX(DB20+CT20+DC20, 0.1)*$P$9+DC20/MAX(DB20+CT20+DC20, 0.1)*$Q$9))/($B$11+$C$11+$F$11)</f>
        <v>0</v>
      </c>
      <c r="BS20">
        <v>6</v>
      </c>
      <c r="BT20">
        <v>0.5</v>
      </c>
      <c r="BU20" t="s">
        <v>295</v>
      </c>
      <c r="BV20">
        <v>2</v>
      </c>
      <c r="BW20">
        <v>1621533575.5</v>
      </c>
      <c r="BX20">
        <v>419.91</v>
      </c>
      <c r="BY20">
        <v>419.901</v>
      </c>
      <c r="BZ20">
        <v>13.0076</v>
      </c>
      <c r="CA20">
        <v>13.0109</v>
      </c>
      <c r="CB20">
        <v>411.352</v>
      </c>
      <c r="CC20">
        <v>12.8532</v>
      </c>
      <c r="CD20">
        <v>699.879</v>
      </c>
      <c r="CE20">
        <v>100.932</v>
      </c>
      <c r="CF20">
        <v>0.0988913</v>
      </c>
      <c r="CG20">
        <v>22.9934</v>
      </c>
      <c r="CH20">
        <v>22.9625</v>
      </c>
      <c r="CI20">
        <v>999.9</v>
      </c>
      <c r="CJ20">
        <v>0</v>
      </c>
      <c r="CK20">
        <v>0</v>
      </c>
      <c r="CL20">
        <v>10040</v>
      </c>
      <c r="CM20">
        <v>0</v>
      </c>
      <c r="CN20">
        <v>3.16624</v>
      </c>
      <c r="CO20">
        <v>600.033</v>
      </c>
      <c r="CP20">
        <v>0.933003</v>
      </c>
      <c r="CQ20">
        <v>0.0669971</v>
      </c>
      <c r="CR20">
        <v>0</v>
      </c>
      <c r="CS20">
        <v>3.4727</v>
      </c>
      <c r="CT20">
        <v>4.99951</v>
      </c>
      <c r="CU20">
        <v>85.4893</v>
      </c>
      <c r="CV20">
        <v>4814.37</v>
      </c>
      <c r="CW20">
        <v>37.75</v>
      </c>
      <c r="CX20">
        <v>41.5</v>
      </c>
      <c r="CY20">
        <v>40.187</v>
      </c>
      <c r="CZ20">
        <v>41</v>
      </c>
      <c r="DA20">
        <v>40.062</v>
      </c>
      <c r="DB20">
        <v>555.17</v>
      </c>
      <c r="DC20">
        <v>39.87</v>
      </c>
      <c r="DD20">
        <v>0</v>
      </c>
      <c r="DE20">
        <v>1621533579.4</v>
      </c>
      <c r="DF20">
        <v>0</v>
      </c>
      <c r="DG20">
        <v>3.448084</v>
      </c>
      <c r="DH20">
        <v>-0.0674076886127836</v>
      </c>
      <c r="DI20">
        <v>0.0303230685178156</v>
      </c>
      <c r="DJ20">
        <v>85.721764</v>
      </c>
      <c r="DK20">
        <v>15</v>
      </c>
      <c r="DL20">
        <v>1621533543.5</v>
      </c>
      <c r="DM20" t="s">
        <v>296</v>
      </c>
      <c r="DN20">
        <v>1621533543</v>
      </c>
      <c r="DO20">
        <v>1621533543.5</v>
      </c>
      <c r="DP20">
        <v>4</v>
      </c>
      <c r="DQ20">
        <v>0.002</v>
      </c>
      <c r="DR20">
        <v>0.003</v>
      </c>
      <c r="DS20">
        <v>8.559</v>
      </c>
      <c r="DT20">
        <v>0.154</v>
      </c>
      <c r="DU20">
        <v>420</v>
      </c>
      <c r="DV20">
        <v>13</v>
      </c>
      <c r="DW20">
        <v>1.35</v>
      </c>
      <c r="DX20">
        <v>0.35</v>
      </c>
      <c r="DY20">
        <v>-0.08070673925</v>
      </c>
      <c r="DZ20">
        <v>-0.298653742851782</v>
      </c>
      <c r="EA20">
        <v>0.0795077478226517</v>
      </c>
      <c r="EB20">
        <v>1</v>
      </c>
      <c r="EC20">
        <v>3.44571212121212</v>
      </c>
      <c r="ED20">
        <v>0.00528743791913339</v>
      </c>
      <c r="EE20">
        <v>0.164942264935847</v>
      </c>
      <c r="EF20">
        <v>1</v>
      </c>
      <c r="EG20">
        <v>-0.009810162</v>
      </c>
      <c r="EH20">
        <v>-0.0454676307692308</v>
      </c>
      <c r="EI20">
        <v>0.011718695769021</v>
      </c>
      <c r="EJ20">
        <v>1</v>
      </c>
      <c r="EK20">
        <v>3</v>
      </c>
      <c r="EL20">
        <v>3</v>
      </c>
      <c r="EM20" t="s">
        <v>297</v>
      </c>
      <c r="EN20">
        <v>100</v>
      </c>
      <c r="EO20">
        <v>100</v>
      </c>
      <c r="EP20">
        <v>8.558</v>
      </c>
      <c r="EQ20">
        <v>0.1544</v>
      </c>
      <c r="ER20">
        <v>5.25304998807394</v>
      </c>
      <c r="ES20">
        <v>0.0095515401478521</v>
      </c>
      <c r="ET20">
        <v>-4.08282145803731e-06</v>
      </c>
      <c r="EU20">
        <v>9.61633180237613e-10</v>
      </c>
      <c r="EV20">
        <v>-0.0133641391554055</v>
      </c>
      <c r="EW20">
        <v>0.00964955815971448</v>
      </c>
      <c r="EX20">
        <v>0.000351754833574242</v>
      </c>
      <c r="EY20">
        <v>-6.74969522547015e-06</v>
      </c>
      <c r="EZ20">
        <v>-1</v>
      </c>
      <c r="FA20">
        <v>-1</v>
      </c>
      <c r="FB20">
        <v>-1</v>
      </c>
      <c r="FC20">
        <v>-1</v>
      </c>
      <c r="FD20">
        <v>0.5</v>
      </c>
      <c r="FE20">
        <v>0.5</v>
      </c>
      <c r="FF20">
        <v>2</v>
      </c>
      <c r="FG20">
        <v>793.009</v>
      </c>
      <c r="FH20">
        <v>738.572</v>
      </c>
      <c r="FI20">
        <v>20.0003</v>
      </c>
      <c r="FJ20">
        <v>26.9476</v>
      </c>
      <c r="FK20">
        <v>30.0002</v>
      </c>
      <c r="FL20">
        <v>27.0143</v>
      </c>
      <c r="FM20">
        <v>26.9884</v>
      </c>
      <c r="FN20">
        <v>18.7176</v>
      </c>
      <c r="FO20">
        <v>20.4182</v>
      </c>
      <c r="FP20">
        <v>8.31554</v>
      </c>
      <c r="FQ20">
        <v>20</v>
      </c>
      <c r="FR20">
        <v>13.37</v>
      </c>
      <c r="FS20">
        <v>13.0782</v>
      </c>
      <c r="FT20">
        <v>100.001</v>
      </c>
      <c r="FU20">
        <v>100.367</v>
      </c>
    </row>
    <row r="21" spans="1:177">
      <c r="A21">
        <v>5</v>
      </c>
      <c r="B21">
        <v>1621533577.5</v>
      </c>
      <c r="C21">
        <v>8</v>
      </c>
      <c r="D21" t="s">
        <v>304</v>
      </c>
      <c r="E21" t="s">
        <v>305</v>
      </c>
      <c r="G21">
        <v>1621533577.5</v>
      </c>
      <c r="H21">
        <f>CD21*AF21*(BZ21-CA21)/(100*BS21*(1000-AF21*BZ21))</f>
        <v>0</v>
      </c>
      <c r="I21">
        <f>CD21*AF21*(BY21-BX21*(1000-AF21*CA21)/(1000-AF21*BZ21))/(100*BS21)</f>
        <v>0</v>
      </c>
      <c r="J21">
        <f>BX21 - IF(AF21&gt;1, I21*BS21*100.0/(AH21*CL21), 0)</f>
        <v>0</v>
      </c>
      <c r="K21">
        <f>((Q21-H21/2)*J21-I21)/(Q21+H21/2)</f>
        <v>0</v>
      </c>
      <c r="L21">
        <f>K21*(CE21+CF21)/1000.0</f>
        <v>0</v>
      </c>
      <c r="M21">
        <f>(BX21 - IF(AF21&gt;1, I21*BS21*100.0/(AH21*CL21), 0))*(CE21+CF21)/1000.0</f>
        <v>0</v>
      </c>
      <c r="N21">
        <f>2.0/((1/P21-1/O21)+SIGN(P21)*SQRT((1/P21-1/O21)*(1/P21-1/O21) + 4*BT21/((BT21+1)*(BT21+1))*(2*1/P21*1/O21-1/O21*1/O21)))</f>
        <v>0</v>
      </c>
      <c r="O21">
        <f>IF(LEFT(BU21,1)&lt;&gt;"0",IF(LEFT(BU21,1)="1",3.0,BV21),$D$5+$E$5*(CL21*CE21/($K$5*1000))+$F$5*(CL21*CE21/($K$5*1000))*MAX(MIN(BS21,$J$5),$I$5)*MAX(MIN(BS21,$J$5),$I$5)+$G$5*MAX(MIN(BS21,$J$5),$I$5)*(CL21*CE21/($K$5*1000))+$H$5*(CL21*CE21/($K$5*1000))*(CL21*CE21/($K$5*1000)))</f>
        <v>0</v>
      </c>
      <c r="P21">
        <f>H21*(1000-(1000*0.61365*exp(17.502*T21/(240.97+T21))/(CE21+CF21)+BZ21)/2)/(1000*0.61365*exp(17.502*T21/(240.97+T21))/(CE21+CF21)-BZ21)</f>
        <v>0</v>
      </c>
      <c r="Q21">
        <f>1/((BT21+1)/(N21/1.6)+1/(O21/1.37)) + BT21/((BT21+1)/(N21/1.6) + BT21/(O21/1.37))</f>
        <v>0</v>
      </c>
      <c r="R21">
        <f>(BP21*BR21)</f>
        <v>0</v>
      </c>
      <c r="S21">
        <f>(CG21+(R21+2*0.95*5.67E-8*(((CG21+$B$7)+273)^4-(CG21+273)^4)-44100*H21)/(1.84*29.3*O21+8*0.95*5.67E-8*(CG21+273)^3))</f>
        <v>0</v>
      </c>
      <c r="T21">
        <f>($C$7*CH21+$D$7*CI21+$E$7*S21)</f>
        <v>0</v>
      </c>
      <c r="U21">
        <f>0.61365*exp(17.502*T21/(240.97+T21))</f>
        <v>0</v>
      </c>
      <c r="V21">
        <f>(W21/X21*100)</f>
        <v>0</v>
      </c>
      <c r="W21">
        <f>BZ21*(CE21+CF21)/1000</f>
        <v>0</v>
      </c>
      <c r="X21">
        <f>0.61365*exp(17.502*CG21/(240.97+CG21))</f>
        <v>0</v>
      </c>
      <c r="Y21">
        <f>(U21-BZ21*(CE21+CF21)/1000)</f>
        <v>0</v>
      </c>
      <c r="Z21">
        <f>(-H21*44100)</f>
        <v>0</v>
      </c>
      <c r="AA21">
        <f>2*29.3*O21*0.92*(CG21-T21)</f>
        <v>0</v>
      </c>
      <c r="AB21">
        <f>2*0.95*5.67E-8*(((CG21+$B$7)+273)^4-(T21+273)^4)</f>
        <v>0</v>
      </c>
      <c r="AC21">
        <f>R21+AB21+Z21+AA21</f>
        <v>0</v>
      </c>
      <c r="AD21">
        <v>0</v>
      </c>
      <c r="AE21">
        <v>0</v>
      </c>
      <c r="AF21">
        <f>IF(AD21*$H$13&gt;=AH21,1.0,(AH21/(AH21-AD21*$H$13)))</f>
        <v>0</v>
      </c>
      <c r="AG21">
        <f>(AF21-1)*100</f>
        <v>0</v>
      </c>
      <c r="AH21">
        <f>MAX(0,($B$13+$C$13*CL21)/(1+$D$13*CL21)*CE21/(CG21+273)*$E$13)</f>
        <v>0</v>
      </c>
      <c r="AI21" t="s">
        <v>294</v>
      </c>
      <c r="AJ21">
        <v>0</v>
      </c>
      <c r="AK21">
        <v>0</v>
      </c>
      <c r="AL21">
        <f>AK21-AJ21</f>
        <v>0</v>
      </c>
      <c r="AM21">
        <f>AL21/AK21</f>
        <v>0</v>
      </c>
      <c r="AN21">
        <v>0</v>
      </c>
      <c r="AO21" t="s">
        <v>294</v>
      </c>
      <c r="AP21">
        <v>0</v>
      </c>
      <c r="AQ21">
        <v>0</v>
      </c>
      <c r="AR21">
        <f>1-AP21/AQ21</f>
        <v>0</v>
      </c>
      <c r="AS21">
        <v>0.5</v>
      </c>
      <c r="AT21">
        <f>BP21</f>
        <v>0</v>
      </c>
      <c r="AU21">
        <f>I21</f>
        <v>0</v>
      </c>
      <c r="AV21">
        <f>AR21*AS21*AT21</f>
        <v>0</v>
      </c>
      <c r="AW21">
        <f>BB21/AQ21</f>
        <v>0</v>
      </c>
      <c r="AX21">
        <f>(AU21-AN21)/AT21</f>
        <v>0</v>
      </c>
      <c r="AY21">
        <f>(AK21-AQ21)/AQ21</f>
        <v>0</v>
      </c>
      <c r="AZ21" t="s">
        <v>294</v>
      </c>
      <c r="BA21">
        <v>0</v>
      </c>
      <c r="BB21">
        <f>AQ21-BA21</f>
        <v>0</v>
      </c>
      <c r="BC21">
        <f>(AQ21-AP21)/(AQ21-BA21)</f>
        <v>0</v>
      </c>
      <c r="BD21">
        <f>(AK21-AQ21)/(AK21-BA21)</f>
        <v>0</v>
      </c>
      <c r="BE21">
        <f>(AQ21-AP21)/(AQ21-AJ21)</f>
        <v>0</v>
      </c>
      <c r="BF21">
        <f>(AK21-AQ21)/(AK21-AJ21)</f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f>$B$11*CM21+$C$11*CN21+$F$11*CO21*(1-CR21)</f>
        <v>0</v>
      </c>
      <c r="BP21">
        <f>BO21*BQ21</f>
        <v>0</v>
      </c>
      <c r="BQ21">
        <f>($B$11*$D$9+$C$11*$D$9+$F$11*((DB21+CT21)/MAX(DB21+CT21+DC21, 0.1)*$I$9+DC21/MAX(DB21+CT21+DC21, 0.1)*$J$9))/($B$11+$C$11+$F$11)</f>
        <v>0</v>
      </c>
      <c r="BR21">
        <f>($B$11*$K$9+$C$11*$K$9+$F$11*((DB21+CT21)/MAX(DB21+CT21+DC21, 0.1)*$P$9+DC21/MAX(DB21+CT21+DC21, 0.1)*$Q$9))/($B$11+$C$11+$F$11)</f>
        <v>0</v>
      </c>
      <c r="BS21">
        <v>6</v>
      </c>
      <c r="BT21">
        <v>0.5</v>
      </c>
      <c r="BU21" t="s">
        <v>295</v>
      </c>
      <c r="BV21">
        <v>2</v>
      </c>
      <c r="BW21">
        <v>1621533577.5</v>
      </c>
      <c r="BX21">
        <v>412.109</v>
      </c>
      <c r="BY21">
        <v>274.458</v>
      </c>
      <c r="BZ21">
        <v>13.0081</v>
      </c>
      <c r="CA21">
        <v>12.9986</v>
      </c>
      <c r="CB21">
        <v>403.603</v>
      </c>
      <c r="CC21">
        <v>12.8536</v>
      </c>
      <c r="CD21">
        <v>700.185</v>
      </c>
      <c r="CE21">
        <v>100.932</v>
      </c>
      <c r="CF21">
        <v>0.0997065</v>
      </c>
      <c r="CG21">
        <v>22.9946</v>
      </c>
      <c r="CH21">
        <v>22.961</v>
      </c>
      <c r="CI21">
        <v>999.9</v>
      </c>
      <c r="CJ21">
        <v>0</v>
      </c>
      <c r="CK21">
        <v>0</v>
      </c>
      <c r="CL21">
        <v>10050</v>
      </c>
      <c r="CM21">
        <v>0</v>
      </c>
      <c r="CN21">
        <v>3.17755</v>
      </c>
      <c r="CO21">
        <v>600.045</v>
      </c>
      <c r="CP21">
        <v>0.933003</v>
      </c>
      <c r="CQ21">
        <v>0.0669971</v>
      </c>
      <c r="CR21">
        <v>0</v>
      </c>
      <c r="CS21">
        <v>3.5391</v>
      </c>
      <c r="CT21">
        <v>4.99951</v>
      </c>
      <c r="CU21">
        <v>86.2556</v>
      </c>
      <c r="CV21">
        <v>4814.47</v>
      </c>
      <c r="CW21">
        <v>37.812</v>
      </c>
      <c r="CX21">
        <v>41.5</v>
      </c>
      <c r="CY21">
        <v>40.187</v>
      </c>
      <c r="CZ21">
        <v>41</v>
      </c>
      <c r="DA21">
        <v>40.062</v>
      </c>
      <c r="DB21">
        <v>555.18</v>
      </c>
      <c r="DC21">
        <v>39.87</v>
      </c>
      <c r="DD21">
        <v>0</v>
      </c>
      <c r="DE21">
        <v>1621533581.2</v>
      </c>
      <c r="DF21">
        <v>0</v>
      </c>
      <c r="DG21">
        <v>3.47127307692308</v>
      </c>
      <c r="DH21">
        <v>-0.0921538474021048</v>
      </c>
      <c r="DI21">
        <v>0.388885468282202</v>
      </c>
      <c r="DJ21">
        <v>85.7418730769231</v>
      </c>
      <c r="DK21">
        <v>15</v>
      </c>
      <c r="DL21">
        <v>1621533543.5</v>
      </c>
      <c r="DM21" t="s">
        <v>296</v>
      </c>
      <c r="DN21">
        <v>1621533543</v>
      </c>
      <c r="DO21">
        <v>1621533543.5</v>
      </c>
      <c r="DP21">
        <v>4</v>
      </c>
      <c r="DQ21">
        <v>0.002</v>
      </c>
      <c r="DR21">
        <v>0.003</v>
      </c>
      <c r="DS21">
        <v>8.559</v>
      </c>
      <c r="DT21">
        <v>0.154</v>
      </c>
      <c r="DU21">
        <v>420</v>
      </c>
      <c r="DV21">
        <v>13</v>
      </c>
      <c r="DW21">
        <v>1.35</v>
      </c>
      <c r="DX21">
        <v>0.35</v>
      </c>
      <c r="DY21">
        <v>1.932218988</v>
      </c>
      <c r="DZ21">
        <v>34.718403108743</v>
      </c>
      <c r="EA21">
        <v>10.400389843675</v>
      </c>
      <c r="EB21">
        <v>0</v>
      </c>
      <c r="EC21">
        <v>3.45247142857143</v>
      </c>
      <c r="ED21">
        <v>0.131990606653619</v>
      </c>
      <c r="EE21">
        <v>0.160512473162731</v>
      </c>
      <c r="EF21">
        <v>1</v>
      </c>
      <c r="EG21">
        <v>-0.009562825825</v>
      </c>
      <c r="EH21">
        <v>-0.028267810435272</v>
      </c>
      <c r="EI21">
        <v>0.0117036654193569</v>
      </c>
      <c r="EJ21">
        <v>1</v>
      </c>
      <c r="EK21">
        <v>2</v>
      </c>
      <c r="EL21">
        <v>3</v>
      </c>
      <c r="EM21" t="s">
        <v>306</v>
      </c>
      <c r="EN21">
        <v>100</v>
      </c>
      <c r="EO21">
        <v>100</v>
      </c>
      <c r="EP21">
        <v>8.506</v>
      </c>
      <c r="EQ21">
        <v>0.1545</v>
      </c>
      <c r="ER21">
        <v>5.25304998807394</v>
      </c>
      <c r="ES21">
        <v>0.0095515401478521</v>
      </c>
      <c r="ET21">
        <v>-4.08282145803731e-06</v>
      </c>
      <c r="EU21">
        <v>9.61633180237613e-10</v>
      </c>
      <c r="EV21">
        <v>-0.0133641391554055</v>
      </c>
      <c r="EW21">
        <v>0.00964955815971448</v>
      </c>
      <c r="EX21">
        <v>0.000351754833574242</v>
      </c>
      <c r="EY21">
        <v>-6.74969522547015e-06</v>
      </c>
      <c r="EZ21">
        <v>-1</v>
      </c>
      <c r="FA21">
        <v>-1</v>
      </c>
      <c r="FB21">
        <v>-1</v>
      </c>
      <c r="FC21">
        <v>-1</v>
      </c>
      <c r="FD21">
        <v>0.6</v>
      </c>
      <c r="FE21">
        <v>0.6</v>
      </c>
      <c r="FF21">
        <v>2</v>
      </c>
      <c r="FG21">
        <v>794.065</v>
      </c>
      <c r="FH21">
        <v>738.383</v>
      </c>
      <c r="FI21">
        <v>20.0005</v>
      </c>
      <c r="FJ21">
        <v>26.9476</v>
      </c>
      <c r="FK21">
        <v>30</v>
      </c>
      <c r="FL21">
        <v>27.0129</v>
      </c>
      <c r="FM21">
        <v>26.9884</v>
      </c>
      <c r="FN21">
        <v>14.4285</v>
      </c>
      <c r="FO21">
        <v>20.1475</v>
      </c>
      <c r="FP21">
        <v>8.31554</v>
      </c>
      <c r="FQ21">
        <v>20</v>
      </c>
      <c r="FR21">
        <v>16.77</v>
      </c>
      <c r="FS21">
        <v>13.0783</v>
      </c>
      <c r="FT21">
        <v>100.003</v>
      </c>
      <c r="FU21">
        <v>100.366</v>
      </c>
    </row>
    <row r="22" spans="1:177">
      <c r="A22">
        <v>6</v>
      </c>
      <c r="B22">
        <v>1621533579.5</v>
      </c>
      <c r="C22">
        <v>10</v>
      </c>
      <c r="D22" t="s">
        <v>307</v>
      </c>
      <c r="E22" t="s">
        <v>308</v>
      </c>
      <c r="G22">
        <v>1621533579.5</v>
      </c>
      <c r="H22">
        <f>CD22*AF22*(BZ22-CA22)/(100*BS22*(1000-AF22*BZ22))</f>
        <v>0</v>
      </c>
      <c r="I22">
        <f>CD22*AF22*(BY22-BX22*(1000-AF22*CA22)/(1000-AF22*BZ22))/(100*BS22)</f>
        <v>0</v>
      </c>
      <c r="J22">
        <f>BX22 - IF(AF22&gt;1, I22*BS22*100.0/(AH22*CL22), 0)</f>
        <v>0</v>
      </c>
      <c r="K22">
        <f>((Q22-H22/2)*J22-I22)/(Q22+H22/2)</f>
        <v>0</v>
      </c>
      <c r="L22">
        <f>K22*(CE22+CF22)/1000.0</f>
        <v>0</v>
      </c>
      <c r="M22">
        <f>(BX22 - IF(AF22&gt;1, I22*BS22*100.0/(AH22*CL22), 0))*(CE22+CF22)/1000.0</f>
        <v>0</v>
      </c>
      <c r="N22">
        <f>2.0/((1/P22-1/O22)+SIGN(P22)*SQRT((1/P22-1/O22)*(1/P22-1/O22) + 4*BT22/((BT22+1)*(BT22+1))*(2*1/P22*1/O22-1/O22*1/O22)))</f>
        <v>0</v>
      </c>
      <c r="O22">
        <f>IF(LEFT(BU22,1)&lt;&gt;"0",IF(LEFT(BU22,1)="1",3.0,BV22),$D$5+$E$5*(CL22*CE22/($K$5*1000))+$F$5*(CL22*CE22/($K$5*1000))*MAX(MIN(BS22,$J$5),$I$5)*MAX(MIN(BS22,$J$5),$I$5)+$G$5*MAX(MIN(BS22,$J$5),$I$5)*(CL22*CE22/($K$5*1000))+$H$5*(CL22*CE22/($K$5*1000))*(CL22*CE22/($K$5*1000)))</f>
        <v>0</v>
      </c>
      <c r="P22">
        <f>H22*(1000-(1000*0.61365*exp(17.502*T22/(240.97+T22))/(CE22+CF22)+BZ22)/2)/(1000*0.61365*exp(17.502*T22/(240.97+T22))/(CE22+CF22)-BZ22)</f>
        <v>0</v>
      </c>
      <c r="Q22">
        <f>1/((BT22+1)/(N22/1.6)+1/(O22/1.37)) + BT22/((BT22+1)/(N22/1.6) + BT22/(O22/1.37))</f>
        <v>0</v>
      </c>
      <c r="R22">
        <f>(BP22*BR22)</f>
        <v>0</v>
      </c>
      <c r="S22">
        <f>(CG22+(R22+2*0.95*5.67E-8*(((CG22+$B$7)+273)^4-(CG22+273)^4)-44100*H22)/(1.84*29.3*O22+8*0.95*5.67E-8*(CG22+273)^3))</f>
        <v>0</v>
      </c>
      <c r="T22">
        <f>($C$7*CH22+$D$7*CI22+$E$7*S22)</f>
        <v>0</v>
      </c>
      <c r="U22">
        <f>0.61365*exp(17.502*T22/(240.97+T22))</f>
        <v>0</v>
      </c>
      <c r="V22">
        <f>(W22/X22*100)</f>
        <v>0</v>
      </c>
      <c r="W22">
        <f>BZ22*(CE22+CF22)/1000</f>
        <v>0</v>
      </c>
      <c r="X22">
        <f>0.61365*exp(17.502*CG22/(240.97+CG22))</f>
        <v>0</v>
      </c>
      <c r="Y22">
        <f>(U22-BZ22*(CE22+CF22)/1000)</f>
        <v>0</v>
      </c>
      <c r="Z22">
        <f>(-H22*44100)</f>
        <v>0</v>
      </c>
      <c r="AA22">
        <f>2*29.3*O22*0.92*(CG22-T22)</f>
        <v>0</v>
      </c>
      <c r="AB22">
        <f>2*0.95*5.67E-8*(((CG22+$B$7)+273)^4-(T22+273)^4)</f>
        <v>0</v>
      </c>
      <c r="AC22">
        <f>R22+AB22+Z22+AA22</f>
        <v>0</v>
      </c>
      <c r="AD22">
        <v>0</v>
      </c>
      <c r="AE22">
        <v>0</v>
      </c>
      <c r="AF22">
        <f>IF(AD22*$H$13&gt;=AH22,1.0,(AH22/(AH22-AD22*$H$13)))</f>
        <v>0</v>
      </c>
      <c r="AG22">
        <f>(AF22-1)*100</f>
        <v>0</v>
      </c>
      <c r="AH22">
        <f>MAX(0,($B$13+$C$13*CL22)/(1+$D$13*CL22)*CE22/(CG22+273)*$E$13)</f>
        <v>0</v>
      </c>
      <c r="AI22" t="s">
        <v>294</v>
      </c>
      <c r="AJ22">
        <v>0</v>
      </c>
      <c r="AK22">
        <v>0</v>
      </c>
      <c r="AL22">
        <f>AK22-AJ22</f>
        <v>0</v>
      </c>
      <c r="AM22">
        <f>AL22/AK22</f>
        <v>0</v>
      </c>
      <c r="AN22">
        <v>0</v>
      </c>
      <c r="AO22" t="s">
        <v>294</v>
      </c>
      <c r="AP22">
        <v>0</v>
      </c>
      <c r="AQ22">
        <v>0</v>
      </c>
      <c r="AR22">
        <f>1-AP22/AQ22</f>
        <v>0</v>
      </c>
      <c r="AS22">
        <v>0.5</v>
      </c>
      <c r="AT22">
        <f>BP22</f>
        <v>0</v>
      </c>
      <c r="AU22">
        <f>I22</f>
        <v>0</v>
      </c>
      <c r="AV22">
        <f>AR22*AS22*AT22</f>
        <v>0</v>
      </c>
      <c r="AW22">
        <f>BB22/AQ22</f>
        <v>0</v>
      </c>
      <c r="AX22">
        <f>(AU22-AN22)/AT22</f>
        <v>0</v>
      </c>
      <c r="AY22">
        <f>(AK22-AQ22)/AQ22</f>
        <v>0</v>
      </c>
      <c r="AZ22" t="s">
        <v>294</v>
      </c>
      <c r="BA22">
        <v>0</v>
      </c>
      <c r="BB22">
        <f>AQ22-BA22</f>
        <v>0</v>
      </c>
      <c r="BC22">
        <f>(AQ22-AP22)/(AQ22-BA22)</f>
        <v>0</v>
      </c>
      <c r="BD22">
        <f>(AK22-AQ22)/(AK22-BA22)</f>
        <v>0</v>
      </c>
      <c r="BE22">
        <f>(AQ22-AP22)/(AQ22-AJ22)</f>
        <v>0</v>
      </c>
      <c r="BF22">
        <f>(AK22-AQ22)/(AK22-AJ22)</f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f>$B$11*CM22+$C$11*CN22+$F$11*CO22*(1-CR22)</f>
        <v>0</v>
      </c>
      <c r="BP22">
        <f>BO22*BQ22</f>
        <v>0</v>
      </c>
      <c r="BQ22">
        <f>($B$11*$D$9+$C$11*$D$9+$F$11*((DB22+CT22)/MAX(DB22+CT22+DC22, 0.1)*$I$9+DC22/MAX(DB22+CT22+DC22, 0.1)*$J$9))/($B$11+$C$11+$F$11)</f>
        <v>0</v>
      </c>
      <c r="BR22">
        <f>($B$11*$K$9+$C$11*$K$9+$F$11*((DB22+CT22)/MAX(DB22+CT22+DC22, 0.1)*$P$9+DC22/MAX(DB22+CT22+DC22, 0.1)*$Q$9))/($B$11+$C$11+$F$11)</f>
        <v>0</v>
      </c>
      <c r="BS22">
        <v>6</v>
      </c>
      <c r="BT22">
        <v>0.5</v>
      </c>
      <c r="BU22" t="s">
        <v>295</v>
      </c>
      <c r="BV22">
        <v>2</v>
      </c>
      <c r="BW22">
        <v>1621533579.5</v>
      </c>
      <c r="BX22">
        <v>361.516</v>
      </c>
      <c r="BY22">
        <v>197.548</v>
      </c>
      <c r="BZ22">
        <v>13.0048</v>
      </c>
      <c r="CA22">
        <v>13.0157</v>
      </c>
      <c r="CB22">
        <v>353.355</v>
      </c>
      <c r="CC22">
        <v>12.8504</v>
      </c>
      <c r="CD22">
        <v>699.804</v>
      </c>
      <c r="CE22">
        <v>100.927</v>
      </c>
      <c r="CF22">
        <v>0.100676</v>
      </c>
      <c r="CG22">
        <v>22.9946</v>
      </c>
      <c r="CH22">
        <v>22.959</v>
      </c>
      <c r="CI22">
        <v>999.9</v>
      </c>
      <c r="CJ22">
        <v>0</v>
      </c>
      <c r="CK22">
        <v>0</v>
      </c>
      <c r="CL22">
        <v>9930</v>
      </c>
      <c r="CM22">
        <v>0</v>
      </c>
      <c r="CN22">
        <v>3.27932</v>
      </c>
      <c r="CO22">
        <v>600.042</v>
      </c>
      <c r="CP22">
        <v>0.933003</v>
      </c>
      <c r="CQ22">
        <v>0.0669971</v>
      </c>
      <c r="CR22">
        <v>0</v>
      </c>
      <c r="CS22">
        <v>3.4718</v>
      </c>
      <c r="CT22">
        <v>4.99951</v>
      </c>
      <c r="CU22">
        <v>90.7137</v>
      </c>
      <c r="CV22">
        <v>4814.44</v>
      </c>
      <c r="CW22">
        <v>37.75</v>
      </c>
      <c r="CX22">
        <v>41.5</v>
      </c>
      <c r="CY22">
        <v>40.187</v>
      </c>
      <c r="CZ22">
        <v>41.062</v>
      </c>
      <c r="DA22">
        <v>40.062</v>
      </c>
      <c r="DB22">
        <v>555.18</v>
      </c>
      <c r="DC22">
        <v>39.87</v>
      </c>
      <c r="DD22">
        <v>0</v>
      </c>
      <c r="DE22">
        <v>1621533583.6</v>
      </c>
      <c r="DF22">
        <v>0</v>
      </c>
      <c r="DG22">
        <v>3.47652692307692</v>
      </c>
      <c r="DH22">
        <v>0.218895729473324</v>
      </c>
      <c r="DI22">
        <v>12.7618974177054</v>
      </c>
      <c r="DJ22">
        <v>86.3746346153846</v>
      </c>
      <c r="DK22">
        <v>15</v>
      </c>
      <c r="DL22">
        <v>1621533543.5</v>
      </c>
      <c r="DM22" t="s">
        <v>296</v>
      </c>
      <c r="DN22">
        <v>1621533543</v>
      </c>
      <c r="DO22">
        <v>1621533543.5</v>
      </c>
      <c r="DP22">
        <v>4</v>
      </c>
      <c r="DQ22">
        <v>0.002</v>
      </c>
      <c r="DR22">
        <v>0.003</v>
      </c>
      <c r="DS22">
        <v>8.559</v>
      </c>
      <c r="DT22">
        <v>0.154</v>
      </c>
      <c r="DU22">
        <v>420</v>
      </c>
      <c r="DV22">
        <v>13</v>
      </c>
      <c r="DW22">
        <v>1.35</v>
      </c>
      <c r="DX22">
        <v>0.35</v>
      </c>
      <c r="DY22">
        <v>16.0222913155</v>
      </c>
      <c r="DZ22">
        <v>257.993069861539</v>
      </c>
      <c r="EA22">
        <v>43.3650262109443</v>
      </c>
      <c r="EB22">
        <v>0</v>
      </c>
      <c r="EC22">
        <v>3.46938787878788</v>
      </c>
      <c r="ED22">
        <v>0.191034310825656</v>
      </c>
      <c r="EE22">
        <v>0.164460220404511</v>
      </c>
      <c r="EF22">
        <v>1</v>
      </c>
      <c r="EG22">
        <v>-0.008389877575</v>
      </c>
      <c r="EH22">
        <v>-0.00266337605628517</v>
      </c>
      <c r="EI22">
        <v>0.0124471861445666</v>
      </c>
      <c r="EJ22">
        <v>1</v>
      </c>
      <c r="EK22">
        <v>2</v>
      </c>
      <c r="EL22">
        <v>3</v>
      </c>
      <c r="EM22" t="s">
        <v>306</v>
      </c>
      <c r="EN22">
        <v>100</v>
      </c>
      <c r="EO22">
        <v>100</v>
      </c>
      <c r="EP22">
        <v>8.161</v>
      </c>
      <c r="EQ22">
        <v>0.1544</v>
      </c>
      <c r="ER22">
        <v>5.25304998807394</v>
      </c>
      <c r="ES22">
        <v>0.0095515401478521</v>
      </c>
      <c r="ET22">
        <v>-4.08282145803731e-06</v>
      </c>
      <c r="EU22">
        <v>9.61633180237613e-10</v>
      </c>
      <c r="EV22">
        <v>-0.0133641391554055</v>
      </c>
      <c r="EW22">
        <v>0.00964955815971448</v>
      </c>
      <c r="EX22">
        <v>0.000351754833574242</v>
      </c>
      <c r="EY22">
        <v>-6.74969522547015e-06</v>
      </c>
      <c r="EZ22">
        <v>-1</v>
      </c>
      <c r="FA22">
        <v>-1</v>
      </c>
      <c r="FB22">
        <v>-1</v>
      </c>
      <c r="FC22">
        <v>-1</v>
      </c>
      <c r="FD22">
        <v>0.6</v>
      </c>
      <c r="FE22">
        <v>0.6</v>
      </c>
      <c r="FF22">
        <v>2</v>
      </c>
      <c r="FG22">
        <v>792.976</v>
      </c>
      <c r="FH22">
        <v>738.382</v>
      </c>
      <c r="FI22">
        <v>20.0003</v>
      </c>
      <c r="FJ22">
        <v>26.9476</v>
      </c>
      <c r="FK22">
        <v>30</v>
      </c>
      <c r="FL22">
        <v>27.012</v>
      </c>
      <c r="FM22">
        <v>26.9884</v>
      </c>
      <c r="FN22">
        <v>11.7739</v>
      </c>
      <c r="FO22">
        <v>20.1475</v>
      </c>
      <c r="FP22">
        <v>8.31554</v>
      </c>
      <c r="FQ22">
        <v>20</v>
      </c>
      <c r="FR22">
        <v>20.13</v>
      </c>
      <c r="FS22">
        <v>13.0783</v>
      </c>
      <c r="FT22">
        <v>100.004</v>
      </c>
      <c r="FU22">
        <v>100.367</v>
      </c>
    </row>
    <row r="23" spans="1:177">
      <c r="A23">
        <v>7</v>
      </c>
      <c r="B23">
        <v>1621533581.5</v>
      </c>
      <c r="C23">
        <v>12</v>
      </c>
      <c r="D23" t="s">
        <v>309</v>
      </c>
      <c r="E23" t="s">
        <v>310</v>
      </c>
      <c r="G23">
        <v>1621533581.5</v>
      </c>
      <c r="H23">
        <f>CD23*AF23*(BZ23-CA23)/(100*BS23*(1000-AF23*BZ23))</f>
        <v>0</v>
      </c>
      <c r="I23">
        <f>CD23*AF23*(BY23-BX23*(1000-AF23*CA23)/(1000-AF23*BZ23))/(100*BS23)</f>
        <v>0</v>
      </c>
      <c r="J23">
        <f>BX23 - IF(AF23&gt;1, I23*BS23*100.0/(AH23*CL23), 0)</f>
        <v>0</v>
      </c>
      <c r="K23">
        <f>((Q23-H23/2)*J23-I23)/(Q23+H23/2)</f>
        <v>0</v>
      </c>
      <c r="L23">
        <f>K23*(CE23+CF23)/1000.0</f>
        <v>0</v>
      </c>
      <c r="M23">
        <f>(BX23 - IF(AF23&gt;1, I23*BS23*100.0/(AH23*CL23), 0))*(CE23+CF23)/1000.0</f>
        <v>0</v>
      </c>
      <c r="N23">
        <f>2.0/((1/P23-1/O23)+SIGN(P23)*SQRT((1/P23-1/O23)*(1/P23-1/O23) + 4*BT23/((BT23+1)*(BT23+1))*(2*1/P23*1/O23-1/O23*1/O23)))</f>
        <v>0</v>
      </c>
      <c r="O23">
        <f>IF(LEFT(BU23,1)&lt;&gt;"0",IF(LEFT(BU23,1)="1",3.0,BV23),$D$5+$E$5*(CL23*CE23/($K$5*1000))+$F$5*(CL23*CE23/($K$5*1000))*MAX(MIN(BS23,$J$5),$I$5)*MAX(MIN(BS23,$J$5),$I$5)+$G$5*MAX(MIN(BS23,$J$5),$I$5)*(CL23*CE23/($K$5*1000))+$H$5*(CL23*CE23/($K$5*1000))*(CL23*CE23/($K$5*1000)))</f>
        <v>0</v>
      </c>
      <c r="P23">
        <f>H23*(1000-(1000*0.61365*exp(17.502*T23/(240.97+T23))/(CE23+CF23)+BZ23)/2)/(1000*0.61365*exp(17.502*T23/(240.97+T23))/(CE23+CF23)-BZ23)</f>
        <v>0</v>
      </c>
      <c r="Q23">
        <f>1/((BT23+1)/(N23/1.6)+1/(O23/1.37)) + BT23/((BT23+1)/(N23/1.6) + BT23/(O23/1.37))</f>
        <v>0</v>
      </c>
      <c r="R23">
        <f>(BP23*BR23)</f>
        <v>0</v>
      </c>
      <c r="S23">
        <f>(CG23+(R23+2*0.95*5.67E-8*(((CG23+$B$7)+273)^4-(CG23+273)^4)-44100*H23)/(1.84*29.3*O23+8*0.95*5.67E-8*(CG23+273)^3))</f>
        <v>0</v>
      </c>
      <c r="T23">
        <f>($C$7*CH23+$D$7*CI23+$E$7*S23)</f>
        <v>0</v>
      </c>
      <c r="U23">
        <f>0.61365*exp(17.502*T23/(240.97+T23))</f>
        <v>0</v>
      </c>
      <c r="V23">
        <f>(W23/X23*100)</f>
        <v>0</v>
      </c>
      <c r="W23">
        <f>BZ23*(CE23+CF23)/1000</f>
        <v>0</v>
      </c>
      <c r="X23">
        <f>0.61365*exp(17.502*CG23/(240.97+CG23))</f>
        <v>0</v>
      </c>
      <c r="Y23">
        <f>(U23-BZ23*(CE23+CF23)/1000)</f>
        <v>0</v>
      </c>
      <c r="Z23">
        <f>(-H23*44100)</f>
        <v>0</v>
      </c>
      <c r="AA23">
        <f>2*29.3*O23*0.92*(CG23-T23)</f>
        <v>0</v>
      </c>
      <c r="AB23">
        <f>2*0.95*5.67E-8*(((CG23+$B$7)+273)^4-(T23+273)^4)</f>
        <v>0</v>
      </c>
      <c r="AC23">
        <f>R23+AB23+Z23+AA23</f>
        <v>0</v>
      </c>
      <c r="AD23">
        <v>0</v>
      </c>
      <c r="AE23">
        <v>0</v>
      </c>
      <c r="AF23">
        <f>IF(AD23*$H$13&gt;=AH23,1.0,(AH23/(AH23-AD23*$H$13)))</f>
        <v>0</v>
      </c>
      <c r="AG23">
        <f>(AF23-1)*100</f>
        <v>0</v>
      </c>
      <c r="AH23">
        <f>MAX(0,($B$13+$C$13*CL23)/(1+$D$13*CL23)*CE23/(CG23+273)*$E$13)</f>
        <v>0</v>
      </c>
      <c r="AI23" t="s">
        <v>294</v>
      </c>
      <c r="AJ23">
        <v>0</v>
      </c>
      <c r="AK23">
        <v>0</v>
      </c>
      <c r="AL23">
        <f>AK23-AJ23</f>
        <v>0</v>
      </c>
      <c r="AM23">
        <f>AL23/AK23</f>
        <v>0</v>
      </c>
      <c r="AN23">
        <v>0</v>
      </c>
      <c r="AO23" t="s">
        <v>294</v>
      </c>
      <c r="AP23">
        <v>0</v>
      </c>
      <c r="AQ23">
        <v>0</v>
      </c>
      <c r="AR23">
        <f>1-AP23/AQ23</f>
        <v>0</v>
      </c>
      <c r="AS23">
        <v>0.5</v>
      </c>
      <c r="AT23">
        <f>BP23</f>
        <v>0</v>
      </c>
      <c r="AU23">
        <f>I23</f>
        <v>0</v>
      </c>
      <c r="AV23">
        <f>AR23*AS23*AT23</f>
        <v>0</v>
      </c>
      <c r="AW23">
        <f>BB23/AQ23</f>
        <v>0</v>
      </c>
      <c r="AX23">
        <f>(AU23-AN23)/AT23</f>
        <v>0</v>
      </c>
      <c r="AY23">
        <f>(AK23-AQ23)/AQ23</f>
        <v>0</v>
      </c>
      <c r="AZ23" t="s">
        <v>294</v>
      </c>
      <c r="BA23">
        <v>0</v>
      </c>
      <c r="BB23">
        <f>AQ23-BA23</f>
        <v>0</v>
      </c>
      <c r="BC23">
        <f>(AQ23-AP23)/(AQ23-BA23)</f>
        <v>0</v>
      </c>
      <c r="BD23">
        <f>(AK23-AQ23)/(AK23-BA23)</f>
        <v>0</v>
      </c>
      <c r="BE23">
        <f>(AQ23-AP23)/(AQ23-AJ23)</f>
        <v>0</v>
      </c>
      <c r="BF23">
        <f>(AK23-AQ23)/(AK23-AJ23)</f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f>$B$11*CM23+$C$11*CN23+$F$11*CO23*(1-CR23)</f>
        <v>0</v>
      </c>
      <c r="BP23">
        <f>BO23*BQ23</f>
        <v>0</v>
      </c>
      <c r="BQ23">
        <f>($B$11*$D$9+$C$11*$D$9+$F$11*((DB23+CT23)/MAX(DB23+CT23+DC23, 0.1)*$I$9+DC23/MAX(DB23+CT23+DC23, 0.1)*$J$9))/($B$11+$C$11+$F$11)</f>
        <v>0</v>
      </c>
      <c r="BR23">
        <f>($B$11*$K$9+$C$11*$K$9+$F$11*((DB23+CT23)/MAX(DB23+CT23+DC23, 0.1)*$P$9+DC23/MAX(DB23+CT23+DC23, 0.1)*$Q$9))/($B$11+$C$11+$F$11)</f>
        <v>0</v>
      </c>
      <c r="BS23">
        <v>6</v>
      </c>
      <c r="BT23">
        <v>0.5</v>
      </c>
      <c r="BU23" t="s">
        <v>295</v>
      </c>
      <c r="BV23">
        <v>2</v>
      </c>
      <c r="BW23">
        <v>1621533581.5</v>
      </c>
      <c r="BX23">
        <v>304.001</v>
      </c>
      <c r="BY23">
        <v>152.047</v>
      </c>
      <c r="BZ23">
        <v>13.0057</v>
      </c>
      <c r="CA23">
        <v>13.0178</v>
      </c>
      <c r="CB23">
        <v>296.251</v>
      </c>
      <c r="CC23">
        <v>12.8513</v>
      </c>
      <c r="CD23">
        <v>699.802</v>
      </c>
      <c r="CE23">
        <v>100.93</v>
      </c>
      <c r="CF23">
        <v>0.0989513</v>
      </c>
      <c r="CG23">
        <v>22.9958</v>
      </c>
      <c r="CH23">
        <v>22.9722</v>
      </c>
      <c r="CI23">
        <v>999.9</v>
      </c>
      <c r="CJ23">
        <v>0</v>
      </c>
      <c r="CK23">
        <v>0</v>
      </c>
      <c r="CL23">
        <v>10090</v>
      </c>
      <c r="CM23">
        <v>0</v>
      </c>
      <c r="CN23">
        <v>3.33586</v>
      </c>
      <c r="CO23">
        <v>600.036</v>
      </c>
      <c r="CP23">
        <v>0.933003</v>
      </c>
      <c r="CQ23">
        <v>0.0669971</v>
      </c>
      <c r="CR23">
        <v>0</v>
      </c>
      <c r="CS23">
        <v>3.6219</v>
      </c>
      <c r="CT23">
        <v>4.99951</v>
      </c>
      <c r="CU23">
        <v>90.4878</v>
      </c>
      <c r="CV23">
        <v>4814.4</v>
      </c>
      <c r="CW23">
        <v>37.75</v>
      </c>
      <c r="CX23">
        <v>41.5</v>
      </c>
      <c r="CY23">
        <v>40.187</v>
      </c>
      <c r="CZ23">
        <v>41.062</v>
      </c>
      <c r="DA23">
        <v>40.062</v>
      </c>
      <c r="DB23">
        <v>555.17</v>
      </c>
      <c r="DC23">
        <v>39.87</v>
      </c>
      <c r="DD23">
        <v>0</v>
      </c>
      <c r="DE23">
        <v>1621533585.4</v>
      </c>
      <c r="DF23">
        <v>0</v>
      </c>
      <c r="DG23">
        <v>3.47112</v>
      </c>
      <c r="DH23">
        <v>0.594769234520456</v>
      </c>
      <c r="DI23">
        <v>22.2670538091835</v>
      </c>
      <c r="DJ23">
        <v>87.002896</v>
      </c>
      <c r="DK23">
        <v>15</v>
      </c>
      <c r="DL23">
        <v>1621533543.5</v>
      </c>
      <c r="DM23" t="s">
        <v>296</v>
      </c>
      <c r="DN23">
        <v>1621533543</v>
      </c>
      <c r="DO23">
        <v>1621533543.5</v>
      </c>
      <c r="DP23">
        <v>4</v>
      </c>
      <c r="DQ23">
        <v>0.002</v>
      </c>
      <c r="DR23">
        <v>0.003</v>
      </c>
      <c r="DS23">
        <v>8.559</v>
      </c>
      <c r="DT23">
        <v>0.154</v>
      </c>
      <c r="DU23">
        <v>420</v>
      </c>
      <c r="DV23">
        <v>13</v>
      </c>
      <c r="DW23">
        <v>1.35</v>
      </c>
      <c r="DX23">
        <v>0.35</v>
      </c>
      <c r="DY23">
        <v>32.267642773</v>
      </c>
      <c r="DZ23">
        <v>463.025368586567</v>
      </c>
      <c r="EA23">
        <v>61.0905903497732</v>
      </c>
      <c r="EB23">
        <v>0</v>
      </c>
      <c r="EC23">
        <v>3.46581470588235</v>
      </c>
      <c r="ED23">
        <v>0.188099573203978</v>
      </c>
      <c r="EE23">
        <v>0.151262782896585</v>
      </c>
      <c r="EF23">
        <v>1</v>
      </c>
      <c r="EG23">
        <v>-0.008775401825</v>
      </c>
      <c r="EH23">
        <v>-0.00329448719324576</v>
      </c>
      <c r="EI23">
        <v>0.0125058738618744</v>
      </c>
      <c r="EJ23">
        <v>1</v>
      </c>
      <c r="EK23">
        <v>2</v>
      </c>
      <c r="EL23">
        <v>3</v>
      </c>
      <c r="EM23" t="s">
        <v>306</v>
      </c>
      <c r="EN23">
        <v>100</v>
      </c>
      <c r="EO23">
        <v>100</v>
      </c>
      <c r="EP23">
        <v>7.75</v>
      </c>
      <c r="EQ23">
        <v>0.1544</v>
      </c>
      <c r="ER23">
        <v>5.25304998807394</v>
      </c>
      <c r="ES23">
        <v>0.0095515401478521</v>
      </c>
      <c r="ET23">
        <v>-4.08282145803731e-06</v>
      </c>
      <c r="EU23">
        <v>9.61633180237613e-10</v>
      </c>
      <c r="EV23">
        <v>-0.0133641391554055</v>
      </c>
      <c r="EW23">
        <v>0.00964955815971448</v>
      </c>
      <c r="EX23">
        <v>0.000351754833574242</v>
      </c>
      <c r="EY23">
        <v>-6.74969522547015e-06</v>
      </c>
      <c r="EZ23">
        <v>-1</v>
      </c>
      <c r="FA23">
        <v>-1</v>
      </c>
      <c r="FB23">
        <v>-1</v>
      </c>
      <c r="FC23">
        <v>-1</v>
      </c>
      <c r="FD23">
        <v>0.6</v>
      </c>
      <c r="FE23">
        <v>0.6</v>
      </c>
      <c r="FF23">
        <v>2</v>
      </c>
      <c r="FG23">
        <v>792.976</v>
      </c>
      <c r="FH23">
        <v>738.004</v>
      </c>
      <c r="FI23">
        <v>20.0002</v>
      </c>
      <c r="FJ23">
        <v>26.9476</v>
      </c>
      <c r="FK23">
        <v>30</v>
      </c>
      <c r="FL23">
        <v>27.012</v>
      </c>
      <c r="FM23">
        <v>26.9884</v>
      </c>
      <c r="FN23">
        <v>9.76223</v>
      </c>
      <c r="FO23">
        <v>20.1475</v>
      </c>
      <c r="FP23">
        <v>8.31554</v>
      </c>
      <c r="FQ23">
        <v>20</v>
      </c>
      <c r="FR23">
        <v>23.5</v>
      </c>
      <c r="FS23">
        <v>13.0784</v>
      </c>
      <c r="FT23">
        <v>100.003</v>
      </c>
      <c r="FU23">
        <v>100.369</v>
      </c>
    </row>
    <row r="24" spans="1:177">
      <c r="A24">
        <v>8</v>
      </c>
      <c r="B24">
        <v>1621533583.5</v>
      </c>
      <c r="C24">
        <v>14</v>
      </c>
      <c r="D24" t="s">
        <v>311</v>
      </c>
      <c r="E24" t="s">
        <v>312</v>
      </c>
      <c r="G24">
        <v>1621533583.5</v>
      </c>
      <c r="H24">
        <f>CD24*AF24*(BZ24-CA24)/(100*BS24*(1000-AF24*BZ24))</f>
        <v>0</v>
      </c>
      <c r="I24">
        <f>CD24*AF24*(BY24-BX24*(1000-AF24*CA24)/(1000-AF24*BZ24))/(100*BS24)</f>
        <v>0</v>
      </c>
      <c r="J24">
        <f>BX24 - IF(AF24&gt;1, I24*BS24*100.0/(AH24*CL24), 0)</f>
        <v>0</v>
      </c>
      <c r="K24">
        <f>((Q24-H24/2)*J24-I24)/(Q24+H24/2)</f>
        <v>0</v>
      </c>
      <c r="L24">
        <f>K24*(CE24+CF24)/1000.0</f>
        <v>0</v>
      </c>
      <c r="M24">
        <f>(BX24 - IF(AF24&gt;1, I24*BS24*100.0/(AH24*CL24), 0))*(CE24+CF24)/1000.0</f>
        <v>0</v>
      </c>
      <c r="N24">
        <f>2.0/((1/P24-1/O24)+SIGN(P24)*SQRT((1/P24-1/O24)*(1/P24-1/O24) + 4*BT24/((BT24+1)*(BT24+1))*(2*1/P24*1/O24-1/O24*1/O24)))</f>
        <v>0</v>
      </c>
      <c r="O24">
        <f>IF(LEFT(BU24,1)&lt;&gt;"0",IF(LEFT(BU24,1)="1",3.0,BV24),$D$5+$E$5*(CL24*CE24/($K$5*1000))+$F$5*(CL24*CE24/($K$5*1000))*MAX(MIN(BS24,$J$5),$I$5)*MAX(MIN(BS24,$J$5),$I$5)+$G$5*MAX(MIN(BS24,$J$5),$I$5)*(CL24*CE24/($K$5*1000))+$H$5*(CL24*CE24/($K$5*1000))*(CL24*CE24/($K$5*1000)))</f>
        <v>0</v>
      </c>
      <c r="P24">
        <f>H24*(1000-(1000*0.61365*exp(17.502*T24/(240.97+T24))/(CE24+CF24)+BZ24)/2)/(1000*0.61365*exp(17.502*T24/(240.97+T24))/(CE24+CF24)-BZ24)</f>
        <v>0</v>
      </c>
      <c r="Q24">
        <f>1/((BT24+1)/(N24/1.6)+1/(O24/1.37)) + BT24/((BT24+1)/(N24/1.6) + BT24/(O24/1.37))</f>
        <v>0</v>
      </c>
      <c r="R24">
        <f>(BP24*BR24)</f>
        <v>0</v>
      </c>
      <c r="S24">
        <f>(CG24+(R24+2*0.95*5.67E-8*(((CG24+$B$7)+273)^4-(CG24+273)^4)-44100*H24)/(1.84*29.3*O24+8*0.95*5.67E-8*(CG24+273)^3))</f>
        <v>0</v>
      </c>
      <c r="T24">
        <f>($C$7*CH24+$D$7*CI24+$E$7*S24)</f>
        <v>0</v>
      </c>
      <c r="U24">
        <f>0.61365*exp(17.502*T24/(240.97+T24))</f>
        <v>0</v>
      </c>
      <c r="V24">
        <f>(W24/X24*100)</f>
        <v>0</v>
      </c>
      <c r="W24">
        <f>BZ24*(CE24+CF24)/1000</f>
        <v>0</v>
      </c>
      <c r="X24">
        <f>0.61365*exp(17.502*CG24/(240.97+CG24))</f>
        <v>0</v>
      </c>
      <c r="Y24">
        <f>(U24-BZ24*(CE24+CF24)/1000)</f>
        <v>0</v>
      </c>
      <c r="Z24">
        <f>(-H24*44100)</f>
        <v>0</v>
      </c>
      <c r="AA24">
        <f>2*29.3*O24*0.92*(CG24-T24)</f>
        <v>0</v>
      </c>
      <c r="AB24">
        <f>2*0.95*5.67E-8*(((CG24+$B$7)+273)^4-(T24+273)^4)</f>
        <v>0</v>
      </c>
      <c r="AC24">
        <f>R24+AB24+Z24+AA24</f>
        <v>0</v>
      </c>
      <c r="AD24">
        <v>0</v>
      </c>
      <c r="AE24">
        <v>0</v>
      </c>
      <c r="AF24">
        <f>IF(AD24*$H$13&gt;=AH24,1.0,(AH24/(AH24-AD24*$H$13)))</f>
        <v>0</v>
      </c>
      <c r="AG24">
        <f>(AF24-1)*100</f>
        <v>0</v>
      </c>
      <c r="AH24">
        <f>MAX(0,($B$13+$C$13*CL24)/(1+$D$13*CL24)*CE24/(CG24+273)*$E$13)</f>
        <v>0</v>
      </c>
      <c r="AI24" t="s">
        <v>294</v>
      </c>
      <c r="AJ24">
        <v>0</v>
      </c>
      <c r="AK24">
        <v>0</v>
      </c>
      <c r="AL24">
        <f>AK24-AJ24</f>
        <v>0</v>
      </c>
      <c r="AM24">
        <f>AL24/AK24</f>
        <v>0</v>
      </c>
      <c r="AN24">
        <v>0</v>
      </c>
      <c r="AO24" t="s">
        <v>294</v>
      </c>
      <c r="AP24">
        <v>0</v>
      </c>
      <c r="AQ24">
        <v>0</v>
      </c>
      <c r="AR24">
        <f>1-AP24/AQ24</f>
        <v>0</v>
      </c>
      <c r="AS24">
        <v>0.5</v>
      </c>
      <c r="AT24">
        <f>BP24</f>
        <v>0</v>
      </c>
      <c r="AU24">
        <f>I24</f>
        <v>0</v>
      </c>
      <c r="AV24">
        <f>AR24*AS24*AT24</f>
        <v>0</v>
      </c>
      <c r="AW24">
        <f>BB24/AQ24</f>
        <v>0</v>
      </c>
      <c r="AX24">
        <f>(AU24-AN24)/AT24</f>
        <v>0</v>
      </c>
      <c r="AY24">
        <f>(AK24-AQ24)/AQ24</f>
        <v>0</v>
      </c>
      <c r="AZ24" t="s">
        <v>294</v>
      </c>
      <c r="BA24">
        <v>0</v>
      </c>
      <c r="BB24">
        <f>AQ24-BA24</f>
        <v>0</v>
      </c>
      <c r="BC24">
        <f>(AQ24-AP24)/(AQ24-BA24)</f>
        <v>0</v>
      </c>
      <c r="BD24">
        <f>(AK24-AQ24)/(AK24-BA24)</f>
        <v>0</v>
      </c>
      <c r="BE24">
        <f>(AQ24-AP24)/(AQ24-AJ24)</f>
        <v>0</v>
      </c>
      <c r="BF24">
        <f>(AK24-AQ24)/(AK24-AJ24)</f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f>$B$11*CM24+$C$11*CN24+$F$11*CO24*(1-CR24)</f>
        <v>0</v>
      </c>
      <c r="BP24">
        <f>BO24*BQ24</f>
        <v>0</v>
      </c>
      <c r="BQ24">
        <f>($B$11*$D$9+$C$11*$D$9+$F$11*((DB24+CT24)/MAX(DB24+CT24+DC24, 0.1)*$I$9+DC24/MAX(DB24+CT24+DC24, 0.1)*$J$9))/($B$11+$C$11+$F$11)</f>
        <v>0</v>
      </c>
      <c r="BR24">
        <f>($B$11*$K$9+$C$11*$K$9+$F$11*((DB24+CT24)/MAX(DB24+CT24+DC24, 0.1)*$P$9+DC24/MAX(DB24+CT24+DC24, 0.1)*$Q$9))/($B$11+$C$11+$F$11)</f>
        <v>0</v>
      </c>
      <c r="BS24">
        <v>6</v>
      </c>
      <c r="BT24">
        <v>0.5</v>
      </c>
      <c r="BU24" t="s">
        <v>295</v>
      </c>
      <c r="BV24">
        <v>2</v>
      </c>
      <c r="BW24">
        <v>1621533583.5</v>
      </c>
      <c r="BX24">
        <v>251.525</v>
      </c>
      <c r="BY24">
        <v>118.265</v>
      </c>
      <c r="BZ24">
        <v>13.0087</v>
      </c>
      <c r="CA24">
        <v>13.0147</v>
      </c>
      <c r="CB24">
        <v>244.169</v>
      </c>
      <c r="CC24">
        <v>12.8543</v>
      </c>
      <c r="CD24">
        <v>699.923</v>
      </c>
      <c r="CE24">
        <v>100.931</v>
      </c>
      <c r="CF24">
        <v>0.100039</v>
      </c>
      <c r="CG24">
        <v>22.9961</v>
      </c>
      <c r="CH24">
        <v>22.9487</v>
      </c>
      <c r="CI24">
        <v>999.9</v>
      </c>
      <c r="CJ24">
        <v>0</v>
      </c>
      <c r="CK24">
        <v>0</v>
      </c>
      <c r="CL24">
        <v>9930</v>
      </c>
      <c r="CM24">
        <v>0</v>
      </c>
      <c r="CN24">
        <v>3.33586</v>
      </c>
      <c r="CO24">
        <v>600.032</v>
      </c>
      <c r="CP24">
        <v>0.933003</v>
      </c>
      <c r="CQ24">
        <v>0.0669971</v>
      </c>
      <c r="CR24">
        <v>0</v>
      </c>
      <c r="CS24">
        <v>3.4514</v>
      </c>
      <c r="CT24">
        <v>4.99951</v>
      </c>
      <c r="CU24">
        <v>90.6642</v>
      </c>
      <c r="CV24">
        <v>4814.36</v>
      </c>
      <c r="CW24">
        <v>37.812</v>
      </c>
      <c r="CX24">
        <v>41.5</v>
      </c>
      <c r="CY24">
        <v>40.187</v>
      </c>
      <c r="CZ24">
        <v>41.062</v>
      </c>
      <c r="DA24">
        <v>40.062</v>
      </c>
      <c r="DB24">
        <v>555.17</v>
      </c>
      <c r="DC24">
        <v>39.87</v>
      </c>
      <c r="DD24">
        <v>0</v>
      </c>
      <c r="DE24">
        <v>1621533587.2</v>
      </c>
      <c r="DF24">
        <v>0</v>
      </c>
      <c r="DG24">
        <v>3.46123076923077</v>
      </c>
      <c r="DH24">
        <v>0.192895733700135</v>
      </c>
      <c r="DI24">
        <v>26.4649162681646</v>
      </c>
      <c r="DJ24">
        <v>87.5160153846154</v>
      </c>
      <c r="DK24">
        <v>15</v>
      </c>
      <c r="DL24">
        <v>1621533543.5</v>
      </c>
      <c r="DM24" t="s">
        <v>296</v>
      </c>
      <c r="DN24">
        <v>1621533543</v>
      </c>
      <c r="DO24">
        <v>1621533543.5</v>
      </c>
      <c r="DP24">
        <v>4</v>
      </c>
      <c r="DQ24">
        <v>0.002</v>
      </c>
      <c r="DR24">
        <v>0.003</v>
      </c>
      <c r="DS24">
        <v>8.559</v>
      </c>
      <c r="DT24">
        <v>0.154</v>
      </c>
      <c r="DU24">
        <v>420</v>
      </c>
      <c r="DV24">
        <v>13</v>
      </c>
      <c r="DW24">
        <v>1.35</v>
      </c>
      <c r="DX24">
        <v>0.35</v>
      </c>
      <c r="DY24">
        <v>47.228910573</v>
      </c>
      <c r="DZ24">
        <v>588.885041075572</v>
      </c>
      <c r="EA24">
        <v>69.1635387852173</v>
      </c>
      <c r="EB24">
        <v>0</v>
      </c>
      <c r="EC24">
        <v>3.47100571428571</v>
      </c>
      <c r="ED24">
        <v>-0.0747444258106628</v>
      </c>
      <c r="EE24">
        <v>0.144638246162836</v>
      </c>
      <c r="EF24">
        <v>1</v>
      </c>
      <c r="EG24">
        <v>-0.009440567825</v>
      </c>
      <c r="EH24">
        <v>0.0060146398311445</v>
      </c>
      <c r="EI24">
        <v>0.0123339834968714</v>
      </c>
      <c r="EJ24">
        <v>1</v>
      </c>
      <c r="EK24">
        <v>2</v>
      </c>
      <c r="EL24">
        <v>3</v>
      </c>
      <c r="EM24" t="s">
        <v>306</v>
      </c>
      <c r="EN24">
        <v>100</v>
      </c>
      <c r="EO24">
        <v>100</v>
      </c>
      <c r="EP24">
        <v>7.356</v>
      </c>
      <c r="EQ24">
        <v>0.1544</v>
      </c>
      <c r="ER24">
        <v>5.25304998807394</v>
      </c>
      <c r="ES24">
        <v>0.0095515401478521</v>
      </c>
      <c r="ET24">
        <v>-4.08282145803731e-06</v>
      </c>
      <c r="EU24">
        <v>9.61633180237613e-10</v>
      </c>
      <c r="EV24">
        <v>-0.0133641391554055</v>
      </c>
      <c r="EW24">
        <v>0.00964955815971448</v>
      </c>
      <c r="EX24">
        <v>0.000351754833574242</v>
      </c>
      <c r="EY24">
        <v>-6.74969522547015e-06</v>
      </c>
      <c r="EZ24">
        <v>-1</v>
      </c>
      <c r="FA24">
        <v>-1</v>
      </c>
      <c r="FB24">
        <v>-1</v>
      </c>
      <c r="FC24">
        <v>-1</v>
      </c>
      <c r="FD24">
        <v>0.7</v>
      </c>
      <c r="FE24">
        <v>0.7</v>
      </c>
      <c r="FF24">
        <v>2</v>
      </c>
      <c r="FG24">
        <v>793.51</v>
      </c>
      <c r="FH24">
        <v>737.815</v>
      </c>
      <c r="FI24">
        <v>20.0003</v>
      </c>
      <c r="FJ24">
        <v>26.9476</v>
      </c>
      <c r="FK24">
        <v>29.9999</v>
      </c>
      <c r="FL24">
        <v>27.012</v>
      </c>
      <c r="FM24">
        <v>26.9884</v>
      </c>
      <c r="FN24">
        <v>8.33708</v>
      </c>
      <c r="FO24">
        <v>20.1475</v>
      </c>
      <c r="FP24">
        <v>8.31554</v>
      </c>
      <c r="FQ24">
        <v>20</v>
      </c>
      <c r="FR24">
        <v>26.84</v>
      </c>
      <c r="FS24">
        <v>13.0784</v>
      </c>
      <c r="FT24">
        <v>100.007</v>
      </c>
      <c r="FU24">
        <v>100.368</v>
      </c>
    </row>
    <row r="25" spans="1:177">
      <c r="A25">
        <v>9</v>
      </c>
      <c r="B25">
        <v>1621533585.5</v>
      </c>
      <c r="C25">
        <v>16</v>
      </c>
      <c r="D25" t="s">
        <v>313</v>
      </c>
      <c r="E25" t="s">
        <v>314</v>
      </c>
      <c r="G25">
        <v>1621533585.5</v>
      </c>
      <c r="H25">
        <f>CD25*AF25*(BZ25-CA25)/(100*BS25*(1000-AF25*BZ25))</f>
        <v>0</v>
      </c>
      <c r="I25">
        <f>CD25*AF25*(BY25-BX25*(1000-AF25*CA25)/(1000-AF25*BZ25))/(100*BS25)</f>
        <v>0</v>
      </c>
      <c r="J25">
        <f>BX25 - IF(AF25&gt;1, I25*BS25*100.0/(AH25*CL25), 0)</f>
        <v>0</v>
      </c>
      <c r="K25">
        <f>((Q25-H25/2)*J25-I25)/(Q25+H25/2)</f>
        <v>0</v>
      </c>
      <c r="L25">
        <f>K25*(CE25+CF25)/1000.0</f>
        <v>0</v>
      </c>
      <c r="M25">
        <f>(BX25 - IF(AF25&gt;1, I25*BS25*100.0/(AH25*CL25), 0))*(CE25+CF25)/1000.0</f>
        <v>0</v>
      </c>
      <c r="N25">
        <f>2.0/((1/P25-1/O25)+SIGN(P25)*SQRT((1/P25-1/O25)*(1/P25-1/O25) + 4*BT25/((BT25+1)*(BT25+1))*(2*1/P25*1/O25-1/O25*1/O25)))</f>
        <v>0</v>
      </c>
      <c r="O25">
        <f>IF(LEFT(BU25,1)&lt;&gt;"0",IF(LEFT(BU25,1)="1",3.0,BV25),$D$5+$E$5*(CL25*CE25/($K$5*1000))+$F$5*(CL25*CE25/($K$5*1000))*MAX(MIN(BS25,$J$5),$I$5)*MAX(MIN(BS25,$J$5),$I$5)+$G$5*MAX(MIN(BS25,$J$5),$I$5)*(CL25*CE25/($K$5*1000))+$H$5*(CL25*CE25/($K$5*1000))*(CL25*CE25/($K$5*1000)))</f>
        <v>0</v>
      </c>
      <c r="P25">
        <f>H25*(1000-(1000*0.61365*exp(17.502*T25/(240.97+T25))/(CE25+CF25)+BZ25)/2)/(1000*0.61365*exp(17.502*T25/(240.97+T25))/(CE25+CF25)-BZ25)</f>
        <v>0</v>
      </c>
      <c r="Q25">
        <f>1/((BT25+1)/(N25/1.6)+1/(O25/1.37)) + BT25/((BT25+1)/(N25/1.6) + BT25/(O25/1.37))</f>
        <v>0</v>
      </c>
      <c r="R25">
        <f>(BP25*BR25)</f>
        <v>0</v>
      </c>
      <c r="S25">
        <f>(CG25+(R25+2*0.95*5.67E-8*(((CG25+$B$7)+273)^4-(CG25+273)^4)-44100*H25)/(1.84*29.3*O25+8*0.95*5.67E-8*(CG25+273)^3))</f>
        <v>0</v>
      </c>
      <c r="T25">
        <f>($C$7*CH25+$D$7*CI25+$E$7*S25)</f>
        <v>0</v>
      </c>
      <c r="U25">
        <f>0.61365*exp(17.502*T25/(240.97+T25))</f>
        <v>0</v>
      </c>
      <c r="V25">
        <f>(W25/X25*100)</f>
        <v>0</v>
      </c>
      <c r="W25">
        <f>BZ25*(CE25+CF25)/1000</f>
        <v>0</v>
      </c>
      <c r="X25">
        <f>0.61365*exp(17.502*CG25/(240.97+CG25))</f>
        <v>0</v>
      </c>
      <c r="Y25">
        <f>(U25-BZ25*(CE25+CF25)/1000)</f>
        <v>0</v>
      </c>
      <c r="Z25">
        <f>(-H25*44100)</f>
        <v>0</v>
      </c>
      <c r="AA25">
        <f>2*29.3*O25*0.92*(CG25-T25)</f>
        <v>0</v>
      </c>
      <c r="AB25">
        <f>2*0.95*5.67E-8*(((CG25+$B$7)+273)^4-(T25+273)^4)</f>
        <v>0</v>
      </c>
      <c r="AC25">
        <f>R25+AB25+Z25+AA25</f>
        <v>0</v>
      </c>
      <c r="AD25">
        <v>0</v>
      </c>
      <c r="AE25">
        <v>0</v>
      </c>
      <c r="AF25">
        <f>IF(AD25*$H$13&gt;=AH25,1.0,(AH25/(AH25-AD25*$H$13)))</f>
        <v>0</v>
      </c>
      <c r="AG25">
        <f>(AF25-1)*100</f>
        <v>0</v>
      </c>
      <c r="AH25">
        <f>MAX(0,($B$13+$C$13*CL25)/(1+$D$13*CL25)*CE25/(CG25+273)*$E$13)</f>
        <v>0</v>
      </c>
      <c r="AI25" t="s">
        <v>294</v>
      </c>
      <c r="AJ25">
        <v>0</v>
      </c>
      <c r="AK25">
        <v>0</v>
      </c>
      <c r="AL25">
        <f>AK25-AJ25</f>
        <v>0</v>
      </c>
      <c r="AM25">
        <f>AL25/AK25</f>
        <v>0</v>
      </c>
      <c r="AN25">
        <v>0</v>
      </c>
      <c r="AO25" t="s">
        <v>294</v>
      </c>
      <c r="AP25">
        <v>0</v>
      </c>
      <c r="AQ25">
        <v>0</v>
      </c>
      <c r="AR25">
        <f>1-AP25/AQ25</f>
        <v>0</v>
      </c>
      <c r="AS25">
        <v>0.5</v>
      </c>
      <c r="AT25">
        <f>BP25</f>
        <v>0</v>
      </c>
      <c r="AU25">
        <f>I25</f>
        <v>0</v>
      </c>
      <c r="AV25">
        <f>AR25*AS25*AT25</f>
        <v>0</v>
      </c>
      <c r="AW25">
        <f>BB25/AQ25</f>
        <v>0</v>
      </c>
      <c r="AX25">
        <f>(AU25-AN25)/AT25</f>
        <v>0</v>
      </c>
      <c r="AY25">
        <f>(AK25-AQ25)/AQ25</f>
        <v>0</v>
      </c>
      <c r="AZ25" t="s">
        <v>294</v>
      </c>
      <c r="BA25">
        <v>0</v>
      </c>
      <c r="BB25">
        <f>AQ25-BA25</f>
        <v>0</v>
      </c>
      <c r="BC25">
        <f>(AQ25-AP25)/(AQ25-BA25)</f>
        <v>0</v>
      </c>
      <c r="BD25">
        <f>(AK25-AQ25)/(AK25-BA25)</f>
        <v>0</v>
      </c>
      <c r="BE25">
        <f>(AQ25-AP25)/(AQ25-AJ25)</f>
        <v>0</v>
      </c>
      <c r="BF25">
        <f>(AK25-AQ25)/(AK25-AJ25)</f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f>$B$11*CM25+$C$11*CN25+$F$11*CO25*(1-CR25)</f>
        <v>0</v>
      </c>
      <c r="BP25">
        <f>BO25*BQ25</f>
        <v>0</v>
      </c>
      <c r="BQ25">
        <f>($B$11*$D$9+$C$11*$D$9+$F$11*((DB25+CT25)/MAX(DB25+CT25+DC25, 0.1)*$I$9+DC25/MAX(DB25+CT25+DC25, 0.1)*$J$9))/($B$11+$C$11+$F$11)</f>
        <v>0</v>
      </c>
      <c r="BR25">
        <f>($B$11*$K$9+$C$11*$K$9+$F$11*((DB25+CT25)/MAX(DB25+CT25+DC25, 0.1)*$P$9+DC25/MAX(DB25+CT25+DC25, 0.1)*$Q$9))/($B$11+$C$11+$F$11)</f>
        <v>0</v>
      </c>
      <c r="BS25">
        <v>6</v>
      </c>
      <c r="BT25">
        <v>0.5</v>
      </c>
      <c r="BU25" t="s">
        <v>295</v>
      </c>
      <c r="BV25">
        <v>2</v>
      </c>
      <c r="BW25">
        <v>1621533585.5</v>
      </c>
      <c r="BX25">
        <v>206.103</v>
      </c>
      <c r="BY25">
        <v>94.2382</v>
      </c>
      <c r="BZ25">
        <v>13.0102</v>
      </c>
      <c r="CA25">
        <v>13.0113</v>
      </c>
      <c r="CB25">
        <v>199.102</v>
      </c>
      <c r="CC25">
        <v>12.8557</v>
      </c>
      <c r="CD25">
        <v>699.927</v>
      </c>
      <c r="CE25">
        <v>100.932</v>
      </c>
      <c r="CF25">
        <v>0.0998125</v>
      </c>
      <c r="CG25">
        <v>22.9958</v>
      </c>
      <c r="CH25">
        <v>22.9594</v>
      </c>
      <c r="CI25">
        <v>999.9</v>
      </c>
      <c r="CJ25">
        <v>0</v>
      </c>
      <c r="CK25">
        <v>0</v>
      </c>
      <c r="CL25">
        <v>10060</v>
      </c>
      <c r="CM25">
        <v>0</v>
      </c>
      <c r="CN25">
        <v>3.33586</v>
      </c>
      <c r="CO25">
        <v>600.042</v>
      </c>
      <c r="CP25">
        <v>0.933003</v>
      </c>
      <c r="CQ25">
        <v>0.0669971</v>
      </c>
      <c r="CR25">
        <v>0</v>
      </c>
      <c r="CS25">
        <v>3.4268</v>
      </c>
      <c r="CT25">
        <v>4.99951</v>
      </c>
      <c r="CU25">
        <v>90.6816</v>
      </c>
      <c r="CV25">
        <v>4814.44</v>
      </c>
      <c r="CW25">
        <v>37.75</v>
      </c>
      <c r="CX25">
        <v>41.5</v>
      </c>
      <c r="CY25">
        <v>40.187</v>
      </c>
      <c r="CZ25">
        <v>41.062</v>
      </c>
      <c r="DA25">
        <v>40.062</v>
      </c>
      <c r="DB25">
        <v>555.18</v>
      </c>
      <c r="DC25">
        <v>39.87</v>
      </c>
      <c r="DD25">
        <v>0</v>
      </c>
      <c r="DE25">
        <v>1621533589.6</v>
      </c>
      <c r="DF25">
        <v>0</v>
      </c>
      <c r="DG25">
        <v>3.44799615384615</v>
      </c>
      <c r="DH25">
        <v>-0.788051271684816</v>
      </c>
      <c r="DI25">
        <v>28.6883487211276</v>
      </c>
      <c r="DJ25">
        <v>88.2876153846154</v>
      </c>
      <c r="DK25">
        <v>15</v>
      </c>
      <c r="DL25">
        <v>1621533543.5</v>
      </c>
      <c r="DM25" t="s">
        <v>296</v>
      </c>
      <c r="DN25">
        <v>1621533543</v>
      </c>
      <c r="DO25">
        <v>1621533543.5</v>
      </c>
      <c r="DP25">
        <v>4</v>
      </c>
      <c r="DQ25">
        <v>0.002</v>
      </c>
      <c r="DR25">
        <v>0.003</v>
      </c>
      <c r="DS25">
        <v>8.559</v>
      </c>
      <c r="DT25">
        <v>0.154</v>
      </c>
      <c r="DU25">
        <v>420</v>
      </c>
      <c r="DV25">
        <v>13</v>
      </c>
      <c r="DW25">
        <v>1.35</v>
      </c>
      <c r="DX25">
        <v>0.35</v>
      </c>
      <c r="DY25">
        <v>60.292193973</v>
      </c>
      <c r="DZ25">
        <v>629.745529532308</v>
      </c>
      <c r="EA25">
        <v>71.3268815167895</v>
      </c>
      <c r="EB25">
        <v>0</v>
      </c>
      <c r="EC25">
        <v>3.44793636363636</v>
      </c>
      <c r="ED25">
        <v>-0.159069761513619</v>
      </c>
      <c r="EE25">
        <v>0.139528667236222</v>
      </c>
      <c r="EF25">
        <v>1</v>
      </c>
      <c r="EG25">
        <v>-0.010463289025</v>
      </c>
      <c r="EH25">
        <v>0.0452592476960601</v>
      </c>
      <c r="EI25">
        <v>0.0113568893104892</v>
      </c>
      <c r="EJ25">
        <v>1</v>
      </c>
      <c r="EK25">
        <v>2</v>
      </c>
      <c r="EL25">
        <v>3</v>
      </c>
      <c r="EM25" t="s">
        <v>306</v>
      </c>
      <c r="EN25">
        <v>100</v>
      </c>
      <c r="EO25">
        <v>100</v>
      </c>
      <c r="EP25">
        <v>7.001</v>
      </c>
      <c r="EQ25">
        <v>0.1545</v>
      </c>
      <c r="ER25">
        <v>5.25304998807394</v>
      </c>
      <c r="ES25">
        <v>0.0095515401478521</v>
      </c>
      <c r="ET25">
        <v>-4.08282145803731e-06</v>
      </c>
      <c r="EU25">
        <v>9.61633180237613e-10</v>
      </c>
      <c r="EV25">
        <v>-0.0133641391554055</v>
      </c>
      <c r="EW25">
        <v>0.00964955815971448</v>
      </c>
      <c r="EX25">
        <v>0.000351754833574242</v>
      </c>
      <c r="EY25">
        <v>-6.74969522547015e-06</v>
      </c>
      <c r="EZ25">
        <v>-1</v>
      </c>
      <c r="FA25">
        <v>-1</v>
      </c>
      <c r="FB25">
        <v>-1</v>
      </c>
      <c r="FC25">
        <v>-1</v>
      </c>
      <c r="FD25">
        <v>0.7</v>
      </c>
      <c r="FE25">
        <v>0.7</v>
      </c>
      <c r="FF25">
        <v>2</v>
      </c>
      <c r="FG25">
        <v>793.154</v>
      </c>
      <c r="FH25">
        <v>737.815</v>
      </c>
      <c r="FI25">
        <v>20</v>
      </c>
      <c r="FJ25">
        <v>26.9476</v>
      </c>
      <c r="FK25">
        <v>30</v>
      </c>
      <c r="FL25">
        <v>27.012</v>
      </c>
      <c r="FM25">
        <v>26.9884</v>
      </c>
      <c r="FN25">
        <v>7.3421</v>
      </c>
      <c r="FO25">
        <v>20.1475</v>
      </c>
      <c r="FP25">
        <v>8.31554</v>
      </c>
      <c r="FQ25">
        <v>20</v>
      </c>
      <c r="FR25">
        <v>30.19</v>
      </c>
      <c r="FS25">
        <v>13.0784</v>
      </c>
      <c r="FT25">
        <v>100.007</v>
      </c>
      <c r="FU25">
        <v>100.369</v>
      </c>
    </row>
    <row r="26" spans="1:177">
      <c r="A26">
        <v>10</v>
      </c>
      <c r="B26">
        <v>1621533587.5</v>
      </c>
      <c r="C26">
        <v>18</v>
      </c>
      <c r="D26" t="s">
        <v>315</v>
      </c>
      <c r="E26" t="s">
        <v>316</v>
      </c>
      <c r="G26">
        <v>1621533587.5</v>
      </c>
      <c r="H26">
        <f>CD26*AF26*(BZ26-CA26)/(100*BS26*(1000-AF26*BZ26))</f>
        <v>0</v>
      </c>
      <c r="I26">
        <f>CD26*AF26*(BY26-BX26*(1000-AF26*CA26)/(1000-AF26*BZ26))/(100*BS26)</f>
        <v>0</v>
      </c>
      <c r="J26">
        <f>BX26 - IF(AF26&gt;1, I26*BS26*100.0/(AH26*CL26), 0)</f>
        <v>0</v>
      </c>
      <c r="K26">
        <f>((Q26-H26/2)*J26-I26)/(Q26+H26/2)</f>
        <v>0</v>
      </c>
      <c r="L26">
        <f>K26*(CE26+CF26)/1000.0</f>
        <v>0</v>
      </c>
      <c r="M26">
        <f>(BX26 - IF(AF26&gt;1, I26*BS26*100.0/(AH26*CL26), 0))*(CE26+CF26)/1000.0</f>
        <v>0</v>
      </c>
      <c r="N26">
        <f>2.0/((1/P26-1/O26)+SIGN(P26)*SQRT((1/P26-1/O26)*(1/P26-1/O26) + 4*BT26/((BT26+1)*(BT26+1))*(2*1/P26*1/O26-1/O26*1/O26)))</f>
        <v>0</v>
      </c>
      <c r="O26">
        <f>IF(LEFT(BU26,1)&lt;&gt;"0",IF(LEFT(BU26,1)="1",3.0,BV26),$D$5+$E$5*(CL26*CE26/($K$5*1000))+$F$5*(CL26*CE26/($K$5*1000))*MAX(MIN(BS26,$J$5),$I$5)*MAX(MIN(BS26,$J$5),$I$5)+$G$5*MAX(MIN(BS26,$J$5),$I$5)*(CL26*CE26/($K$5*1000))+$H$5*(CL26*CE26/($K$5*1000))*(CL26*CE26/($K$5*1000)))</f>
        <v>0</v>
      </c>
      <c r="P26">
        <f>H26*(1000-(1000*0.61365*exp(17.502*T26/(240.97+T26))/(CE26+CF26)+BZ26)/2)/(1000*0.61365*exp(17.502*T26/(240.97+T26))/(CE26+CF26)-BZ26)</f>
        <v>0</v>
      </c>
      <c r="Q26">
        <f>1/((BT26+1)/(N26/1.6)+1/(O26/1.37)) + BT26/((BT26+1)/(N26/1.6) + BT26/(O26/1.37))</f>
        <v>0</v>
      </c>
      <c r="R26">
        <f>(BP26*BR26)</f>
        <v>0</v>
      </c>
      <c r="S26">
        <f>(CG26+(R26+2*0.95*5.67E-8*(((CG26+$B$7)+273)^4-(CG26+273)^4)-44100*H26)/(1.84*29.3*O26+8*0.95*5.67E-8*(CG26+273)^3))</f>
        <v>0</v>
      </c>
      <c r="T26">
        <f>($C$7*CH26+$D$7*CI26+$E$7*S26)</f>
        <v>0</v>
      </c>
      <c r="U26">
        <f>0.61365*exp(17.502*T26/(240.97+T26))</f>
        <v>0</v>
      </c>
      <c r="V26">
        <f>(W26/X26*100)</f>
        <v>0</v>
      </c>
      <c r="W26">
        <f>BZ26*(CE26+CF26)/1000</f>
        <v>0</v>
      </c>
      <c r="X26">
        <f>0.61365*exp(17.502*CG26/(240.97+CG26))</f>
        <v>0</v>
      </c>
      <c r="Y26">
        <f>(U26-BZ26*(CE26+CF26)/1000)</f>
        <v>0</v>
      </c>
      <c r="Z26">
        <f>(-H26*44100)</f>
        <v>0</v>
      </c>
      <c r="AA26">
        <f>2*29.3*O26*0.92*(CG26-T26)</f>
        <v>0</v>
      </c>
      <c r="AB26">
        <f>2*0.95*5.67E-8*(((CG26+$B$7)+273)^4-(T26+273)^4)</f>
        <v>0</v>
      </c>
      <c r="AC26">
        <f>R26+AB26+Z26+AA26</f>
        <v>0</v>
      </c>
      <c r="AD26">
        <v>0</v>
      </c>
      <c r="AE26">
        <v>0</v>
      </c>
      <c r="AF26">
        <f>IF(AD26*$H$13&gt;=AH26,1.0,(AH26/(AH26-AD26*$H$13)))</f>
        <v>0</v>
      </c>
      <c r="AG26">
        <f>(AF26-1)*100</f>
        <v>0</v>
      </c>
      <c r="AH26">
        <f>MAX(0,($B$13+$C$13*CL26)/(1+$D$13*CL26)*CE26/(CG26+273)*$E$13)</f>
        <v>0</v>
      </c>
      <c r="AI26" t="s">
        <v>294</v>
      </c>
      <c r="AJ26">
        <v>0</v>
      </c>
      <c r="AK26">
        <v>0</v>
      </c>
      <c r="AL26">
        <f>AK26-AJ26</f>
        <v>0</v>
      </c>
      <c r="AM26">
        <f>AL26/AK26</f>
        <v>0</v>
      </c>
      <c r="AN26">
        <v>0</v>
      </c>
      <c r="AO26" t="s">
        <v>294</v>
      </c>
      <c r="AP26">
        <v>0</v>
      </c>
      <c r="AQ26">
        <v>0</v>
      </c>
      <c r="AR26">
        <f>1-AP26/AQ26</f>
        <v>0</v>
      </c>
      <c r="AS26">
        <v>0.5</v>
      </c>
      <c r="AT26">
        <f>BP26</f>
        <v>0</v>
      </c>
      <c r="AU26">
        <f>I26</f>
        <v>0</v>
      </c>
      <c r="AV26">
        <f>AR26*AS26*AT26</f>
        <v>0</v>
      </c>
      <c r="AW26">
        <f>BB26/AQ26</f>
        <v>0</v>
      </c>
      <c r="AX26">
        <f>(AU26-AN26)/AT26</f>
        <v>0</v>
      </c>
      <c r="AY26">
        <f>(AK26-AQ26)/AQ26</f>
        <v>0</v>
      </c>
      <c r="AZ26" t="s">
        <v>294</v>
      </c>
      <c r="BA26">
        <v>0</v>
      </c>
      <c r="BB26">
        <f>AQ26-BA26</f>
        <v>0</v>
      </c>
      <c r="BC26">
        <f>(AQ26-AP26)/(AQ26-BA26)</f>
        <v>0</v>
      </c>
      <c r="BD26">
        <f>(AK26-AQ26)/(AK26-BA26)</f>
        <v>0</v>
      </c>
      <c r="BE26">
        <f>(AQ26-AP26)/(AQ26-AJ26)</f>
        <v>0</v>
      </c>
      <c r="BF26">
        <f>(AK26-AQ26)/(AK26-AJ26)</f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f>$B$11*CM26+$C$11*CN26+$F$11*CO26*(1-CR26)</f>
        <v>0</v>
      </c>
      <c r="BP26">
        <f>BO26*BQ26</f>
        <v>0</v>
      </c>
      <c r="BQ26">
        <f>($B$11*$D$9+$C$11*$D$9+$F$11*((DB26+CT26)/MAX(DB26+CT26+DC26, 0.1)*$I$9+DC26/MAX(DB26+CT26+DC26, 0.1)*$J$9))/($B$11+$C$11+$F$11)</f>
        <v>0</v>
      </c>
      <c r="BR26">
        <f>($B$11*$K$9+$C$11*$K$9+$F$11*((DB26+CT26)/MAX(DB26+CT26+DC26, 0.1)*$P$9+DC26/MAX(DB26+CT26+DC26, 0.1)*$Q$9))/($B$11+$C$11+$F$11)</f>
        <v>0</v>
      </c>
      <c r="BS26">
        <v>6</v>
      </c>
      <c r="BT26">
        <v>0.5</v>
      </c>
      <c r="BU26" t="s">
        <v>295</v>
      </c>
      <c r="BV26">
        <v>2</v>
      </c>
      <c r="BW26">
        <v>1621533587.5</v>
      </c>
      <c r="BX26">
        <v>168.453</v>
      </c>
      <c r="BY26">
        <v>77.1307</v>
      </c>
      <c r="BZ26">
        <v>13.0062</v>
      </c>
      <c r="CA26">
        <v>13.0097</v>
      </c>
      <c r="CB26">
        <v>161.757</v>
      </c>
      <c r="CC26">
        <v>12.8518</v>
      </c>
      <c r="CD26">
        <v>699.719</v>
      </c>
      <c r="CE26">
        <v>100.929</v>
      </c>
      <c r="CF26">
        <v>0.0991603</v>
      </c>
      <c r="CG26">
        <v>22.9927</v>
      </c>
      <c r="CH26">
        <v>22.9717</v>
      </c>
      <c r="CI26">
        <v>999.9</v>
      </c>
      <c r="CJ26">
        <v>0</v>
      </c>
      <c r="CK26">
        <v>0</v>
      </c>
      <c r="CL26">
        <v>10010</v>
      </c>
      <c r="CM26">
        <v>0</v>
      </c>
      <c r="CN26">
        <v>3.33586</v>
      </c>
      <c r="CO26">
        <v>600.049</v>
      </c>
      <c r="CP26">
        <v>0.933003</v>
      </c>
      <c r="CQ26">
        <v>0.0669971</v>
      </c>
      <c r="CR26">
        <v>0</v>
      </c>
      <c r="CS26">
        <v>3.761</v>
      </c>
      <c r="CT26">
        <v>4.99951</v>
      </c>
      <c r="CU26">
        <v>90.2545</v>
      </c>
      <c r="CV26">
        <v>4814.5</v>
      </c>
      <c r="CW26">
        <v>37.812</v>
      </c>
      <c r="CX26">
        <v>41.5</v>
      </c>
      <c r="CY26">
        <v>40.187</v>
      </c>
      <c r="CZ26">
        <v>41.062</v>
      </c>
      <c r="DA26">
        <v>40.062</v>
      </c>
      <c r="DB26">
        <v>555.18</v>
      </c>
      <c r="DC26">
        <v>39.87</v>
      </c>
      <c r="DD26">
        <v>0</v>
      </c>
      <c r="DE26">
        <v>1621533591.4</v>
      </c>
      <c r="DF26">
        <v>0</v>
      </c>
      <c r="DG26">
        <v>3.440156</v>
      </c>
      <c r="DH26">
        <v>-0.510407675672164</v>
      </c>
      <c r="DI26">
        <v>26.5631230219847</v>
      </c>
      <c r="DJ26">
        <v>88.96966</v>
      </c>
      <c r="DK26">
        <v>15</v>
      </c>
      <c r="DL26">
        <v>1621533543.5</v>
      </c>
      <c r="DM26" t="s">
        <v>296</v>
      </c>
      <c r="DN26">
        <v>1621533543</v>
      </c>
      <c r="DO26">
        <v>1621533543.5</v>
      </c>
      <c r="DP26">
        <v>4</v>
      </c>
      <c r="DQ26">
        <v>0.002</v>
      </c>
      <c r="DR26">
        <v>0.003</v>
      </c>
      <c r="DS26">
        <v>8.559</v>
      </c>
      <c r="DT26">
        <v>0.154</v>
      </c>
      <c r="DU26">
        <v>420</v>
      </c>
      <c r="DV26">
        <v>13</v>
      </c>
      <c r="DW26">
        <v>1.35</v>
      </c>
      <c r="DX26">
        <v>0.35</v>
      </c>
      <c r="DY26">
        <v>71.224581668</v>
      </c>
      <c r="DZ26">
        <v>588.994399411182</v>
      </c>
      <c r="EA26">
        <v>69.6227481531522</v>
      </c>
      <c r="EB26">
        <v>0</v>
      </c>
      <c r="EC26">
        <v>3.42832352941176</v>
      </c>
      <c r="ED26">
        <v>-0.31705251244907</v>
      </c>
      <c r="EE26">
        <v>0.1358677775478</v>
      </c>
      <c r="EF26">
        <v>1</v>
      </c>
      <c r="EG26">
        <v>-0.010695962625</v>
      </c>
      <c r="EH26">
        <v>0.07717531921576</v>
      </c>
      <c r="EI26">
        <v>0.0105707922813866</v>
      </c>
      <c r="EJ26">
        <v>1</v>
      </c>
      <c r="EK26">
        <v>2</v>
      </c>
      <c r="EL26">
        <v>3</v>
      </c>
      <c r="EM26" t="s">
        <v>306</v>
      </c>
      <c r="EN26">
        <v>100</v>
      </c>
      <c r="EO26">
        <v>100</v>
      </c>
      <c r="EP26">
        <v>6.696</v>
      </c>
      <c r="EQ26">
        <v>0.1544</v>
      </c>
      <c r="ER26">
        <v>5.25304998807394</v>
      </c>
      <c r="ES26">
        <v>0.0095515401478521</v>
      </c>
      <c r="ET26">
        <v>-4.08282145803731e-06</v>
      </c>
      <c r="EU26">
        <v>9.61633180237613e-10</v>
      </c>
      <c r="EV26">
        <v>-0.0133641391554055</v>
      </c>
      <c r="EW26">
        <v>0.00964955815971448</v>
      </c>
      <c r="EX26">
        <v>0.000351754833574242</v>
      </c>
      <c r="EY26">
        <v>-6.74969522547015e-06</v>
      </c>
      <c r="EZ26">
        <v>-1</v>
      </c>
      <c r="FA26">
        <v>-1</v>
      </c>
      <c r="FB26">
        <v>-1</v>
      </c>
      <c r="FC26">
        <v>-1</v>
      </c>
      <c r="FD26">
        <v>0.7</v>
      </c>
      <c r="FE26">
        <v>0.7</v>
      </c>
      <c r="FF26">
        <v>2</v>
      </c>
      <c r="FG26">
        <v>793.51</v>
      </c>
      <c r="FH26">
        <v>737.059</v>
      </c>
      <c r="FI26">
        <v>20</v>
      </c>
      <c r="FJ26">
        <v>26.9476</v>
      </c>
      <c r="FK26">
        <v>30</v>
      </c>
      <c r="FL26">
        <v>27.012</v>
      </c>
      <c r="FM26">
        <v>26.9884</v>
      </c>
      <c r="FN26">
        <v>6.66271</v>
      </c>
      <c r="FO26">
        <v>20.1475</v>
      </c>
      <c r="FP26">
        <v>8.31554</v>
      </c>
      <c r="FQ26">
        <v>20</v>
      </c>
      <c r="FR26">
        <v>33.54</v>
      </c>
      <c r="FS26">
        <v>13.0785</v>
      </c>
      <c r="FT26">
        <v>100.009</v>
      </c>
      <c r="FU26">
        <v>100.369</v>
      </c>
    </row>
    <row r="27" spans="1:177">
      <c r="A27">
        <v>11</v>
      </c>
      <c r="B27">
        <v>1621533589.5</v>
      </c>
      <c r="C27">
        <v>20</v>
      </c>
      <c r="D27" t="s">
        <v>317</v>
      </c>
      <c r="E27" t="s">
        <v>318</v>
      </c>
      <c r="G27">
        <v>1621533589.5</v>
      </c>
      <c r="H27">
        <f>CD27*AF27*(BZ27-CA27)/(100*BS27*(1000-AF27*BZ27))</f>
        <v>0</v>
      </c>
      <c r="I27">
        <f>CD27*AF27*(BY27-BX27*(1000-AF27*CA27)/(1000-AF27*BZ27))/(100*BS27)</f>
        <v>0</v>
      </c>
      <c r="J27">
        <f>BX27 - IF(AF27&gt;1, I27*BS27*100.0/(AH27*CL27), 0)</f>
        <v>0</v>
      </c>
      <c r="K27">
        <f>((Q27-H27/2)*J27-I27)/(Q27+H27/2)</f>
        <v>0</v>
      </c>
      <c r="L27">
        <f>K27*(CE27+CF27)/1000.0</f>
        <v>0</v>
      </c>
      <c r="M27">
        <f>(BX27 - IF(AF27&gt;1, I27*BS27*100.0/(AH27*CL27), 0))*(CE27+CF27)/1000.0</f>
        <v>0</v>
      </c>
      <c r="N27">
        <f>2.0/((1/P27-1/O27)+SIGN(P27)*SQRT((1/P27-1/O27)*(1/P27-1/O27) + 4*BT27/((BT27+1)*(BT27+1))*(2*1/P27*1/O27-1/O27*1/O27)))</f>
        <v>0</v>
      </c>
      <c r="O27">
        <f>IF(LEFT(BU27,1)&lt;&gt;"0",IF(LEFT(BU27,1)="1",3.0,BV27),$D$5+$E$5*(CL27*CE27/($K$5*1000))+$F$5*(CL27*CE27/($K$5*1000))*MAX(MIN(BS27,$J$5),$I$5)*MAX(MIN(BS27,$J$5),$I$5)+$G$5*MAX(MIN(BS27,$J$5),$I$5)*(CL27*CE27/($K$5*1000))+$H$5*(CL27*CE27/($K$5*1000))*(CL27*CE27/($K$5*1000)))</f>
        <v>0</v>
      </c>
      <c r="P27">
        <f>H27*(1000-(1000*0.61365*exp(17.502*T27/(240.97+T27))/(CE27+CF27)+BZ27)/2)/(1000*0.61365*exp(17.502*T27/(240.97+T27))/(CE27+CF27)-BZ27)</f>
        <v>0</v>
      </c>
      <c r="Q27">
        <f>1/((BT27+1)/(N27/1.6)+1/(O27/1.37)) + BT27/((BT27+1)/(N27/1.6) + BT27/(O27/1.37))</f>
        <v>0</v>
      </c>
      <c r="R27">
        <f>(BP27*BR27)</f>
        <v>0</v>
      </c>
      <c r="S27">
        <f>(CG27+(R27+2*0.95*5.67E-8*(((CG27+$B$7)+273)^4-(CG27+273)^4)-44100*H27)/(1.84*29.3*O27+8*0.95*5.67E-8*(CG27+273)^3))</f>
        <v>0</v>
      </c>
      <c r="T27">
        <f>($C$7*CH27+$D$7*CI27+$E$7*S27)</f>
        <v>0</v>
      </c>
      <c r="U27">
        <f>0.61365*exp(17.502*T27/(240.97+T27))</f>
        <v>0</v>
      </c>
      <c r="V27">
        <f>(W27/X27*100)</f>
        <v>0</v>
      </c>
      <c r="W27">
        <f>BZ27*(CE27+CF27)/1000</f>
        <v>0</v>
      </c>
      <c r="X27">
        <f>0.61365*exp(17.502*CG27/(240.97+CG27))</f>
        <v>0</v>
      </c>
      <c r="Y27">
        <f>(U27-BZ27*(CE27+CF27)/1000)</f>
        <v>0</v>
      </c>
      <c r="Z27">
        <f>(-H27*44100)</f>
        <v>0</v>
      </c>
      <c r="AA27">
        <f>2*29.3*O27*0.92*(CG27-T27)</f>
        <v>0</v>
      </c>
      <c r="AB27">
        <f>2*0.95*5.67E-8*(((CG27+$B$7)+273)^4-(T27+273)^4)</f>
        <v>0</v>
      </c>
      <c r="AC27">
        <f>R27+AB27+Z27+AA27</f>
        <v>0</v>
      </c>
      <c r="AD27">
        <v>0</v>
      </c>
      <c r="AE27">
        <v>0</v>
      </c>
      <c r="AF27">
        <f>IF(AD27*$H$13&gt;=AH27,1.0,(AH27/(AH27-AD27*$H$13)))</f>
        <v>0</v>
      </c>
      <c r="AG27">
        <f>(AF27-1)*100</f>
        <v>0</v>
      </c>
      <c r="AH27">
        <f>MAX(0,($B$13+$C$13*CL27)/(1+$D$13*CL27)*CE27/(CG27+273)*$E$13)</f>
        <v>0</v>
      </c>
      <c r="AI27" t="s">
        <v>294</v>
      </c>
      <c r="AJ27">
        <v>0</v>
      </c>
      <c r="AK27">
        <v>0</v>
      </c>
      <c r="AL27">
        <f>AK27-AJ27</f>
        <v>0</v>
      </c>
      <c r="AM27">
        <f>AL27/AK27</f>
        <v>0</v>
      </c>
      <c r="AN27">
        <v>0</v>
      </c>
      <c r="AO27" t="s">
        <v>294</v>
      </c>
      <c r="AP27">
        <v>0</v>
      </c>
      <c r="AQ27">
        <v>0</v>
      </c>
      <c r="AR27">
        <f>1-AP27/AQ27</f>
        <v>0</v>
      </c>
      <c r="AS27">
        <v>0.5</v>
      </c>
      <c r="AT27">
        <f>BP27</f>
        <v>0</v>
      </c>
      <c r="AU27">
        <f>I27</f>
        <v>0</v>
      </c>
      <c r="AV27">
        <f>AR27*AS27*AT27</f>
        <v>0</v>
      </c>
      <c r="AW27">
        <f>BB27/AQ27</f>
        <v>0</v>
      </c>
      <c r="AX27">
        <f>(AU27-AN27)/AT27</f>
        <v>0</v>
      </c>
      <c r="AY27">
        <f>(AK27-AQ27)/AQ27</f>
        <v>0</v>
      </c>
      <c r="AZ27" t="s">
        <v>294</v>
      </c>
      <c r="BA27">
        <v>0</v>
      </c>
      <c r="BB27">
        <f>AQ27-BA27</f>
        <v>0</v>
      </c>
      <c r="BC27">
        <f>(AQ27-AP27)/(AQ27-BA27)</f>
        <v>0</v>
      </c>
      <c r="BD27">
        <f>(AK27-AQ27)/(AK27-BA27)</f>
        <v>0</v>
      </c>
      <c r="BE27">
        <f>(AQ27-AP27)/(AQ27-AJ27)</f>
        <v>0</v>
      </c>
      <c r="BF27">
        <f>(AK27-AQ27)/(AK27-AJ27)</f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f>$B$11*CM27+$C$11*CN27+$F$11*CO27*(1-CR27)</f>
        <v>0</v>
      </c>
      <c r="BP27">
        <f>BO27*BQ27</f>
        <v>0</v>
      </c>
      <c r="BQ27">
        <f>($B$11*$D$9+$C$11*$D$9+$F$11*((DB27+CT27)/MAX(DB27+CT27+DC27, 0.1)*$I$9+DC27/MAX(DB27+CT27+DC27, 0.1)*$J$9))/($B$11+$C$11+$F$11)</f>
        <v>0</v>
      </c>
      <c r="BR27">
        <f>($B$11*$K$9+$C$11*$K$9+$F$11*((DB27+CT27)/MAX(DB27+CT27+DC27, 0.1)*$P$9+DC27/MAX(DB27+CT27+DC27, 0.1)*$Q$9))/($B$11+$C$11+$F$11)</f>
        <v>0</v>
      </c>
      <c r="BS27">
        <v>6</v>
      </c>
      <c r="BT27">
        <v>0.5</v>
      </c>
      <c r="BU27" t="s">
        <v>295</v>
      </c>
      <c r="BV27">
        <v>2</v>
      </c>
      <c r="BW27">
        <v>1621533589.5</v>
      </c>
      <c r="BX27">
        <v>137.961</v>
      </c>
      <c r="BY27">
        <v>65.4542</v>
      </c>
      <c r="BZ27">
        <v>13.0061</v>
      </c>
      <c r="CA27">
        <v>13.0055</v>
      </c>
      <c r="CB27">
        <v>131.52</v>
      </c>
      <c r="CC27">
        <v>12.8517</v>
      </c>
      <c r="CD27">
        <v>699.973</v>
      </c>
      <c r="CE27">
        <v>100.93</v>
      </c>
      <c r="CF27">
        <v>0.0990029</v>
      </c>
      <c r="CG27">
        <v>22.9946</v>
      </c>
      <c r="CH27">
        <v>22.9511</v>
      </c>
      <c r="CI27">
        <v>999.9</v>
      </c>
      <c r="CJ27">
        <v>0</v>
      </c>
      <c r="CK27">
        <v>0</v>
      </c>
      <c r="CL27">
        <v>10090</v>
      </c>
      <c r="CM27">
        <v>0</v>
      </c>
      <c r="CN27">
        <v>3.33586</v>
      </c>
      <c r="CO27">
        <v>600.048</v>
      </c>
      <c r="CP27">
        <v>0.933003</v>
      </c>
      <c r="CQ27">
        <v>0.0669971</v>
      </c>
      <c r="CR27">
        <v>0</v>
      </c>
      <c r="CS27">
        <v>3.5427</v>
      </c>
      <c r="CT27">
        <v>4.99951</v>
      </c>
      <c r="CU27">
        <v>90.6849</v>
      </c>
      <c r="CV27">
        <v>4814.49</v>
      </c>
      <c r="CW27">
        <v>37.75</v>
      </c>
      <c r="CX27">
        <v>41.5</v>
      </c>
      <c r="CY27">
        <v>40.187</v>
      </c>
      <c r="CZ27">
        <v>41</v>
      </c>
      <c r="DA27">
        <v>40.062</v>
      </c>
      <c r="DB27">
        <v>555.18</v>
      </c>
      <c r="DC27">
        <v>39.87</v>
      </c>
      <c r="DD27">
        <v>0</v>
      </c>
      <c r="DE27">
        <v>1621533593.2</v>
      </c>
      <c r="DF27">
        <v>0</v>
      </c>
      <c r="DG27">
        <v>3.44314615384615</v>
      </c>
      <c r="DH27">
        <v>-0.653716227035717</v>
      </c>
      <c r="DI27">
        <v>21.401641031106</v>
      </c>
      <c r="DJ27">
        <v>89.3967923076923</v>
      </c>
      <c r="DK27">
        <v>15</v>
      </c>
      <c r="DL27">
        <v>1621533543.5</v>
      </c>
      <c r="DM27" t="s">
        <v>296</v>
      </c>
      <c r="DN27">
        <v>1621533543</v>
      </c>
      <c r="DO27">
        <v>1621533543.5</v>
      </c>
      <c r="DP27">
        <v>4</v>
      </c>
      <c r="DQ27">
        <v>0.002</v>
      </c>
      <c r="DR27">
        <v>0.003</v>
      </c>
      <c r="DS27">
        <v>8.559</v>
      </c>
      <c r="DT27">
        <v>0.154</v>
      </c>
      <c r="DU27">
        <v>420</v>
      </c>
      <c r="DV27">
        <v>13</v>
      </c>
      <c r="DW27">
        <v>1.35</v>
      </c>
      <c r="DX27">
        <v>0.35</v>
      </c>
      <c r="DY27">
        <v>80.117499279</v>
      </c>
      <c r="DZ27">
        <v>475.733222306792</v>
      </c>
      <c r="EA27">
        <v>65.5261352443087</v>
      </c>
      <c r="EB27">
        <v>0</v>
      </c>
      <c r="EC27">
        <v>3.43302571428571</v>
      </c>
      <c r="ED27">
        <v>-0.220185278729931</v>
      </c>
      <c r="EE27">
        <v>0.146646048785809</v>
      </c>
      <c r="EF27">
        <v>1</v>
      </c>
      <c r="EG27">
        <v>-0.007346302625</v>
      </c>
      <c r="EH27">
        <v>0.0550163202664165</v>
      </c>
      <c r="EI27">
        <v>0.00842179744833743</v>
      </c>
      <c r="EJ27">
        <v>1</v>
      </c>
      <c r="EK27">
        <v>2</v>
      </c>
      <c r="EL27">
        <v>3</v>
      </c>
      <c r="EM27" t="s">
        <v>306</v>
      </c>
      <c r="EN27">
        <v>100</v>
      </c>
      <c r="EO27">
        <v>100</v>
      </c>
      <c r="EP27">
        <v>6.441</v>
      </c>
      <c r="EQ27">
        <v>0.1544</v>
      </c>
      <c r="ER27">
        <v>5.25304998807394</v>
      </c>
      <c r="ES27">
        <v>0.0095515401478521</v>
      </c>
      <c r="ET27">
        <v>-4.08282145803731e-06</v>
      </c>
      <c r="EU27">
        <v>9.61633180237613e-10</v>
      </c>
      <c r="EV27">
        <v>-0.0133641391554055</v>
      </c>
      <c r="EW27">
        <v>0.00964955815971448</v>
      </c>
      <c r="EX27">
        <v>0.000351754833574242</v>
      </c>
      <c r="EY27">
        <v>-6.74969522547015e-06</v>
      </c>
      <c r="EZ27">
        <v>-1</v>
      </c>
      <c r="FA27">
        <v>-1</v>
      </c>
      <c r="FB27">
        <v>-1</v>
      </c>
      <c r="FC27">
        <v>-1</v>
      </c>
      <c r="FD27">
        <v>0.8</v>
      </c>
      <c r="FE27">
        <v>0.8</v>
      </c>
      <c r="FF27">
        <v>2</v>
      </c>
      <c r="FG27">
        <v>793.511</v>
      </c>
      <c r="FH27">
        <v>737.437</v>
      </c>
      <c r="FI27">
        <v>20</v>
      </c>
      <c r="FJ27">
        <v>26.9476</v>
      </c>
      <c r="FK27">
        <v>29.9999</v>
      </c>
      <c r="FL27">
        <v>27.012</v>
      </c>
      <c r="FM27">
        <v>26.9884</v>
      </c>
      <c r="FN27">
        <v>6.22073</v>
      </c>
      <c r="FO27">
        <v>20.1475</v>
      </c>
      <c r="FP27">
        <v>8.31554</v>
      </c>
      <c r="FQ27">
        <v>20</v>
      </c>
      <c r="FR27">
        <v>36.9</v>
      </c>
      <c r="FS27">
        <v>13.0785</v>
      </c>
      <c r="FT27">
        <v>100.009</v>
      </c>
      <c r="FU27">
        <v>100.371</v>
      </c>
    </row>
    <row r="28" spans="1:177">
      <c r="A28">
        <v>12</v>
      </c>
      <c r="B28">
        <v>1621533591.5</v>
      </c>
      <c r="C28">
        <v>22</v>
      </c>
      <c r="D28" t="s">
        <v>319</v>
      </c>
      <c r="E28" t="s">
        <v>320</v>
      </c>
      <c r="G28">
        <v>1621533591.5</v>
      </c>
      <c r="H28">
        <f>CD28*AF28*(BZ28-CA28)/(100*BS28*(1000-AF28*BZ28))</f>
        <v>0</v>
      </c>
      <c r="I28">
        <f>CD28*AF28*(BY28-BX28*(1000-AF28*CA28)/(1000-AF28*BZ28))/(100*BS28)</f>
        <v>0</v>
      </c>
      <c r="J28">
        <f>BX28 - IF(AF28&gt;1, I28*BS28*100.0/(AH28*CL28), 0)</f>
        <v>0</v>
      </c>
      <c r="K28">
        <f>((Q28-H28/2)*J28-I28)/(Q28+H28/2)</f>
        <v>0</v>
      </c>
      <c r="L28">
        <f>K28*(CE28+CF28)/1000.0</f>
        <v>0</v>
      </c>
      <c r="M28">
        <f>(BX28 - IF(AF28&gt;1, I28*BS28*100.0/(AH28*CL28), 0))*(CE28+CF28)/1000.0</f>
        <v>0</v>
      </c>
      <c r="N28">
        <f>2.0/((1/P28-1/O28)+SIGN(P28)*SQRT((1/P28-1/O28)*(1/P28-1/O28) + 4*BT28/((BT28+1)*(BT28+1))*(2*1/P28*1/O28-1/O28*1/O28)))</f>
        <v>0</v>
      </c>
      <c r="O28">
        <f>IF(LEFT(BU28,1)&lt;&gt;"0",IF(LEFT(BU28,1)="1",3.0,BV28),$D$5+$E$5*(CL28*CE28/($K$5*1000))+$F$5*(CL28*CE28/($K$5*1000))*MAX(MIN(BS28,$J$5),$I$5)*MAX(MIN(BS28,$J$5),$I$5)+$G$5*MAX(MIN(BS28,$J$5),$I$5)*(CL28*CE28/($K$5*1000))+$H$5*(CL28*CE28/($K$5*1000))*(CL28*CE28/($K$5*1000)))</f>
        <v>0</v>
      </c>
      <c r="P28">
        <f>H28*(1000-(1000*0.61365*exp(17.502*T28/(240.97+T28))/(CE28+CF28)+BZ28)/2)/(1000*0.61365*exp(17.502*T28/(240.97+T28))/(CE28+CF28)-BZ28)</f>
        <v>0</v>
      </c>
      <c r="Q28">
        <f>1/((BT28+1)/(N28/1.6)+1/(O28/1.37)) + BT28/((BT28+1)/(N28/1.6) + BT28/(O28/1.37))</f>
        <v>0</v>
      </c>
      <c r="R28">
        <f>(BP28*BR28)</f>
        <v>0</v>
      </c>
      <c r="S28">
        <f>(CG28+(R28+2*0.95*5.67E-8*(((CG28+$B$7)+273)^4-(CG28+273)^4)-44100*H28)/(1.84*29.3*O28+8*0.95*5.67E-8*(CG28+273)^3))</f>
        <v>0</v>
      </c>
      <c r="T28">
        <f>($C$7*CH28+$D$7*CI28+$E$7*S28)</f>
        <v>0</v>
      </c>
      <c r="U28">
        <f>0.61365*exp(17.502*T28/(240.97+T28))</f>
        <v>0</v>
      </c>
      <c r="V28">
        <f>(W28/X28*100)</f>
        <v>0</v>
      </c>
      <c r="W28">
        <f>BZ28*(CE28+CF28)/1000</f>
        <v>0</v>
      </c>
      <c r="X28">
        <f>0.61365*exp(17.502*CG28/(240.97+CG28))</f>
        <v>0</v>
      </c>
      <c r="Y28">
        <f>(U28-BZ28*(CE28+CF28)/1000)</f>
        <v>0</v>
      </c>
      <c r="Z28">
        <f>(-H28*44100)</f>
        <v>0</v>
      </c>
      <c r="AA28">
        <f>2*29.3*O28*0.92*(CG28-T28)</f>
        <v>0</v>
      </c>
      <c r="AB28">
        <f>2*0.95*5.67E-8*(((CG28+$B$7)+273)^4-(T28+273)^4)</f>
        <v>0</v>
      </c>
      <c r="AC28">
        <f>R28+AB28+Z28+AA28</f>
        <v>0</v>
      </c>
      <c r="AD28">
        <v>0</v>
      </c>
      <c r="AE28">
        <v>0</v>
      </c>
      <c r="AF28">
        <f>IF(AD28*$H$13&gt;=AH28,1.0,(AH28/(AH28-AD28*$H$13)))</f>
        <v>0</v>
      </c>
      <c r="AG28">
        <f>(AF28-1)*100</f>
        <v>0</v>
      </c>
      <c r="AH28">
        <f>MAX(0,($B$13+$C$13*CL28)/(1+$D$13*CL28)*CE28/(CG28+273)*$E$13)</f>
        <v>0</v>
      </c>
      <c r="AI28" t="s">
        <v>294</v>
      </c>
      <c r="AJ28">
        <v>0</v>
      </c>
      <c r="AK28">
        <v>0</v>
      </c>
      <c r="AL28">
        <f>AK28-AJ28</f>
        <v>0</v>
      </c>
      <c r="AM28">
        <f>AL28/AK28</f>
        <v>0</v>
      </c>
      <c r="AN28">
        <v>0</v>
      </c>
      <c r="AO28" t="s">
        <v>294</v>
      </c>
      <c r="AP28">
        <v>0</v>
      </c>
      <c r="AQ28">
        <v>0</v>
      </c>
      <c r="AR28">
        <f>1-AP28/AQ28</f>
        <v>0</v>
      </c>
      <c r="AS28">
        <v>0.5</v>
      </c>
      <c r="AT28">
        <f>BP28</f>
        <v>0</v>
      </c>
      <c r="AU28">
        <f>I28</f>
        <v>0</v>
      </c>
      <c r="AV28">
        <f>AR28*AS28*AT28</f>
        <v>0</v>
      </c>
      <c r="AW28">
        <f>BB28/AQ28</f>
        <v>0</v>
      </c>
      <c r="AX28">
        <f>(AU28-AN28)/AT28</f>
        <v>0</v>
      </c>
      <c r="AY28">
        <f>(AK28-AQ28)/AQ28</f>
        <v>0</v>
      </c>
      <c r="AZ28" t="s">
        <v>294</v>
      </c>
      <c r="BA28">
        <v>0</v>
      </c>
      <c r="BB28">
        <f>AQ28-BA28</f>
        <v>0</v>
      </c>
      <c r="BC28">
        <f>(AQ28-AP28)/(AQ28-BA28)</f>
        <v>0</v>
      </c>
      <c r="BD28">
        <f>(AK28-AQ28)/(AK28-BA28)</f>
        <v>0</v>
      </c>
      <c r="BE28">
        <f>(AQ28-AP28)/(AQ28-AJ28)</f>
        <v>0</v>
      </c>
      <c r="BF28">
        <f>(AK28-AQ28)/(AK28-AJ28)</f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f>$B$11*CM28+$C$11*CN28+$F$11*CO28*(1-CR28)</f>
        <v>0</v>
      </c>
      <c r="BP28">
        <f>BO28*BQ28</f>
        <v>0</v>
      </c>
      <c r="BQ28">
        <f>($B$11*$D$9+$C$11*$D$9+$F$11*((DB28+CT28)/MAX(DB28+CT28+DC28, 0.1)*$I$9+DC28/MAX(DB28+CT28+DC28, 0.1)*$J$9))/($B$11+$C$11+$F$11)</f>
        <v>0</v>
      </c>
      <c r="BR28">
        <f>($B$11*$K$9+$C$11*$K$9+$F$11*((DB28+CT28)/MAX(DB28+CT28+DC28, 0.1)*$P$9+DC28/MAX(DB28+CT28+DC28, 0.1)*$Q$9))/($B$11+$C$11+$F$11)</f>
        <v>0</v>
      </c>
      <c r="BS28">
        <v>6</v>
      </c>
      <c r="BT28">
        <v>0.5</v>
      </c>
      <c r="BU28" t="s">
        <v>295</v>
      </c>
      <c r="BV28">
        <v>2</v>
      </c>
      <c r="BW28">
        <v>1621533591.5</v>
      </c>
      <c r="BX28">
        <v>113.902</v>
      </c>
      <c r="BY28">
        <v>57.7509</v>
      </c>
      <c r="BZ28">
        <v>13.0059</v>
      </c>
      <c r="CA28">
        <v>13.0031</v>
      </c>
      <c r="CB28">
        <v>107.667</v>
      </c>
      <c r="CC28">
        <v>12.8514</v>
      </c>
      <c r="CD28">
        <v>699.717</v>
      </c>
      <c r="CE28">
        <v>100.932</v>
      </c>
      <c r="CF28">
        <v>0.100665</v>
      </c>
      <c r="CG28">
        <v>22.9927</v>
      </c>
      <c r="CH28">
        <v>22.9604</v>
      </c>
      <c r="CI28">
        <v>999.9</v>
      </c>
      <c r="CJ28">
        <v>0</v>
      </c>
      <c r="CK28">
        <v>0</v>
      </c>
      <c r="CL28">
        <v>9990</v>
      </c>
      <c r="CM28">
        <v>0</v>
      </c>
      <c r="CN28">
        <v>3.33586</v>
      </c>
      <c r="CO28">
        <v>600.047</v>
      </c>
      <c r="CP28">
        <v>0.932968</v>
      </c>
      <c r="CQ28">
        <v>0.0670323</v>
      </c>
      <c r="CR28">
        <v>0</v>
      </c>
      <c r="CS28">
        <v>3.2335</v>
      </c>
      <c r="CT28">
        <v>4.99951</v>
      </c>
      <c r="CU28">
        <v>90.536</v>
      </c>
      <c r="CV28">
        <v>4814.44</v>
      </c>
      <c r="CW28">
        <v>37.75</v>
      </c>
      <c r="CX28">
        <v>41.5</v>
      </c>
      <c r="CY28">
        <v>40.187</v>
      </c>
      <c r="CZ28">
        <v>41.062</v>
      </c>
      <c r="DA28">
        <v>40.062</v>
      </c>
      <c r="DB28">
        <v>555.16</v>
      </c>
      <c r="DC28">
        <v>39.89</v>
      </c>
      <c r="DD28">
        <v>0</v>
      </c>
      <c r="DE28">
        <v>1621533595.6</v>
      </c>
      <c r="DF28">
        <v>0</v>
      </c>
      <c r="DG28">
        <v>3.42815769230769</v>
      </c>
      <c r="DH28">
        <v>-0.439545288740125</v>
      </c>
      <c r="DI28">
        <v>9.67420515257347</v>
      </c>
      <c r="DJ28">
        <v>90.1590115384615</v>
      </c>
      <c r="DK28">
        <v>15</v>
      </c>
      <c r="DL28">
        <v>1621533543.5</v>
      </c>
      <c r="DM28" t="s">
        <v>296</v>
      </c>
      <c r="DN28">
        <v>1621533543</v>
      </c>
      <c r="DO28">
        <v>1621533543.5</v>
      </c>
      <c r="DP28">
        <v>4</v>
      </c>
      <c r="DQ28">
        <v>0.002</v>
      </c>
      <c r="DR28">
        <v>0.003</v>
      </c>
      <c r="DS28">
        <v>8.559</v>
      </c>
      <c r="DT28">
        <v>0.154</v>
      </c>
      <c r="DU28">
        <v>420</v>
      </c>
      <c r="DV28">
        <v>13</v>
      </c>
      <c r="DW28">
        <v>1.35</v>
      </c>
      <c r="DX28">
        <v>0.35</v>
      </c>
      <c r="DY28">
        <v>87.1758548215</v>
      </c>
      <c r="DZ28">
        <v>300.554206896135</v>
      </c>
      <c r="EA28">
        <v>60.094829069121</v>
      </c>
      <c r="EB28">
        <v>0</v>
      </c>
      <c r="EC28">
        <v>3.44234848484848</v>
      </c>
      <c r="ED28">
        <v>-0.455693887087422</v>
      </c>
      <c r="EE28">
        <v>0.158250132119648</v>
      </c>
      <c r="EF28">
        <v>1</v>
      </c>
      <c r="EG28">
        <v>-0.00485957145</v>
      </c>
      <c r="EH28">
        <v>0.0367912948818012</v>
      </c>
      <c r="EI28">
        <v>0.00672213312818352</v>
      </c>
      <c r="EJ28">
        <v>1</v>
      </c>
      <c r="EK28">
        <v>2</v>
      </c>
      <c r="EL28">
        <v>3</v>
      </c>
      <c r="EM28" t="s">
        <v>306</v>
      </c>
      <c r="EN28">
        <v>100</v>
      </c>
      <c r="EO28">
        <v>100</v>
      </c>
      <c r="EP28">
        <v>6.235</v>
      </c>
      <c r="EQ28">
        <v>0.1545</v>
      </c>
      <c r="ER28">
        <v>5.25304998807394</v>
      </c>
      <c r="ES28">
        <v>0.0095515401478521</v>
      </c>
      <c r="ET28">
        <v>-4.08282145803731e-06</v>
      </c>
      <c r="EU28">
        <v>9.61633180237613e-10</v>
      </c>
      <c r="EV28">
        <v>-0.0133641391554055</v>
      </c>
      <c r="EW28">
        <v>0.00964955815971448</v>
      </c>
      <c r="EX28">
        <v>0.000351754833574242</v>
      </c>
      <c r="EY28">
        <v>-6.74969522547015e-06</v>
      </c>
      <c r="EZ28">
        <v>-1</v>
      </c>
      <c r="FA28">
        <v>-1</v>
      </c>
      <c r="FB28">
        <v>-1</v>
      </c>
      <c r="FC28">
        <v>-1</v>
      </c>
      <c r="FD28">
        <v>0.8</v>
      </c>
      <c r="FE28">
        <v>0.8</v>
      </c>
      <c r="FF28">
        <v>2</v>
      </c>
      <c r="FG28">
        <v>794.038</v>
      </c>
      <c r="FH28">
        <v>738.004</v>
      </c>
      <c r="FI28">
        <v>20</v>
      </c>
      <c r="FJ28">
        <v>26.9476</v>
      </c>
      <c r="FK28">
        <v>30.0002</v>
      </c>
      <c r="FL28">
        <v>27.0111</v>
      </c>
      <c r="FM28">
        <v>26.9884</v>
      </c>
      <c r="FN28">
        <v>5.95182</v>
      </c>
      <c r="FO28">
        <v>19.857</v>
      </c>
      <c r="FP28">
        <v>8.31554</v>
      </c>
      <c r="FQ28">
        <v>20</v>
      </c>
      <c r="FR28">
        <v>40.26</v>
      </c>
      <c r="FS28">
        <v>13.0786</v>
      </c>
      <c r="FT28">
        <v>100.008</v>
      </c>
      <c r="FU28">
        <v>100.371</v>
      </c>
    </row>
    <row r="29" spans="1:177">
      <c r="A29">
        <v>13</v>
      </c>
      <c r="B29">
        <v>1621533593.5</v>
      </c>
      <c r="C29">
        <v>24</v>
      </c>
      <c r="D29" t="s">
        <v>321</v>
      </c>
      <c r="E29" t="s">
        <v>322</v>
      </c>
      <c r="G29">
        <v>1621533593.5</v>
      </c>
      <c r="H29">
        <f>CD29*AF29*(BZ29-CA29)/(100*BS29*(1000-AF29*BZ29))</f>
        <v>0</v>
      </c>
      <c r="I29">
        <f>CD29*AF29*(BY29-BX29*(1000-AF29*CA29)/(1000-AF29*BZ29))/(100*BS29)</f>
        <v>0</v>
      </c>
      <c r="J29">
        <f>BX29 - IF(AF29&gt;1, I29*BS29*100.0/(AH29*CL29), 0)</f>
        <v>0</v>
      </c>
      <c r="K29">
        <f>((Q29-H29/2)*J29-I29)/(Q29+H29/2)</f>
        <v>0</v>
      </c>
      <c r="L29">
        <f>K29*(CE29+CF29)/1000.0</f>
        <v>0</v>
      </c>
      <c r="M29">
        <f>(BX29 - IF(AF29&gt;1, I29*BS29*100.0/(AH29*CL29), 0))*(CE29+CF29)/1000.0</f>
        <v>0</v>
      </c>
      <c r="N29">
        <f>2.0/((1/P29-1/O29)+SIGN(P29)*SQRT((1/P29-1/O29)*(1/P29-1/O29) + 4*BT29/((BT29+1)*(BT29+1))*(2*1/P29*1/O29-1/O29*1/O29)))</f>
        <v>0</v>
      </c>
      <c r="O29">
        <f>IF(LEFT(BU29,1)&lt;&gt;"0",IF(LEFT(BU29,1)="1",3.0,BV29),$D$5+$E$5*(CL29*CE29/($K$5*1000))+$F$5*(CL29*CE29/($K$5*1000))*MAX(MIN(BS29,$J$5),$I$5)*MAX(MIN(BS29,$J$5),$I$5)+$G$5*MAX(MIN(BS29,$J$5),$I$5)*(CL29*CE29/($K$5*1000))+$H$5*(CL29*CE29/($K$5*1000))*(CL29*CE29/($K$5*1000)))</f>
        <v>0</v>
      </c>
      <c r="P29">
        <f>H29*(1000-(1000*0.61365*exp(17.502*T29/(240.97+T29))/(CE29+CF29)+BZ29)/2)/(1000*0.61365*exp(17.502*T29/(240.97+T29))/(CE29+CF29)-BZ29)</f>
        <v>0</v>
      </c>
      <c r="Q29">
        <f>1/((BT29+1)/(N29/1.6)+1/(O29/1.37)) + BT29/((BT29+1)/(N29/1.6) + BT29/(O29/1.37))</f>
        <v>0</v>
      </c>
      <c r="R29">
        <f>(BP29*BR29)</f>
        <v>0</v>
      </c>
      <c r="S29">
        <f>(CG29+(R29+2*0.95*5.67E-8*(((CG29+$B$7)+273)^4-(CG29+273)^4)-44100*H29)/(1.84*29.3*O29+8*0.95*5.67E-8*(CG29+273)^3))</f>
        <v>0</v>
      </c>
      <c r="T29">
        <f>($C$7*CH29+$D$7*CI29+$E$7*S29)</f>
        <v>0</v>
      </c>
      <c r="U29">
        <f>0.61365*exp(17.502*T29/(240.97+T29))</f>
        <v>0</v>
      </c>
      <c r="V29">
        <f>(W29/X29*100)</f>
        <v>0</v>
      </c>
      <c r="W29">
        <f>BZ29*(CE29+CF29)/1000</f>
        <v>0</v>
      </c>
      <c r="X29">
        <f>0.61365*exp(17.502*CG29/(240.97+CG29))</f>
        <v>0</v>
      </c>
      <c r="Y29">
        <f>(U29-BZ29*(CE29+CF29)/1000)</f>
        <v>0</v>
      </c>
      <c r="Z29">
        <f>(-H29*44100)</f>
        <v>0</v>
      </c>
      <c r="AA29">
        <f>2*29.3*O29*0.92*(CG29-T29)</f>
        <v>0</v>
      </c>
      <c r="AB29">
        <f>2*0.95*5.67E-8*(((CG29+$B$7)+273)^4-(T29+273)^4)</f>
        <v>0</v>
      </c>
      <c r="AC29">
        <f>R29+AB29+Z29+AA29</f>
        <v>0</v>
      </c>
      <c r="AD29">
        <v>0</v>
      </c>
      <c r="AE29">
        <v>0</v>
      </c>
      <c r="AF29">
        <f>IF(AD29*$H$13&gt;=AH29,1.0,(AH29/(AH29-AD29*$H$13)))</f>
        <v>0</v>
      </c>
      <c r="AG29">
        <f>(AF29-1)*100</f>
        <v>0</v>
      </c>
      <c r="AH29">
        <f>MAX(0,($B$13+$C$13*CL29)/(1+$D$13*CL29)*CE29/(CG29+273)*$E$13)</f>
        <v>0</v>
      </c>
      <c r="AI29" t="s">
        <v>294</v>
      </c>
      <c r="AJ29">
        <v>0</v>
      </c>
      <c r="AK29">
        <v>0</v>
      </c>
      <c r="AL29">
        <f>AK29-AJ29</f>
        <v>0</v>
      </c>
      <c r="AM29">
        <f>AL29/AK29</f>
        <v>0</v>
      </c>
      <c r="AN29">
        <v>0</v>
      </c>
      <c r="AO29" t="s">
        <v>294</v>
      </c>
      <c r="AP29">
        <v>0</v>
      </c>
      <c r="AQ29">
        <v>0</v>
      </c>
      <c r="AR29">
        <f>1-AP29/AQ29</f>
        <v>0</v>
      </c>
      <c r="AS29">
        <v>0.5</v>
      </c>
      <c r="AT29">
        <f>BP29</f>
        <v>0</v>
      </c>
      <c r="AU29">
        <f>I29</f>
        <v>0</v>
      </c>
      <c r="AV29">
        <f>AR29*AS29*AT29</f>
        <v>0</v>
      </c>
      <c r="AW29">
        <f>BB29/AQ29</f>
        <v>0</v>
      </c>
      <c r="AX29">
        <f>(AU29-AN29)/AT29</f>
        <v>0</v>
      </c>
      <c r="AY29">
        <f>(AK29-AQ29)/AQ29</f>
        <v>0</v>
      </c>
      <c r="AZ29" t="s">
        <v>294</v>
      </c>
      <c r="BA29">
        <v>0</v>
      </c>
      <c r="BB29">
        <f>AQ29-BA29</f>
        <v>0</v>
      </c>
      <c r="BC29">
        <f>(AQ29-AP29)/(AQ29-BA29)</f>
        <v>0</v>
      </c>
      <c r="BD29">
        <f>(AK29-AQ29)/(AK29-BA29)</f>
        <v>0</v>
      </c>
      <c r="BE29">
        <f>(AQ29-AP29)/(AQ29-AJ29)</f>
        <v>0</v>
      </c>
      <c r="BF29">
        <f>(AK29-AQ29)/(AK29-AJ29)</f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f>$B$11*CM29+$C$11*CN29+$F$11*CO29*(1-CR29)</f>
        <v>0</v>
      </c>
      <c r="BP29">
        <f>BO29*BQ29</f>
        <v>0</v>
      </c>
      <c r="BQ29">
        <f>($B$11*$D$9+$C$11*$D$9+$F$11*((DB29+CT29)/MAX(DB29+CT29+DC29, 0.1)*$I$9+DC29/MAX(DB29+CT29+DC29, 0.1)*$J$9))/($B$11+$C$11+$F$11)</f>
        <v>0</v>
      </c>
      <c r="BR29">
        <f>($B$11*$K$9+$C$11*$K$9+$F$11*((DB29+CT29)/MAX(DB29+CT29+DC29, 0.1)*$P$9+DC29/MAX(DB29+CT29+DC29, 0.1)*$Q$9))/($B$11+$C$11+$F$11)</f>
        <v>0</v>
      </c>
      <c r="BS29">
        <v>6</v>
      </c>
      <c r="BT29">
        <v>0.5</v>
      </c>
      <c r="BU29" t="s">
        <v>295</v>
      </c>
      <c r="BV29">
        <v>2</v>
      </c>
      <c r="BW29">
        <v>1621533593.5</v>
      </c>
      <c r="BX29">
        <v>95.2469</v>
      </c>
      <c r="BY29">
        <v>52.9156</v>
      </c>
      <c r="BZ29">
        <v>12.9988</v>
      </c>
      <c r="CA29">
        <v>13.0288</v>
      </c>
      <c r="CB29">
        <v>89.1739</v>
      </c>
      <c r="CC29">
        <v>12.8445</v>
      </c>
      <c r="CD29">
        <v>699.733</v>
      </c>
      <c r="CE29">
        <v>100.932</v>
      </c>
      <c r="CF29">
        <v>0.100085</v>
      </c>
      <c r="CG29">
        <v>22.9915</v>
      </c>
      <c r="CH29">
        <v>22.9732</v>
      </c>
      <c r="CI29">
        <v>999.9</v>
      </c>
      <c r="CJ29">
        <v>0</v>
      </c>
      <c r="CK29">
        <v>0</v>
      </c>
      <c r="CL29">
        <v>9985</v>
      </c>
      <c r="CM29">
        <v>0</v>
      </c>
      <c r="CN29">
        <v>3.33586</v>
      </c>
      <c r="CO29">
        <v>600.049</v>
      </c>
      <c r="CP29">
        <v>0.933003</v>
      </c>
      <c r="CQ29">
        <v>0.0669971</v>
      </c>
      <c r="CR29">
        <v>0</v>
      </c>
      <c r="CS29">
        <v>3.5249</v>
      </c>
      <c r="CT29">
        <v>4.99951</v>
      </c>
      <c r="CU29">
        <v>90.4594</v>
      </c>
      <c r="CV29">
        <v>4814.5</v>
      </c>
      <c r="CW29">
        <v>37.75</v>
      </c>
      <c r="CX29">
        <v>41.5</v>
      </c>
      <c r="CY29">
        <v>40.187</v>
      </c>
      <c r="CZ29">
        <v>41</v>
      </c>
      <c r="DA29">
        <v>40.062</v>
      </c>
      <c r="DB29">
        <v>555.18</v>
      </c>
      <c r="DC29">
        <v>39.87</v>
      </c>
      <c r="DD29">
        <v>0</v>
      </c>
      <c r="DE29">
        <v>1621533597.4</v>
      </c>
      <c r="DF29">
        <v>0</v>
      </c>
      <c r="DG29">
        <v>3.428108</v>
      </c>
      <c r="DH29">
        <v>0.442461551589659</v>
      </c>
      <c r="DI29">
        <v>-1.12856154300807</v>
      </c>
      <c r="DJ29">
        <v>90.640316</v>
      </c>
      <c r="DK29">
        <v>15</v>
      </c>
      <c r="DL29">
        <v>1621533543.5</v>
      </c>
      <c r="DM29" t="s">
        <v>296</v>
      </c>
      <c r="DN29">
        <v>1621533543</v>
      </c>
      <c r="DO29">
        <v>1621533543.5</v>
      </c>
      <c r="DP29">
        <v>4</v>
      </c>
      <c r="DQ29">
        <v>0.002</v>
      </c>
      <c r="DR29">
        <v>0.003</v>
      </c>
      <c r="DS29">
        <v>8.559</v>
      </c>
      <c r="DT29">
        <v>0.154</v>
      </c>
      <c r="DU29">
        <v>420</v>
      </c>
      <c r="DV29">
        <v>13</v>
      </c>
      <c r="DW29">
        <v>1.35</v>
      </c>
      <c r="DX29">
        <v>0.35</v>
      </c>
      <c r="DY29">
        <v>92.6223171265</v>
      </c>
      <c r="DZ29">
        <v>74.022824902739</v>
      </c>
      <c r="EA29">
        <v>54.1231885775298</v>
      </c>
      <c r="EB29">
        <v>0</v>
      </c>
      <c r="EC29">
        <v>3.44671176470588</v>
      </c>
      <c r="ED29">
        <v>-0.0673944110097915</v>
      </c>
      <c r="EE29">
        <v>0.187428938321742</v>
      </c>
      <c r="EF29">
        <v>1</v>
      </c>
      <c r="EG29">
        <v>-0.00311503765</v>
      </c>
      <c r="EH29">
        <v>0.021567327467167</v>
      </c>
      <c r="EI29">
        <v>0.0055161603587322</v>
      </c>
      <c r="EJ29">
        <v>1</v>
      </c>
      <c r="EK29">
        <v>2</v>
      </c>
      <c r="EL29">
        <v>3</v>
      </c>
      <c r="EM29" t="s">
        <v>306</v>
      </c>
      <c r="EN29">
        <v>100</v>
      </c>
      <c r="EO29">
        <v>100</v>
      </c>
      <c r="EP29">
        <v>6.073</v>
      </c>
      <c r="EQ29">
        <v>0.1543</v>
      </c>
      <c r="ER29">
        <v>5.25304998807394</v>
      </c>
      <c r="ES29">
        <v>0.0095515401478521</v>
      </c>
      <c r="ET29">
        <v>-4.08282145803731e-06</v>
      </c>
      <c r="EU29">
        <v>9.61633180237613e-10</v>
      </c>
      <c r="EV29">
        <v>-0.0133641391554055</v>
      </c>
      <c r="EW29">
        <v>0.00964955815971448</v>
      </c>
      <c r="EX29">
        <v>0.000351754833574242</v>
      </c>
      <c r="EY29">
        <v>-6.74969522547015e-06</v>
      </c>
      <c r="EZ29">
        <v>-1</v>
      </c>
      <c r="FA29">
        <v>-1</v>
      </c>
      <c r="FB29">
        <v>-1</v>
      </c>
      <c r="FC29">
        <v>-1</v>
      </c>
      <c r="FD29">
        <v>0.8</v>
      </c>
      <c r="FE29">
        <v>0.8</v>
      </c>
      <c r="FF29">
        <v>2</v>
      </c>
      <c r="FG29">
        <v>793.478</v>
      </c>
      <c r="FH29">
        <v>737.406</v>
      </c>
      <c r="FI29">
        <v>19.9998</v>
      </c>
      <c r="FJ29">
        <v>26.9476</v>
      </c>
      <c r="FK29">
        <v>29.9999</v>
      </c>
      <c r="FL29">
        <v>27.0097</v>
      </c>
      <c r="FM29">
        <v>26.9861</v>
      </c>
      <c r="FN29">
        <v>5.81191</v>
      </c>
      <c r="FO29">
        <v>19.857</v>
      </c>
      <c r="FP29">
        <v>8.31554</v>
      </c>
      <c r="FQ29">
        <v>20</v>
      </c>
      <c r="FR29">
        <v>43.64</v>
      </c>
      <c r="FS29">
        <v>13.0822</v>
      </c>
      <c r="FT29">
        <v>100.008</v>
      </c>
      <c r="FU29">
        <v>100.37</v>
      </c>
    </row>
    <row r="30" spans="1:177">
      <c r="A30">
        <v>14</v>
      </c>
      <c r="B30">
        <v>1621533595.5</v>
      </c>
      <c r="C30">
        <v>26</v>
      </c>
      <c r="D30" t="s">
        <v>323</v>
      </c>
      <c r="E30" t="s">
        <v>324</v>
      </c>
      <c r="G30">
        <v>1621533595.5</v>
      </c>
      <c r="H30">
        <f>CD30*AF30*(BZ30-CA30)/(100*BS30*(1000-AF30*BZ30))</f>
        <v>0</v>
      </c>
      <c r="I30">
        <f>CD30*AF30*(BY30-BX30*(1000-AF30*CA30)/(1000-AF30*BZ30))/(100*BS30)</f>
        <v>0</v>
      </c>
      <c r="J30">
        <f>BX30 - IF(AF30&gt;1, I30*BS30*100.0/(AH30*CL30), 0)</f>
        <v>0</v>
      </c>
      <c r="K30">
        <f>((Q30-H30/2)*J30-I30)/(Q30+H30/2)</f>
        <v>0</v>
      </c>
      <c r="L30">
        <f>K30*(CE30+CF30)/1000.0</f>
        <v>0</v>
      </c>
      <c r="M30">
        <f>(BX30 - IF(AF30&gt;1, I30*BS30*100.0/(AH30*CL30), 0))*(CE30+CF30)/1000.0</f>
        <v>0</v>
      </c>
      <c r="N30">
        <f>2.0/((1/P30-1/O30)+SIGN(P30)*SQRT((1/P30-1/O30)*(1/P30-1/O30) + 4*BT30/((BT30+1)*(BT30+1))*(2*1/P30*1/O30-1/O30*1/O30)))</f>
        <v>0</v>
      </c>
      <c r="O30">
        <f>IF(LEFT(BU30,1)&lt;&gt;"0",IF(LEFT(BU30,1)="1",3.0,BV30),$D$5+$E$5*(CL30*CE30/($K$5*1000))+$F$5*(CL30*CE30/($K$5*1000))*MAX(MIN(BS30,$J$5),$I$5)*MAX(MIN(BS30,$J$5),$I$5)+$G$5*MAX(MIN(BS30,$J$5),$I$5)*(CL30*CE30/($K$5*1000))+$H$5*(CL30*CE30/($K$5*1000))*(CL30*CE30/($K$5*1000)))</f>
        <v>0</v>
      </c>
      <c r="P30">
        <f>H30*(1000-(1000*0.61365*exp(17.502*T30/(240.97+T30))/(CE30+CF30)+BZ30)/2)/(1000*0.61365*exp(17.502*T30/(240.97+T30))/(CE30+CF30)-BZ30)</f>
        <v>0</v>
      </c>
      <c r="Q30">
        <f>1/((BT30+1)/(N30/1.6)+1/(O30/1.37)) + BT30/((BT30+1)/(N30/1.6) + BT30/(O30/1.37))</f>
        <v>0</v>
      </c>
      <c r="R30">
        <f>(BP30*BR30)</f>
        <v>0</v>
      </c>
      <c r="S30">
        <f>(CG30+(R30+2*0.95*5.67E-8*(((CG30+$B$7)+273)^4-(CG30+273)^4)-44100*H30)/(1.84*29.3*O30+8*0.95*5.67E-8*(CG30+273)^3))</f>
        <v>0</v>
      </c>
      <c r="T30">
        <f>($C$7*CH30+$D$7*CI30+$E$7*S30)</f>
        <v>0</v>
      </c>
      <c r="U30">
        <f>0.61365*exp(17.502*T30/(240.97+T30))</f>
        <v>0</v>
      </c>
      <c r="V30">
        <f>(W30/X30*100)</f>
        <v>0</v>
      </c>
      <c r="W30">
        <f>BZ30*(CE30+CF30)/1000</f>
        <v>0</v>
      </c>
      <c r="X30">
        <f>0.61365*exp(17.502*CG30/(240.97+CG30))</f>
        <v>0</v>
      </c>
      <c r="Y30">
        <f>(U30-BZ30*(CE30+CF30)/1000)</f>
        <v>0</v>
      </c>
      <c r="Z30">
        <f>(-H30*44100)</f>
        <v>0</v>
      </c>
      <c r="AA30">
        <f>2*29.3*O30*0.92*(CG30-T30)</f>
        <v>0</v>
      </c>
      <c r="AB30">
        <f>2*0.95*5.67E-8*(((CG30+$B$7)+273)^4-(T30+273)^4)</f>
        <v>0</v>
      </c>
      <c r="AC30">
        <f>R30+AB30+Z30+AA30</f>
        <v>0</v>
      </c>
      <c r="AD30">
        <v>0</v>
      </c>
      <c r="AE30">
        <v>0</v>
      </c>
      <c r="AF30">
        <f>IF(AD30*$H$13&gt;=AH30,1.0,(AH30/(AH30-AD30*$H$13)))</f>
        <v>0</v>
      </c>
      <c r="AG30">
        <f>(AF30-1)*100</f>
        <v>0</v>
      </c>
      <c r="AH30">
        <f>MAX(0,($B$13+$C$13*CL30)/(1+$D$13*CL30)*CE30/(CG30+273)*$E$13)</f>
        <v>0</v>
      </c>
      <c r="AI30" t="s">
        <v>294</v>
      </c>
      <c r="AJ30">
        <v>0</v>
      </c>
      <c r="AK30">
        <v>0</v>
      </c>
      <c r="AL30">
        <f>AK30-AJ30</f>
        <v>0</v>
      </c>
      <c r="AM30">
        <f>AL30/AK30</f>
        <v>0</v>
      </c>
      <c r="AN30">
        <v>0</v>
      </c>
      <c r="AO30" t="s">
        <v>294</v>
      </c>
      <c r="AP30">
        <v>0</v>
      </c>
      <c r="AQ30">
        <v>0</v>
      </c>
      <c r="AR30">
        <f>1-AP30/AQ30</f>
        <v>0</v>
      </c>
      <c r="AS30">
        <v>0.5</v>
      </c>
      <c r="AT30">
        <f>BP30</f>
        <v>0</v>
      </c>
      <c r="AU30">
        <f>I30</f>
        <v>0</v>
      </c>
      <c r="AV30">
        <f>AR30*AS30*AT30</f>
        <v>0</v>
      </c>
      <c r="AW30">
        <f>BB30/AQ30</f>
        <v>0</v>
      </c>
      <c r="AX30">
        <f>(AU30-AN30)/AT30</f>
        <v>0</v>
      </c>
      <c r="AY30">
        <f>(AK30-AQ30)/AQ30</f>
        <v>0</v>
      </c>
      <c r="AZ30" t="s">
        <v>294</v>
      </c>
      <c r="BA30">
        <v>0</v>
      </c>
      <c r="BB30">
        <f>AQ30-BA30</f>
        <v>0</v>
      </c>
      <c r="BC30">
        <f>(AQ30-AP30)/(AQ30-BA30)</f>
        <v>0</v>
      </c>
      <c r="BD30">
        <f>(AK30-AQ30)/(AK30-BA30)</f>
        <v>0</v>
      </c>
      <c r="BE30">
        <f>(AQ30-AP30)/(AQ30-AJ30)</f>
        <v>0</v>
      </c>
      <c r="BF30">
        <f>(AK30-AQ30)/(AK30-AJ30)</f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$B$11*CM30+$C$11*CN30+$F$11*CO30*(1-CR30)</f>
        <v>0</v>
      </c>
      <c r="BP30">
        <f>BO30*BQ30</f>
        <v>0</v>
      </c>
      <c r="BQ30">
        <f>($B$11*$D$9+$C$11*$D$9+$F$11*((DB30+CT30)/MAX(DB30+CT30+DC30, 0.1)*$I$9+DC30/MAX(DB30+CT30+DC30, 0.1)*$J$9))/($B$11+$C$11+$F$11)</f>
        <v>0</v>
      </c>
      <c r="BR30">
        <f>($B$11*$K$9+$C$11*$K$9+$F$11*((DB30+CT30)/MAX(DB30+CT30+DC30, 0.1)*$P$9+DC30/MAX(DB30+CT30+DC30, 0.1)*$Q$9))/($B$11+$C$11+$F$11)</f>
        <v>0</v>
      </c>
      <c r="BS30">
        <v>6</v>
      </c>
      <c r="BT30">
        <v>0.5</v>
      </c>
      <c r="BU30" t="s">
        <v>295</v>
      </c>
      <c r="BV30">
        <v>2</v>
      </c>
      <c r="BW30">
        <v>1621533595.5</v>
      </c>
      <c r="BX30">
        <v>81.2692</v>
      </c>
      <c r="BY30">
        <v>50.2354</v>
      </c>
      <c r="BZ30">
        <v>13.0094</v>
      </c>
      <c r="CA30">
        <v>13.0479</v>
      </c>
      <c r="CB30">
        <v>75.3195</v>
      </c>
      <c r="CC30">
        <v>12.8549</v>
      </c>
      <c r="CD30">
        <v>699.87</v>
      </c>
      <c r="CE30">
        <v>100.931</v>
      </c>
      <c r="CF30">
        <v>0.0998851</v>
      </c>
      <c r="CG30">
        <v>22.9907</v>
      </c>
      <c r="CH30">
        <v>22.9467</v>
      </c>
      <c r="CI30">
        <v>999.9</v>
      </c>
      <c r="CJ30">
        <v>0</v>
      </c>
      <c r="CK30">
        <v>0</v>
      </c>
      <c r="CL30">
        <v>9945</v>
      </c>
      <c r="CM30">
        <v>0</v>
      </c>
      <c r="CN30">
        <v>3.33586</v>
      </c>
      <c r="CO30">
        <v>600.043</v>
      </c>
      <c r="CP30">
        <v>0.933003</v>
      </c>
      <c r="CQ30">
        <v>0.0669971</v>
      </c>
      <c r="CR30">
        <v>0</v>
      </c>
      <c r="CS30">
        <v>3.4642</v>
      </c>
      <c r="CT30">
        <v>4.99951</v>
      </c>
      <c r="CU30">
        <v>90.3266</v>
      </c>
      <c r="CV30">
        <v>4814.45</v>
      </c>
      <c r="CW30">
        <v>37.812</v>
      </c>
      <c r="CX30">
        <v>41.5</v>
      </c>
      <c r="CY30">
        <v>40.187</v>
      </c>
      <c r="CZ30">
        <v>41.062</v>
      </c>
      <c r="DA30">
        <v>40.062</v>
      </c>
      <c r="DB30">
        <v>555.18</v>
      </c>
      <c r="DC30">
        <v>39.87</v>
      </c>
      <c r="DD30">
        <v>0</v>
      </c>
      <c r="DE30">
        <v>1621533599.2</v>
      </c>
      <c r="DF30">
        <v>0</v>
      </c>
      <c r="DG30">
        <v>3.43633076923077</v>
      </c>
      <c r="DH30">
        <v>0.732854713140977</v>
      </c>
      <c r="DI30">
        <v>-1.23505641694398</v>
      </c>
      <c r="DJ30">
        <v>90.6099461538462</v>
      </c>
      <c r="DK30">
        <v>15</v>
      </c>
      <c r="DL30">
        <v>1621533543.5</v>
      </c>
      <c r="DM30" t="s">
        <v>296</v>
      </c>
      <c r="DN30">
        <v>1621533543</v>
      </c>
      <c r="DO30">
        <v>1621533543.5</v>
      </c>
      <c r="DP30">
        <v>4</v>
      </c>
      <c r="DQ30">
        <v>0.002</v>
      </c>
      <c r="DR30">
        <v>0.003</v>
      </c>
      <c r="DS30">
        <v>8.559</v>
      </c>
      <c r="DT30">
        <v>0.154</v>
      </c>
      <c r="DU30">
        <v>420</v>
      </c>
      <c r="DV30">
        <v>13</v>
      </c>
      <c r="DW30">
        <v>1.35</v>
      </c>
      <c r="DX30">
        <v>0.35</v>
      </c>
      <c r="DY30">
        <v>96.733584049</v>
      </c>
      <c r="DZ30">
        <v>-193.918321626867</v>
      </c>
      <c r="EA30">
        <v>48.1631022073332</v>
      </c>
      <c r="EB30">
        <v>0</v>
      </c>
      <c r="EC30">
        <v>3.46077142857143</v>
      </c>
      <c r="ED30">
        <v>-0.00731618473713319</v>
      </c>
      <c r="EE30">
        <v>0.18614605720306</v>
      </c>
      <c r="EF30">
        <v>1</v>
      </c>
      <c r="EG30">
        <v>-0.00542249915</v>
      </c>
      <c r="EH30">
        <v>-0.0313773507917448</v>
      </c>
      <c r="EI30">
        <v>0.0103946094603552</v>
      </c>
      <c r="EJ30">
        <v>1</v>
      </c>
      <c r="EK30">
        <v>2</v>
      </c>
      <c r="EL30">
        <v>3</v>
      </c>
      <c r="EM30" t="s">
        <v>306</v>
      </c>
      <c r="EN30">
        <v>100</v>
      </c>
      <c r="EO30">
        <v>100</v>
      </c>
      <c r="EP30">
        <v>5.95</v>
      </c>
      <c r="EQ30">
        <v>0.1545</v>
      </c>
      <c r="ER30">
        <v>5.25304998807394</v>
      </c>
      <c r="ES30">
        <v>0.0095515401478521</v>
      </c>
      <c r="ET30">
        <v>-4.08282145803731e-06</v>
      </c>
      <c r="EU30">
        <v>9.61633180237613e-10</v>
      </c>
      <c r="EV30">
        <v>-0.0133641391554055</v>
      </c>
      <c r="EW30">
        <v>0.00964955815971448</v>
      </c>
      <c r="EX30">
        <v>0.000351754833574242</v>
      </c>
      <c r="EY30">
        <v>-6.74969522547015e-06</v>
      </c>
      <c r="EZ30">
        <v>-1</v>
      </c>
      <c r="FA30">
        <v>-1</v>
      </c>
      <c r="FB30">
        <v>-1</v>
      </c>
      <c r="FC30">
        <v>-1</v>
      </c>
      <c r="FD30">
        <v>0.9</v>
      </c>
      <c r="FE30">
        <v>0.9</v>
      </c>
      <c r="FF30">
        <v>2</v>
      </c>
      <c r="FG30">
        <v>793.656</v>
      </c>
      <c r="FH30">
        <v>737.595</v>
      </c>
      <c r="FI30">
        <v>19.9998</v>
      </c>
      <c r="FJ30">
        <v>26.9467</v>
      </c>
      <c r="FK30">
        <v>30.0002</v>
      </c>
      <c r="FL30">
        <v>27.0097</v>
      </c>
      <c r="FM30">
        <v>26.9861</v>
      </c>
      <c r="FN30">
        <v>5.7653</v>
      </c>
      <c r="FO30">
        <v>19.857</v>
      </c>
      <c r="FP30">
        <v>8.31554</v>
      </c>
      <c r="FQ30">
        <v>20</v>
      </c>
      <c r="FR30">
        <v>47</v>
      </c>
      <c r="FS30">
        <v>13.0798</v>
      </c>
      <c r="FT30">
        <v>100.008</v>
      </c>
      <c r="FU30">
        <v>100.371</v>
      </c>
    </row>
    <row r="31" spans="1:177">
      <c r="A31">
        <v>15</v>
      </c>
      <c r="B31">
        <v>1621533597.5</v>
      </c>
      <c r="C31">
        <v>28</v>
      </c>
      <c r="D31" t="s">
        <v>325</v>
      </c>
      <c r="E31" t="s">
        <v>326</v>
      </c>
      <c r="G31">
        <v>1621533597.5</v>
      </c>
      <c r="H31">
        <f>CD31*AF31*(BZ31-CA31)/(100*BS31*(1000-AF31*BZ31))</f>
        <v>0</v>
      </c>
      <c r="I31">
        <f>CD31*AF31*(BY31-BX31*(1000-AF31*CA31)/(1000-AF31*BZ31))/(100*BS31)</f>
        <v>0</v>
      </c>
      <c r="J31">
        <f>BX31 - IF(AF31&gt;1, I31*BS31*100.0/(AH31*CL31), 0)</f>
        <v>0</v>
      </c>
      <c r="K31">
        <f>((Q31-H31/2)*J31-I31)/(Q31+H31/2)</f>
        <v>0</v>
      </c>
      <c r="L31">
        <f>K31*(CE31+CF31)/1000.0</f>
        <v>0</v>
      </c>
      <c r="M31">
        <f>(BX31 - IF(AF31&gt;1, I31*BS31*100.0/(AH31*CL31), 0))*(CE31+CF31)/1000.0</f>
        <v>0</v>
      </c>
      <c r="N31">
        <f>2.0/((1/P31-1/O31)+SIGN(P31)*SQRT((1/P31-1/O31)*(1/P31-1/O31) + 4*BT31/((BT31+1)*(BT31+1))*(2*1/P31*1/O31-1/O31*1/O31)))</f>
        <v>0</v>
      </c>
      <c r="O31">
        <f>IF(LEFT(BU31,1)&lt;&gt;"0",IF(LEFT(BU31,1)="1",3.0,BV31),$D$5+$E$5*(CL31*CE31/($K$5*1000))+$F$5*(CL31*CE31/($K$5*1000))*MAX(MIN(BS31,$J$5),$I$5)*MAX(MIN(BS31,$J$5),$I$5)+$G$5*MAX(MIN(BS31,$J$5),$I$5)*(CL31*CE31/($K$5*1000))+$H$5*(CL31*CE31/($K$5*1000))*(CL31*CE31/($K$5*1000)))</f>
        <v>0</v>
      </c>
      <c r="P31">
        <f>H31*(1000-(1000*0.61365*exp(17.502*T31/(240.97+T31))/(CE31+CF31)+BZ31)/2)/(1000*0.61365*exp(17.502*T31/(240.97+T31))/(CE31+CF31)-BZ31)</f>
        <v>0</v>
      </c>
      <c r="Q31">
        <f>1/((BT31+1)/(N31/1.6)+1/(O31/1.37)) + BT31/((BT31+1)/(N31/1.6) + BT31/(O31/1.37))</f>
        <v>0</v>
      </c>
      <c r="R31">
        <f>(BP31*BR31)</f>
        <v>0</v>
      </c>
      <c r="S31">
        <f>(CG31+(R31+2*0.95*5.67E-8*(((CG31+$B$7)+273)^4-(CG31+273)^4)-44100*H31)/(1.84*29.3*O31+8*0.95*5.67E-8*(CG31+273)^3))</f>
        <v>0</v>
      </c>
      <c r="T31">
        <f>($C$7*CH31+$D$7*CI31+$E$7*S31)</f>
        <v>0</v>
      </c>
      <c r="U31">
        <f>0.61365*exp(17.502*T31/(240.97+T31))</f>
        <v>0</v>
      </c>
      <c r="V31">
        <f>(W31/X31*100)</f>
        <v>0</v>
      </c>
      <c r="W31">
        <f>BZ31*(CE31+CF31)/1000</f>
        <v>0</v>
      </c>
      <c r="X31">
        <f>0.61365*exp(17.502*CG31/(240.97+CG31))</f>
        <v>0</v>
      </c>
      <c r="Y31">
        <f>(U31-BZ31*(CE31+CF31)/1000)</f>
        <v>0</v>
      </c>
      <c r="Z31">
        <f>(-H31*44100)</f>
        <v>0</v>
      </c>
      <c r="AA31">
        <f>2*29.3*O31*0.92*(CG31-T31)</f>
        <v>0</v>
      </c>
      <c r="AB31">
        <f>2*0.95*5.67E-8*(((CG31+$B$7)+273)^4-(T31+273)^4)</f>
        <v>0</v>
      </c>
      <c r="AC31">
        <f>R31+AB31+Z31+AA31</f>
        <v>0</v>
      </c>
      <c r="AD31">
        <v>0</v>
      </c>
      <c r="AE31">
        <v>0</v>
      </c>
      <c r="AF31">
        <f>IF(AD31*$H$13&gt;=AH31,1.0,(AH31/(AH31-AD31*$H$13)))</f>
        <v>0</v>
      </c>
      <c r="AG31">
        <f>(AF31-1)*100</f>
        <v>0</v>
      </c>
      <c r="AH31">
        <f>MAX(0,($B$13+$C$13*CL31)/(1+$D$13*CL31)*CE31/(CG31+273)*$E$13)</f>
        <v>0</v>
      </c>
      <c r="AI31" t="s">
        <v>294</v>
      </c>
      <c r="AJ31">
        <v>0</v>
      </c>
      <c r="AK31">
        <v>0</v>
      </c>
      <c r="AL31">
        <f>AK31-AJ31</f>
        <v>0</v>
      </c>
      <c r="AM31">
        <f>AL31/AK31</f>
        <v>0</v>
      </c>
      <c r="AN31">
        <v>0</v>
      </c>
      <c r="AO31" t="s">
        <v>294</v>
      </c>
      <c r="AP31">
        <v>0</v>
      </c>
      <c r="AQ31">
        <v>0</v>
      </c>
      <c r="AR31">
        <f>1-AP31/AQ31</f>
        <v>0</v>
      </c>
      <c r="AS31">
        <v>0.5</v>
      </c>
      <c r="AT31">
        <f>BP31</f>
        <v>0</v>
      </c>
      <c r="AU31">
        <f>I31</f>
        <v>0</v>
      </c>
      <c r="AV31">
        <f>AR31*AS31*AT31</f>
        <v>0</v>
      </c>
      <c r="AW31">
        <f>BB31/AQ31</f>
        <v>0</v>
      </c>
      <c r="AX31">
        <f>(AU31-AN31)/AT31</f>
        <v>0</v>
      </c>
      <c r="AY31">
        <f>(AK31-AQ31)/AQ31</f>
        <v>0</v>
      </c>
      <c r="AZ31" t="s">
        <v>294</v>
      </c>
      <c r="BA31">
        <v>0</v>
      </c>
      <c r="BB31">
        <f>AQ31-BA31</f>
        <v>0</v>
      </c>
      <c r="BC31">
        <f>(AQ31-AP31)/(AQ31-BA31)</f>
        <v>0</v>
      </c>
      <c r="BD31">
        <f>(AK31-AQ31)/(AK31-BA31)</f>
        <v>0</v>
      </c>
      <c r="BE31">
        <f>(AQ31-AP31)/(AQ31-AJ31)</f>
        <v>0</v>
      </c>
      <c r="BF31">
        <f>(AK31-AQ31)/(AK31-AJ31)</f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f>$B$11*CM31+$C$11*CN31+$F$11*CO31*(1-CR31)</f>
        <v>0</v>
      </c>
      <c r="BP31">
        <f>BO31*BQ31</f>
        <v>0</v>
      </c>
      <c r="BQ31">
        <f>($B$11*$D$9+$C$11*$D$9+$F$11*((DB31+CT31)/MAX(DB31+CT31+DC31, 0.1)*$I$9+DC31/MAX(DB31+CT31+DC31, 0.1)*$J$9))/($B$11+$C$11+$F$11)</f>
        <v>0</v>
      </c>
      <c r="BR31">
        <f>($B$11*$K$9+$C$11*$K$9+$F$11*((DB31+CT31)/MAX(DB31+CT31+DC31, 0.1)*$P$9+DC31/MAX(DB31+CT31+DC31, 0.1)*$Q$9))/($B$11+$C$11+$F$11)</f>
        <v>0</v>
      </c>
      <c r="BS31">
        <v>6</v>
      </c>
      <c r="BT31">
        <v>0.5</v>
      </c>
      <c r="BU31" t="s">
        <v>295</v>
      </c>
      <c r="BV31">
        <v>2</v>
      </c>
      <c r="BW31">
        <v>1621533597.5</v>
      </c>
      <c r="BX31">
        <v>71.1245</v>
      </c>
      <c r="BY31">
        <v>49.3436</v>
      </c>
      <c r="BZ31">
        <v>13.0205</v>
      </c>
      <c r="CA31">
        <v>13.0488</v>
      </c>
      <c r="CB31">
        <v>65.2652</v>
      </c>
      <c r="CC31">
        <v>12.8658</v>
      </c>
      <c r="CD31">
        <v>699.924</v>
      </c>
      <c r="CE31">
        <v>100.933</v>
      </c>
      <c r="CF31">
        <v>0.0995385</v>
      </c>
      <c r="CG31">
        <v>22.9919</v>
      </c>
      <c r="CH31">
        <v>22.9619</v>
      </c>
      <c r="CI31">
        <v>999.9</v>
      </c>
      <c r="CJ31">
        <v>0</v>
      </c>
      <c r="CK31">
        <v>0</v>
      </c>
      <c r="CL31">
        <v>10040</v>
      </c>
      <c r="CM31">
        <v>0</v>
      </c>
      <c r="CN31">
        <v>3.33586</v>
      </c>
      <c r="CO31">
        <v>600.047</v>
      </c>
      <c r="CP31">
        <v>0.933003</v>
      </c>
      <c r="CQ31">
        <v>0.0669971</v>
      </c>
      <c r="CR31">
        <v>0</v>
      </c>
      <c r="CS31">
        <v>3.2678</v>
      </c>
      <c r="CT31">
        <v>4.99951</v>
      </c>
      <c r="CU31">
        <v>90.7101</v>
      </c>
      <c r="CV31">
        <v>4814.48</v>
      </c>
      <c r="CW31">
        <v>37.75</v>
      </c>
      <c r="CX31">
        <v>41.5</v>
      </c>
      <c r="CY31">
        <v>40.187</v>
      </c>
      <c r="CZ31">
        <v>41.062</v>
      </c>
      <c r="DA31">
        <v>40.062</v>
      </c>
      <c r="DB31">
        <v>555.18</v>
      </c>
      <c r="DC31">
        <v>39.87</v>
      </c>
      <c r="DD31">
        <v>0</v>
      </c>
      <c r="DE31">
        <v>1621533601.6</v>
      </c>
      <c r="DF31">
        <v>0</v>
      </c>
      <c r="DG31">
        <v>3.42047692307692</v>
      </c>
      <c r="DH31">
        <v>0.679835908898755</v>
      </c>
      <c r="DI31">
        <v>-0.898988039004884</v>
      </c>
      <c r="DJ31">
        <v>90.5780461538461</v>
      </c>
      <c r="DK31">
        <v>15</v>
      </c>
      <c r="DL31">
        <v>1621533543.5</v>
      </c>
      <c r="DM31" t="s">
        <v>296</v>
      </c>
      <c r="DN31">
        <v>1621533543</v>
      </c>
      <c r="DO31">
        <v>1621533543.5</v>
      </c>
      <c r="DP31">
        <v>4</v>
      </c>
      <c r="DQ31">
        <v>0.002</v>
      </c>
      <c r="DR31">
        <v>0.003</v>
      </c>
      <c r="DS31">
        <v>8.559</v>
      </c>
      <c r="DT31">
        <v>0.154</v>
      </c>
      <c r="DU31">
        <v>420</v>
      </c>
      <c r="DV31">
        <v>13</v>
      </c>
      <c r="DW31">
        <v>1.35</v>
      </c>
      <c r="DX31">
        <v>0.35</v>
      </c>
      <c r="DY31">
        <v>97.7136525</v>
      </c>
      <c r="DZ31">
        <v>-456.912124953096</v>
      </c>
      <c r="EA31">
        <v>45.9036210002489</v>
      </c>
      <c r="EB31">
        <v>0</v>
      </c>
      <c r="EC31">
        <v>3.44894242424242</v>
      </c>
      <c r="ED31">
        <v>0.117809841605065</v>
      </c>
      <c r="EE31">
        <v>0.189746537526285</v>
      </c>
      <c r="EF31">
        <v>1</v>
      </c>
      <c r="EG31">
        <v>-0.008782509075</v>
      </c>
      <c r="EH31">
        <v>-0.0801135581651032</v>
      </c>
      <c r="EI31">
        <v>0.0141000244709442</v>
      </c>
      <c r="EJ31">
        <v>1</v>
      </c>
      <c r="EK31">
        <v>2</v>
      </c>
      <c r="EL31">
        <v>3</v>
      </c>
      <c r="EM31" t="s">
        <v>306</v>
      </c>
      <c r="EN31">
        <v>100</v>
      </c>
      <c r="EO31">
        <v>100</v>
      </c>
      <c r="EP31">
        <v>5.859</v>
      </c>
      <c r="EQ31">
        <v>0.1547</v>
      </c>
      <c r="ER31">
        <v>5.25304998807394</v>
      </c>
      <c r="ES31">
        <v>0.0095515401478521</v>
      </c>
      <c r="ET31">
        <v>-4.08282145803731e-06</v>
      </c>
      <c r="EU31">
        <v>9.61633180237613e-10</v>
      </c>
      <c r="EV31">
        <v>-0.0133641391554055</v>
      </c>
      <c r="EW31">
        <v>0.00964955815971448</v>
      </c>
      <c r="EX31">
        <v>0.000351754833574242</v>
      </c>
      <c r="EY31">
        <v>-6.74969522547015e-06</v>
      </c>
      <c r="EZ31">
        <v>-1</v>
      </c>
      <c r="FA31">
        <v>-1</v>
      </c>
      <c r="FB31">
        <v>-1</v>
      </c>
      <c r="FC31">
        <v>-1</v>
      </c>
      <c r="FD31">
        <v>0.9</v>
      </c>
      <c r="FE31">
        <v>0.9</v>
      </c>
      <c r="FF31">
        <v>2</v>
      </c>
      <c r="FG31">
        <v>792.765</v>
      </c>
      <c r="FH31">
        <v>738.162</v>
      </c>
      <c r="FI31">
        <v>19.9999</v>
      </c>
      <c r="FJ31">
        <v>26.9453</v>
      </c>
      <c r="FK31">
        <v>30</v>
      </c>
      <c r="FL31">
        <v>27.0097</v>
      </c>
      <c r="FM31">
        <v>26.9861</v>
      </c>
      <c r="FN31">
        <v>5.7848</v>
      </c>
      <c r="FO31">
        <v>19.857</v>
      </c>
      <c r="FP31">
        <v>8.31554</v>
      </c>
      <c r="FQ31">
        <v>20</v>
      </c>
      <c r="FR31">
        <v>50.39</v>
      </c>
      <c r="FS31">
        <v>13.0798</v>
      </c>
      <c r="FT31">
        <v>100.008</v>
      </c>
      <c r="FU31">
        <v>100.373</v>
      </c>
    </row>
    <row r="32" spans="1:177">
      <c r="A32">
        <v>16</v>
      </c>
      <c r="B32">
        <v>1621533599.5</v>
      </c>
      <c r="C32">
        <v>30</v>
      </c>
      <c r="D32" t="s">
        <v>327</v>
      </c>
      <c r="E32" t="s">
        <v>328</v>
      </c>
      <c r="G32">
        <v>1621533599.5</v>
      </c>
      <c r="H32">
        <f>CD32*AF32*(BZ32-CA32)/(100*BS32*(1000-AF32*BZ32))</f>
        <v>0</v>
      </c>
      <c r="I32">
        <f>CD32*AF32*(BY32-BX32*(1000-AF32*CA32)/(1000-AF32*BZ32))/(100*BS32)</f>
        <v>0</v>
      </c>
      <c r="J32">
        <f>BX32 - IF(AF32&gt;1, I32*BS32*100.0/(AH32*CL32), 0)</f>
        <v>0</v>
      </c>
      <c r="K32">
        <f>((Q32-H32/2)*J32-I32)/(Q32+H32/2)</f>
        <v>0</v>
      </c>
      <c r="L32">
        <f>K32*(CE32+CF32)/1000.0</f>
        <v>0</v>
      </c>
      <c r="M32">
        <f>(BX32 - IF(AF32&gt;1, I32*BS32*100.0/(AH32*CL32), 0))*(CE32+CF32)/1000.0</f>
        <v>0</v>
      </c>
      <c r="N32">
        <f>2.0/((1/P32-1/O32)+SIGN(P32)*SQRT((1/P32-1/O32)*(1/P32-1/O32) + 4*BT32/((BT32+1)*(BT32+1))*(2*1/P32*1/O32-1/O32*1/O32)))</f>
        <v>0</v>
      </c>
      <c r="O32">
        <f>IF(LEFT(BU32,1)&lt;&gt;"0",IF(LEFT(BU32,1)="1",3.0,BV32),$D$5+$E$5*(CL32*CE32/($K$5*1000))+$F$5*(CL32*CE32/($K$5*1000))*MAX(MIN(BS32,$J$5),$I$5)*MAX(MIN(BS32,$J$5),$I$5)+$G$5*MAX(MIN(BS32,$J$5),$I$5)*(CL32*CE32/($K$5*1000))+$H$5*(CL32*CE32/($K$5*1000))*(CL32*CE32/($K$5*1000)))</f>
        <v>0</v>
      </c>
      <c r="P32">
        <f>H32*(1000-(1000*0.61365*exp(17.502*T32/(240.97+T32))/(CE32+CF32)+BZ32)/2)/(1000*0.61365*exp(17.502*T32/(240.97+T32))/(CE32+CF32)-BZ32)</f>
        <v>0</v>
      </c>
      <c r="Q32">
        <f>1/((BT32+1)/(N32/1.6)+1/(O32/1.37)) + BT32/((BT32+1)/(N32/1.6) + BT32/(O32/1.37))</f>
        <v>0</v>
      </c>
      <c r="R32">
        <f>(BP32*BR32)</f>
        <v>0</v>
      </c>
      <c r="S32">
        <f>(CG32+(R32+2*0.95*5.67E-8*(((CG32+$B$7)+273)^4-(CG32+273)^4)-44100*H32)/(1.84*29.3*O32+8*0.95*5.67E-8*(CG32+273)^3))</f>
        <v>0</v>
      </c>
      <c r="T32">
        <f>($C$7*CH32+$D$7*CI32+$E$7*S32)</f>
        <v>0</v>
      </c>
      <c r="U32">
        <f>0.61365*exp(17.502*T32/(240.97+T32))</f>
        <v>0</v>
      </c>
      <c r="V32">
        <f>(W32/X32*100)</f>
        <v>0</v>
      </c>
      <c r="W32">
        <f>BZ32*(CE32+CF32)/1000</f>
        <v>0</v>
      </c>
      <c r="X32">
        <f>0.61365*exp(17.502*CG32/(240.97+CG32))</f>
        <v>0</v>
      </c>
      <c r="Y32">
        <f>(U32-BZ32*(CE32+CF32)/1000)</f>
        <v>0</v>
      </c>
      <c r="Z32">
        <f>(-H32*44100)</f>
        <v>0</v>
      </c>
      <c r="AA32">
        <f>2*29.3*O32*0.92*(CG32-T32)</f>
        <v>0</v>
      </c>
      <c r="AB32">
        <f>2*0.95*5.67E-8*(((CG32+$B$7)+273)^4-(T32+273)^4)</f>
        <v>0</v>
      </c>
      <c r="AC32">
        <f>R32+AB32+Z32+AA32</f>
        <v>0</v>
      </c>
      <c r="AD32">
        <v>0</v>
      </c>
      <c r="AE32">
        <v>0</v>
      </c>
      <c r="AF32">
        <f>IF(AD32*$H$13&gt;=AH32,1.0,(AH32/(AH32-AD32*$H$13)))</f>
        <v>0</v>
      </c>
      <c r="AG32">
        <f>(AF32-1)*100</f>
        <v>0</v>
      </c>
      <c r="AH32">
        <f>MAX(0,($B$13+$C$13*CL32)/(1+$D$13*CL32)*CE32/(CG32+273)*$E$13)</f>
        <v>0</v>
      </c>
      <c r="AI32" t="s">
        <v>294</v>
      </c>
      <c r="AJ32">
        <v>0</v>
      </c>
      <c r="AK32">
        <v>0</v>
      </c>
      <c r="AL32">
        <f>AK32-AJ32</f>
        <v>0</v>
      </c>
      <c r="AM32">
        <f>AL32/AK32</f>
        <v>0</v>
      </c>
      <c r="AN32">
        <v>0</v>
      </c>
      <c r="AO32" t="s">
        <v>294</v>
      </c>
      <c r="AP32">
        <v>0</v>
      </c>
      <c r="AQ32">
        <v>0</v>
      </c>
      <c r="AR32">
        <f>1-AP32/AQ32</f>
        <v>0</v>
      </c>
      <c r="AS32">
        <v>0.5</v>
      </c>
      <c r="AT32">
        <f>BP32</f>
        <v>0</v>
      </c>
      <c r="AU32">
        <f>I32</f>
        <v>0</v>
      </c>
      <c r="AV32">
        <f>AR32*AS32*AT32</f>
        <v>0</v>
      </c>
      <c r="AW32">
        <f>BB32/AQ32</f>
        <v>0</v>
      </c>
      <c r="AX32">
        <f>(AU32-AN32)/AT32</f>
        <v>0</v>
      </c>
      <c r="AY32">
        <f>(AK32-AQ32)/AQ32</f>
        <v>0</v>
      </c>
      <c r="AZ32" t="s">
        <v>294</v>
      </c>
      <c r="BA32">
        <v>0</v>
      </c>
      <c r="BB32">
        <f>AQ32-BA32</f>
        <v>0</v>
      </c>
      <c r="BC32">
        <f>(AQ32-AP32)/(AQ32-BA32)</f>
        <v>0</v>
      </c>
      <c r="BD32">
        <f>(AK32-AQ32)/(AK32-BA32)</f>
        <v>0</v>
      </c>
      <c r="BE32">
        <f>(AQ32-AP32)/(AQ32-AJ32)</f>
        <v>0</v>
      </c>
      <c r="BF32">
        <f>(AK32-AQ32)/(AK32-AJ32)</f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f>$B$11*CM32+$C$11*CN32+$F$11*CO32*(1-CR32)</f>
        <v>0</v>
      </c>
      <c r="BP32">
        <f>BO32*BQ32</f>
        <v>0</v>
      </c>
      <c r="BQ32">
        <f>($B$11*$D$9+$C$11*$D$9+$F$11*((DB32+CT32)/MAX(DB32+CT32+DC32, 0.1)*$I$9+DC32/MAX(DB32+CT32+DC32, 0.1)*$J$9))/($B$11+$C$11+$F$11)</f>
        <v>0</v>
      </c>
      <c r="BR32">
        <f>($B$11*$K$9+$C$11*$K$9+$F$11*((DB32+CT32)/MAX(DB32+CT32+DC32, 0.1)*$P$9+DC32/MAX(DB32+CT32+DC32, 0.1)*$Q$9))/($B$11+$C$11+$F$11)</f>
        <v>0</v>
      </c>
      <c r="BS32">
        <v>6</v>
      </c>
      <c r="BT32">
        <v>0.5</v>
      </c>
      <c r="BU32" t="s">
        <v>295</v>
      </c>
      <c r="BV32">
        <v>2</v>
      </c>
      <c r="BW32">
        <v>1621533599.5</v>
      </c>
      <c r="BX32">
        <v>63.945</v>
      </c>
      <c r="BY32">
        <v>49.5009</v>
      </c>
      <c r="BZ32">
        <v>13.0269</v>
      </c>
      <c r="CA32">
        <v>13.0458</v>
      </c>
      <c r="CB32">
        <v>58.1502</v>
      </c>
      <c r="CC32">
        <v>12.8722</v>
      </c>
      <c r="CD32">
        <v>700.13</v>
      </c>
      <c r="CE32">
        <v>100.932</v>
      </c>
      <c r="CF32">
        <v>0.0994119</v>
      </c>
      <c r="CG32">
        <v>22.9915</v>
      </c>
      <c r="CH32">
        <v>22.9604</v>
      </c>
      <c r="CI32">
        <v>999.9</v>
      </c>
      <c r="CJ32">
        <v>0</v>
      </c>
      <c r="CK32">
        <v>0</v>
      </c>
      <c r="CL32">
        <v>10030</v>
      </c>
      <c r="CM32">
        <v>0</v>
      </c>
      <c r="CN32">
        <v>3.33586</v>
      </c>
      <c r="CO32">
        <v>600.047</v>
      </c>
      <c r="CP32">
        <v>0.933003</v>
      </c>
      <c r="CQ32">
        <v>0.0669971</v>
      </c>
      <c r="CR32">
        <v>0</v>
      </c>
      <c r="CS32">
        <v>3.3515</v>
      </c>
      <c r="CT32">
        <v>4.99951</v>
      </c>
      <c r="CU32">
        <v>90.9401</v>
      </c>
      <c r="CV32">
        <v>4814.48</v>
      </c>
      <c r="CW32">
        <v>37.812</v>
      </c>
      <c r="CX32">
        <v>41.5</v>
      </c>
      <c r="CY32">
        <v>40.187</v>
      </c>
      <c r="CZ32">
        <v>41</v>
      </c>
      <c r="DA32">
        <v>40.062</v>
      </c>
      <c r="DB32">
        <v>555.18</v>
      </c>
      <c r="DC32">
        <v>39.87</v>
      </c>
      <c r="DD32">
        <v>0</v>
      </c>
      <c r="DE32">
        <v>1621533603.4</v>
      </c>
      <c r="DF32">
        <v>0</v>
      </c>
      <c r="DG32">
        <v>3.439692</v>
      </c>
      <c r="DH32">
        <v>0.0729461612446398</v>
      </c>
      <c r="DI32">
        <v>0.245900001581209</v>
      </c>
      <c r="DJ32">
        <v>90.59242</v>
      </c>
      <c r="DK32">
        <v>15</v>
      </c>
      <c r="DL32">
        <v>1621533543.5</v>
      </c>
      <c r="DM32" t="s">
        <v>296</v>
      </c>
      <c r="DN32">
        <v>1621533543</v>
      </c>
      <c r="DO32">
        <v>1621533543.5</v>
      </c>
      <c r="DP32">
        <v>4</v>
      </c>
      <c r="DQ32">
        <v>0.002</v>
      </c>
      <c r="DR32">
        <v>0.003</v>
      </c>
      <c r="DS32">
        <v>8.559</v>
      </c>
      <c r="DT32">
        <v>0.154</v>
      </c>
      <c r="DU32">
        <v>420</v>
      </c>
      <c r="DV32">
        <v>13</v>
      </c>
      <c r="DW32">
        <v>1.35</v>
      </c>
      <c r="DX32">
        <v>0.35</v>
      </c>
      <c r="DY32">
        <v>85.7112275</v>
      </c>
      <c r="DZ32">
        <v>-498.232058161351</v>
      </c>
      <c r="EA32">
        <v>48.2415142851154</v>
      </c>
      <c r="EB32">
        <v>0</v>
      </c>
      <c r="EC32">
        <v>3.43194848484848</v>
      </c>
      <c r="ED32">
        <v>0.218195816296625</v>
      </c>
      <c r="EE32">
        <v>0.185700761443605</v>
      </c>
      <c r="EF32">
        <v>1</v>
      </c>
      <c r="EG32">
        <v>-0.012023355325</v>
      </c>
      <c r="EH32">
        <v>-0.0865072165440901</v>
      </c>
      <c r="EI32">
        <v>0.0144622944455044</v>
      </c>
      <c r="EJ32">
        <v>1</v>
      </c>
      <c r="EK32">
        <v>2</v>
      </c>
      <c r="EL32">
        <v>3</v>
      </c>
      <c r="EM32" t="s">
        <v>306</v>
      </c>
      <c r="EN32">
        <v>100</v>
      </c>
      <c r="EO32">
        <v>100</v>
      </c>
      <c r="EP32">
        <v>5.795</v>
      </c>
      <c r="EQ32">
        <v>0.1547</v>
      </c>
      <c r="ER32">
        <v>5.25304998807394</v>
      </c>
      <c r="ES32">
        <v>0.0095515401478521</v>
      </c>
      <c r="ET32">
        <v>-4.08282145803731e-06</v>
      </c>
      <c r="EU32">
        <v>9.61633180237613e-10</v>
      </c>
      <c r="EV32">
        <v>-0.0133641391554055</v>
      </c>
      <c r="EW32">
        <v>0.00964955815971448</v>
      </c>
      <c r="EX32">
        <v>0.000351754833574242</v>
      </c>
      <c r="EY32">
        <v>-6.74969522547015e-06</v>
      </c>
      <c r="EZ32">
        <v>-1</v>
      </c>
      <c r="FA32">
        <v>-1</v>
      </c>
      <c r="FB32">
        <v>-1</v>
      </c>
      <c r="FC32">
        <v>-1</v>
      </c>
      <c r="FD32">
        <v>0.9</v>
      </c>
      <c r="FE32">
        <v>0.9</v>
      </c>
      <c r="FF32">
        <v>2</v>
      </c>
      <c r="FG32">
        <v>793.299</v>
      </c>
      <c r="FH32">
        <v>737.406</v>
      </c>
      <c r="FI32">
        <v>19.9996</v>
      </c>
      <c r="FJ32">
        <v>26.9453</v>
      </c>
      <c r="FK32">
        <v>30.0001</v>
      </c>
      <c r="FL32">
        <v>27.0097</v>
      </c>
      <c r="FM32">
        <v>26.9861</v>
      </c>
      <c r="FN32">
        <v>5.85513</v>
      </c>
      <c r="FO32">
        <v>19.857</v>
      </c>
      <c r="FP32">
        <v>8.31554</v>
      </c>
      <c r="FQ32">
        <v>20</v>
      </c>
      <c r="FR32">
        <v>53.75</v>
      </c>
      <c r="FS32">
        <v>13.0798</v>
      </c>
      <c r="FT32">
        <v>100.008</v>
      </c>
      <c r="FU32">
        <v>100.37</v>
      </c>
    </row>
    <row r="33" spans="1:177">
      <c r="A33">
        <v>17</v>
      </c>
      <c r="B33">
        <v>1621533601.5</v>
      </c>
      <c r="C33">
        <v>32</v>
      </c>
      <c r="D33" t="s">
        <v>329</v>
      </c>
      <c r="E33" t="s">
        <v>330</v>
      </c>
      <c r="G33">
        <v>1621533601.5</v>
      </c>
      <c r="H33">
        <f>CD33*AF33*(BZ33-CA33)/(100*BS33*(1000-AF33*BZ33))</f>
        <v>0</v>
      </c>
      <c r="I33">
        <f>CD33*AF33*(BY33-BX33*(1000-AF33*CA33)/(1000-AF33*BZ33))/(100*BS33)</f>
        <v>0</v>
      </c>
      <c r="J33">
        <f>BX33 - IF(AF33&gt;1, I33*BS33*100.0/(AH33*CL33), 0)</f>
        <v>0</v>
      </c>
      <c r="K33">
        <f>((Q33-H33/2)*J33-I33)/(Q33+H33/2)</f>
        <v>0</v>
      </c>
      <c r="L33">
        <f>K33*(CE33+CF33)/1000.0</f>
        <v>0</v>
      </c>
      <c r="M33">
        <f>(BX33 - IF(AF33&gt;1, I33*BS33*100.0/(AH33*CL33), 0))*(CE33+CF33)/1000.0</f>
        <v>0</v>
      </c>
      <c r="N33">
        <f>2.0/((1/P33-1/O33)+SIGN(P33)*SQRT((1/P33-1/O33)*(1/P33-1/O33) + 4*BT33/((BT33+1)*(BT33+1))*(2*1/P33*1/O33-1/O33*1/O33)))</f>
        <v>0</v>
      </c>
      <c r="O33">
        <f>IF(LEFT(BU33,1)&lt;&gt;"0",IF(LEFT(BU33,1)="1",3.0,BV33),$D$5+$E$5*(CL33*CE33/($K$5*1000))+$F$5*(CL33*CE33/($K$5*1000))*MAX(MIN(BS33,$J$5),$I$5)*MAX(MIN(BS33,$J$5),$I$5)+$G$5*MAX(MIN(BS33,$J$5),$I$5)*(CL33*CE33/($K$5*1000))+$H$5*(CL33*CE33/($K$5*1000))*(CL33*CE33/($K$5*1000)))</f>
        <v>0</v>
      </c>
      <c r="P33">
        <f>H33*(1000-(1000*0.61365*exp(17.502*T33/(240.97+T33))/(CE33+CF33)+BZ33)/2)/(1000*0.61365*exp(17.502*T33/(240.97+T33))/(CE33+CF33)-BZ33)</f>
        <v>0</v>
      </c>
      <c r="Q33">
        <f>1/((BT33+1)/(N33/1.6)+1/(O33/1.37)) + BT33/((BT33+1)/(N33/1.6) + BT33/(O33/1.37))</f>
        <v>0</v>
      </c>
      <c r="R33">
        <f>(BP33*BR33)</f>
        <v>0</v>
      </c>
      <c r="S33">
        <f>(CG33+(R33+2*0.95*5.67E-8*(((CG33+$B$7)+273)^4-(CG33+273)^4)-44100*H33)/(1.84*29.3*O33+8*0.95*5.67E-8*(CG33+273)^3))</f>
        <v>0</v>
      </c>
      <c r="T33">
        <f>($C$7*CH33+$D$7*CI33+$E$7*S33)</f>
        <v>0</v>
      </c>
      <c r="U33">
        <f>0.61365*exp(17.502*T33/(240.97+T33))</f>
        <v>0</v>
      </c>
      <c r="V33">
        <f>(W33/X33*100)</f>
        <v>0</v>
      </c>
      <c r="W33">
        <f>BZ33*(CE33+CF33)/1000</f>
        <v>0</v>
      </c>
      <c r="X33">
        <f>0.61365*exp(17.502*CG33/(240.97+CG33))</f>
        <v>0</v>
      </c>
      <c r="Y33">
        <f>(U33-BZ33*(CE33+CF33)/1000)</f>
        <v>0</v>
      </c>
      <c r="Z33">
        <f>(-H33*44100)</f>
        <v>0</v>
      </c>
      <c r="AA33">
        <f>2*29.3*O33*0.92*(CG33-T33)</f>
        <v>0</v>
      </c>
      <c r="AB33">
        <f>2*0.95*5.67E-8*(((CG33+$B$7)+273)^4-(T33+273)^4)</f>
        <v>0</v>
      </c>
      <c r="AC33">
        <f>R33+AB33+Z33+AA33</f>
        <v>0</v>
      </c>
      <c r="AD33">
        <v>0</v>
      </c>
      <c r="AE33">
        <v>0</v>
      </c>
      <c r="AF33">
        <f>IF(AD33*$H$13&gt;=AH33,1.0,(AH33/(AH33-AD33*$H$13)))</f>
        <v>0</v>
      </c>
      <c r="AG33">
        <f>(AF33-1)*100</f>
        <v>0</v>
      </c>
      <c r="AH33">
        <f>MAX(0,($B$13+$C$13*CL33)/(1+$D$13*CL33)*CE33/(CG33+273)*$E$13)</f>
        <v>0</v>
      </c>
      <c r="AI33" t="s">
        <v>294</v>
      </c>
      <c r="AJ33">
        <v>0</v>
      </c>
      <c r="AK33">
        <v>0</v>
      </c>
      <c r="AL33">
        <f>AK33-AJ33</f>
        <v>0</v>
      </c>
      <c r="AM33">
        <f>AL33/AK33</f>
        <v>0</v>
      </c>
      <c r="AN33">
        <v>0</v>
      </c>
      <c r="AO33" t="s">
        <v>294</v>
      </c>
      <c r="AP33">
        <v>0</v>
      </c>
      <c r="AQ33">
        <v>0</v>
      </c>
      <c r="AR33">
        <f>1-AP33/AQ33</f>
        <v>0</v>
      </c>
      <c r="AS33">
        <v>0.5</v>
      </c>
      <c r="AT33">
        <f>BP33</f>
        <v>0</v>
      </c>
      <c r="AU33">
        <f>I33</f>
        <v>0</v>
      </c>
      <c r="AV33">
        <f>AR33*AS33*AT33</f>
        <v>0</v>
      </c>
      <c r="AW33">
        <f>BB33/AQ33</f>
        <v>0</v>
      </c>
      <c r="AX33">
        <f>(AU33-AN33)/AT33</f>
        <v>0</v>
      </c>
      <c r="AY33">
        <f>(AK33-AQ33)/AQ33</f>
        <v>0</v>
      </c>
      <c r="AZ33" t="s">
        <v>294</v>
      </c>
      <c r="BA33">
        <v>0</v>
      </c>
      <c r="BB33">
        <f>AQ33-BA33</f>
        <v>0</v>
      </c>
      <c r="BC33">
        <f>(AQ33-AP33)/(AQ33-BA33)</f>
        <v>0</v>
      </c>
      <c r="BD33">
        <f>(AK33-AQ33)/(AK33-BA33)</f>
        <v>0</v>
      </c>
      <c r="BE33">
        <f>(AQ33-AP33)/(AQ33-AJ33)</f>
        <v>0</v>
      </c>
      <c r="BF33">
        <f>(AK33-AQ33)/(AK33-AJ33)</f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f>$B$11*CM33+$C$11*CN33+$F$11*CO33*(1-CR33)</f>
        <v>0</v>
      </c>
      <c r="BP33">
        <f>BO33*BQ33</f>
        <v>0</v>
      </c>
      <c r="BQ33">
        <f>($B$11*$D$9+$C$11*$D$9+$F$11*((DB33+CT33)/MAX(DB33+CT33+DC33, 0.1)*$I$9+DC33/MAX(DB33+CT33+DC33, 0.1)*$J$9))/($B$11+$C$11+$F$11)</f>
        <v>0</v>
      </c>
      <c r="BR33">
        <f>($B$11*$K$9+$C$11*$K$9+$F$11*((DB33+CT33)/MAX(DB33+CT33+DC33, 0.1)*$P$9+DC33/MAX(DB33+CT33+DC33, 0.1)*$Q$9))/($B$11+$C$11+$F$11)</f>
        <v>0</v>
      </c>
      <c r="BS33">
        <v>6</v>
      </c>
      <c r="BT33">
        <v>0.5</v>
      </c>
      <c r="BU33" t="s">
        <v>295</v>
      </c>
      <c r="BV33">
        <v>2</v>
      </c>
      <c r="BW33">
        <v>1621533601.5</v>
      </c>
      <c r="BX33">
        <v>59.0948</v>
      </c>
      <c r="BY33">
        <v>50.5805</v>
      </c>
      <c r="BZ33">
        <v>13.0298</v>
      </c>
      <c r="CA33">
        <v>13.0412</v>
      </c>
      <c r="CB33">
        <v>53.3437</v>
      </c>
      <c r="CC33">
        <v>12.875</v>
      </c>
      <c r="CD33">
        <v>699.53</v>
      </c>
      <c r="CE33">
        <v>100.933</v>
      </c>
      <c r="CF33">
        <v>0.100322</v>
      </c>
      <c r="CG33">
        <v>22.9927</v>
      </c>
      <c r="CH33">
        <v>22.9732</v>
      </c>
      <c r="CI33">
        <v>999.9</v>
      </c>
      <c r="CJ33">
        <v>0</v>
      </c>
      <c r="CK33">
        <v>0</v>
      </c>
      <c r="CL33">
        <v>9930</v>
      </c>
      <c r="CM33">
        <v>0</v>
      </c>
      <c r="CN33">
        <v>3.33586</v>
      </c>
      <c r="CO33">
        <v>599.739</v>
      </c>
      <c r="CP33">
        <v>0.932968</v>
      </c>
      <c r="CQ33">
        <v>0.0670323</v>
      </c>
      <c r="CR33">
        <v>0</v>
      </c>
      <c r="CS33">
        <v>3.3383</v>
      </c>
      <c r="CT33">
        <v>4.99951</v>
      </c>
      <c r="CU33">
        <v>90.8684</v>
      </c>
      <c r="CV33">
        <v>4811.94</v>
      </c>
      <c r="CW33">
        <v>37.75</v>
      </c>
      <c r="CX33">
        <v>41.5</v>
      </c>
      <c r="CY33">
        <v>40.187</v>
      </c>
      <c r="CZ33">
        <v>41</v>
      </c>
      <c r="DA33">
        <v>40.062</v>
      </c>
      <c r="DB33">
        <v>554.87</v>
      </c>
      <c r="DC33">
        <v>39.87</v>
      </c>
      <c r="DD33">
        <v>0</v>
      </c>
      <c r="DE33">
        <v>1621533605.2</v>
      </c>
      <c r="DF33">
        <v>0</v>
      </c>
      <c r="DG33">
        <v>3.43306923076923</v>
      </c>
      <c r="DH33">
        <v>-0.559042728494883</v>
      </c>
      <c r="DI33">
        <v>1.16232136934989</v>
      </c>
      <c r="DJ33">
        <v>90.6150730769231</v>
      </c>
      <c r="DK33">
        <v>15</v>
      </c>
      <c r="DL33">
        <v>1621533543.5</v>
      </c>
      <c r="DM33" t="s">
        <v>296</v>
      </c>
      <c r="DN33">
        <v>1621533543</v>
      </c>
      <c r="DO33">
        <v>1621533543.5</v>
      </c>
      <c r="DP33">
        <v>4</v>
      </c>
      <c r="DQ33">
        <v>0.002</v>
      </c>
      <c r="DR33">
        <v>0.003</v>
      </c>
      <c r="DS33">
        <v>8.559</v>
      </c>
      <c r="DT33">
        <v>0.154</v>
      </c>
      <c r="DU33">
        <v>420</v>
      </c>
      <c r="DV33">
        <v>13</v>
      </c>
      <c r="DW33">
        <v>1.35</v>
      </c>
      <c r="DX33">
        <v>0.35</v>
      </c>
      <c r="DY33">
        <v>70.84003</v>
      </c>
      <c r="DZ33">
        <v>-463.21675272045</v>
      </c>
      <c r="EA33">
        <v>45.1465797435985</v>
      </c>
      <c r="EB33">
        <v>0</v>
      </c>
      <c r="EC33">
        <v>3.41591714285714</v>
      </c>
      <c r="ED33">
        <v>0.0254294297623296</v>
      </c>
      <c r="EE33">
        <v>0.185105175486362</v>
      </c>
      <c r="EF33">
        <v>1</v>
      </c>
      <c r="EG33">
        <v>-0.012989905075</v>
      </c>
      <c r="EH33">
        <v>-0.0964922202889306</v>
      </c>
      <c r="EI33">
        <v>0.0146096475704382</v>
      </c>
      <c r="EJ33">
        <v>1</v>
      </c>
      <c r="EK33">
        <v>2</v>
      </c>
      <c r="EL33">
        <v>3</v>
      </c>
      <c r="EM33" t="s">
        <v>306</v>
      </c>
      <c r="EN33">
        <v>100</v>
      </c>
      <c r="EO33">
        <v>100</v>
      </c>
      <c r="EP33">
        <v>5.751</v>
      </c>
      <c r="EQ33">
        <v>0.1548</v>
      </c>
      <c r="ER33">
        <v>5.25304998807394</v>
      </c>
      <c r="ES33">
        <v>0.0095515401478521</v>
      </c>
      <c r="ET33">
        <v>-4.08282145803731e-06</v>
      </c>
      <c r="EU33">
        <v>9.61633180237613e-10</v>
      </c>
      <c r="EV33">
        <v>-0.0133641391554055</v>
      </c>
      <c r="EW33">
        <v>0.00964955815971448</v>
      </c>
      <c r="EX33">
        <v>0.000351754833574242</v>
      </c>
      <c r="EY33">
        <v>-6.74969522547015e-06</v>
      </c>
      <c r="EZ33">
        <v>-1</v>
      </c>
      <c r="FA33">
        <v>-1</v>
      </c>
      <c r="FB33">
        <v>-1</v>
      </c>
      <c r="FC33">
        <v>-1</v>
      </c>
      <c r="FD33">
        <v>1</v>
      </c>
      <c r="FE33">
        <v>1</v>
      </c>
      <c r="FF33">
        <v>2</v>
      </c>
      <c r="FG33">
        <v>792.588</v>
      </c>
      <c r="FH33">
        <v>738.54</v>
      </c>
      <c r="FI33">
        <v>19.9999</v>
      </c>
      <c r="FJ33">
        <v>26.9453</v>
      </c>
      <c r="FK33">
        <v>30.0001</v>
      </c>
      <c r="FL33">
        <v>27.0097</v>
      </c>
      <c r="FM33">
        <v>26.9861</v>
      </c>
      <c r="FN33">
        <v>5.9627</v>
      </c>
      <c r="FO33">
        <v>19.857</v>
      </c>
      <c r="FP33">
        <v>8.31554</v>
      </c>
      <c r="FQ33">
        <v>20</v>
      </c>
      <c r="FR33">
        <v>57.19</v>
      </c>
      <c r="FS33">
        <v>13.0798</v>
      </c>
      <c r="FT33">
        <v>100.007</v>
      </c>
      <c r="FU33">
        <v>100.373</v>
      </c>
    </row>
    <row r="34" spans="1:177">
      <c r="A34">
        <v>18</v>
      </c>
      <c r="B34">
        <v>1621533603.5</v>
      </c>
      <c r="C34">
        <v>34</v>
      </c>
      <c r="D34" t="s">
        <v>331</v>
      </c>
      <c r="E34" t="s">
        <v>332</v>
      </c>
      <c r="G34">
        <v>1621533603.5</v>
      </c>
      <c r="H34">
        <f>CD34*AF34*(BZ34-CA34)/(100*BS34*(1000-AF34*BZ34))</f>
        <v>0</v>
      </c>
      <c r="I34">
        <f>CD34*AF34*(BY34-BX34*(1000-AF34*CA34)/(1000-AF34*BZ34))/(100*BS34)</f>
        <v>0</v>
      </c>
      <c r="J34">
        <f>BX34 - IF(AF34&gt;1, I34*BS34*100.0/(AH34*CL34), 0)</f>
        <v>0</v>
      </c>
      <c r="K34">
        <f>((Q34-H34/2)*J34-I34)/(Q34+H34/2)</f>
        <v>0</v>
      </c>
      <c r="L34">
        <f>K34*(CE34+CF34)/1000.0</f>
        <v>0</v>
      </c>
      <c r="M34">
        <f>(BX34 - IF(AF34&gt;1, I34*BS34*100.0/(AH34*CL34), 0))*(CE34+CF34)/1000.0</f>
        <v>0</v>
      </c>
      <c r="N34">
        <f>2.0/((1/P34-1/O34)+SIGN(P34)*SQRT((1/P34-1/O34)*(1/P34-1/O34) + 4*BT34/((BT34+1)*(BT34+1))*(2*1/P34*1/O34-1/O34*1/O34)))</f>
        <v>0</v>
      </c>
      <c r="O34">
        <f>IF(LEFT(BU34,1)&lt;&gt;"0",IF(LEFT(BU34,1)="1",3.0,BV34),$D$5+$E$5*(CL34*CE34/($K$5*1000))+$F$5*(CL34*CE34/($K$5*1000))*MAX(MIN(BS34,$J$5),$I$5)*MAX(MIN(BS34,$J$5),$I$5)+$G$5*MAX(MIN(BS34,$J$5),$I$5)*(CL34*CE34/($K$5*1000))+$H$5*(CL34*CE34/($K$5*1000))*(CL34*CE34/($K$5*1000)))</f>
        <v>0</v>
      </c>
      <c r="P34">
        <f>H34*(1000-(1000*0.61365*exp(17.502*T34/(240.97+T34))/(CE34+CF34)+BZ34)/2)/(1000*0.61365*exp(17.502*T34/(240.97+T34))/(CE34+CF34)-BZ34)</f>
        <v>0</v>
      </c>
      <c r="Q34">
        <f>1/((BT34+1)/(N34/1.6)+1/(O34/1.37)) + BT34/((BT34+1)/(N34/1.6) + BT34/(O34/1.37))</f>
        <v>0</v>
      </c>
      <c r="R34">
        <f>(BP34*BR34)</f>
        <v>0</v>
      </c>
      <c r="S34">
        <f>(CG34+(R34+2*0.95*5.67E-8*(((CG34+$B$7)+273)^4-(CG34+273)^4)-44100*H34)/(1.84*29.3*O34+8*0.95*5.67E-8*(CG34+273)^3))</f>
        <v>0</v>
      </c>
      <c r="T34">
        <f>($C$7*CH34+$D$7*CI34+$E$7*S34)</f>
        <v>0</v>
      </c>
      <c r="U34">
        <f>0.61365*exp(17.502*T34/(240.97+T34))</f>
        <v>0</v>
      </c>
      <c r="V34">
        <f>(W34/X34*100)</f>
        <v>0</v>
      </c>
      <c r="W34">
        <f>BZ34*(CE34+CF34)/1000</f>
        <v>0</v>
      </c>
      <c r="X34">
        <f>0.61365*exp(17.502*CG34/(240.97+CG34))</f>
        <v>0</v>
      </c>
      <c r="Y34">
        <f>(U34-BZ34*(CE34+CF34)/1000)</f>
        <v>0</v>
      </c>
      <c r="Z34">
        <f>(-H34*44100)</f>
        <v>0</v>
      </c>
      <c r="AA34">
        <f>2*29.3*O34*0.92*(CG34-T34)</f>
        <v>0</v>
      </c>
      <c r="AB34">
        <f>2*0.95*5.67E-8*(((CG34+$B$7)+273)^4-(T34+273)^4)</f>
        <v>0</v>
      </c>
      <c r="AC34">
        <f>R34+AB34+Z34+AA34</f>
        <v>0</v>
      </c>
      <c r="AD34">
        <v>0</v>
      </c>
      <c r="AE34">
        <v>0</v>
      </c>
      <c r="AF34">
        <f>IF(AD34*$H$13&gt;=AH34,1.0,(AH34/(AH34-AD34*$H$13)))</f>
        <v>0</v>
      </c>
      <c r="AG34">
        <f>(AF34-1)*100</f>
        <v>0</v>
      </c>
      <c r="AH34">
        <f>MAX(0,($B$13+$C$13*CL34)/(1+$D$13*CL34)*CE34/(CG34+273)*$E$13)</f>
        <v>0</v>
      </c>
      <c r="AI34" t="s">
        <v>294</v>
      </c>
      <c r="AJ34">
        <v>0</v>
      </c>
      <c r="AK34">
        <v>0</v>
      </c>
      <c r="AL34">
        <f>AK34-AJ34</f>
        <v>0</v>
      </c>
      <c r="AM34">
        <f>AL34/AK34</f>
        <v>0</v>
      </c>
      <c r="AN34">
        <v>0</v>
      </c>
      <c r="AO34" t="s">
        <v>294</v>
      </c>
      <c r="AP34">
        <v>0</v>
      </c>
      <c r="AQ34">
        <v>0</v>
      </c>
      <c r="AR34">
        <f>1-AP34/AQ34</f>
        <v>0</v>
      </c>
      <c r="AS34">
        <v>0.5</v>
      </c>
      <c r="AT34">
        <f>BP34</f>
        <v>0</v>
      </c>
      <c r="AU34">
        <f>I34</f>
        <v>0</v>
      </c>
      <c r="AV34">
        <f>AR34*AS34*AT34</f>
        <v>0</v>
      </c>
      <c r="AW34">
        <f>BB34/AQ34</f>
        <v>0</v>
      </c>
      <c r="AX34">
        <f>(AU34-AN34)/AT34</f>
        <v>0</v>
      </c>
      <c r="AY34">
        <f>(AK34-AQ34)/AQ34</f>
        <v>0</v>
      </c>
      <c r="AZ34" t="s">
        <v>294</v>
      </c>
      <c r="BA34">
        <v>0</v>
      </c>
      <c r="BB34">
        <f>AQ34-BA34</f>
        <v>0</v>
      </c>
      <c r="BC34">
        <f>(AQ34-AP34)/(AQ34-BA34)</f>
        <v>0</v>
      </c>
      <c r="BD34">
        <f>(AK34-AQ34)/(AK34-BA34)</f>
        <v>0</v>
      </c>
      <c r="BE34">
        <f>(AQ34-AP34)/(AQ34-AJ34)</f>
        <v>0</v>
      </c>
      <c r="BF34">
        <f>(AK34-AQ34)/(AK34-AJ34)</f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f>$B$11*CM34+$C$11*CN34+$F$11*CO34*(1-CR34)</f>
        <v>0</v>
      </c>
      <c r="BP34">
        <f>BO34*BQ34</f>
        <v>0</v>
      </c>
      <c r="BQ34">
        <f>($B$11*$D$9+$C$11*$D$9+$F$11*((DB34+CT34)/MAX(DB34+CT34+DC34, 0.1)*$I$9+DC34/MAX(DB34+CT34+DC34, 0.1)*$J$9))/($B$11+$C$11+$F$11)</f>
        <v>0</v>
      </c>
      <c r="BR34">
        <f>($B$11*$K$9+$C$11*$K$9+$F$11*((DB34+CT34)/MAX(DB34+CT34+DC34, 0.1)*$P$9+DC34/MAX(DB34+CT34+DC34, 0.1)*$Q$9))/($B$11+$C$11+$F$11)</f>
        <v>0</v>
      </c>
      <c r="BS34">
        <v>6</v>
      </c>
      <c r="BT34">
        <v>0.5</v>
      </c>
      <c r="BU34" t="s">
        <v>295</v>
      </c>
      <c r="BV34">
        <v>2</v>
      </c>
      <c r="BW34">
        <v>1621533603.5</v>
      </c>
      <c r="BX34">
        <v>56.384</v>
      </c>
      <c r="BY34">
        <v>52.2909</v>
      </c>
      <c r="BZ34">
        <v>13.0318</v>
      </c>
      <c r="CA34">
        <v>13.0423</v>
      </c>
      <c r="CB34">
        <v>50.6574</v>
      </c>
      <c r="CC34">
        <v>12.8769</v>
      </c>
      <c r="CD34">
        <v>699.9</v>
      </c>
      <c r="CE34">
        <v>100.934</v>
      </c>
      <c r="CF34">
        <v>0.0997876</v>
      </c>
      <c r="CG34">
        <v>22.9911</v>
      </c>
      <c r="CH34">
        <v>22.9389</v>
      </c>
      <c r="CI34">
        <v>999.9</v>
      </c>
      <c r="CJ34">
        <v>0</v>
      </c>
      <c r="CK34">
        <v>0</v>
      </c>
      <c r="CL34">
        <v>9990</v>
      </c>
      <c r="CM34">
        <v>0</v>
      </c>
      <c r="CN34">
        <v>3.33586</v>
      </c>
      <c r="CO34">
        <v>600.049</v>
      </c>
      <c r="CP34">
        <v>0.933003</v>
      </c>
      <c r="CQ34">
        <v>0.0669971</v>
      </c>
      <c r="CR34">
        <v>0</v>
      </c>
      <c r="CS34">
        <v>3.4808</v>
      </c>
      <c r="CT34">
        <v>4.99951</v>
      </c>
      <c r="CU34">
        <v>90.541</v>
      </c>
      <c r="CV34">
        <v>4814.5</v>
      </c>
      <c r="CW34">
        <v>37.75</v>
      </c>
      <c r="CX34">
        <v>41.5</v>
      </c>
      <c r="CY34">
        <v>40.187</v>
      </c>
      <c r="CZ34">
        <v>41.062</v>
      </c>
      <c r="DA34">
        <v>40.062</v>
      </c>
      <c r="DB34">
        <v>555.18</v>
      </c>
      <c r="DC34">
        <v>39.87</v>
      </c>
      <c r="DD34">
        <v>0</v>
      </c>
      <c r="DE34">
        <v>1621533607.6</v>
      </c>
      <c r="DF34">
        <v>0</v>
      </c>
      <c r="DG34">
        <v>3.45898461538462</v>
      </c>
      <c r="DH34">
        <v>-0.119952130590656</v>
      </c>
      <c r="DI34">
        <v>0.319517956030251</v>
      </c>
      <c r="DJ34">
        <v>90.6122576923077</v>
      </c>
      <c r="DK34">
        <v>15</v>
      </c>
      <c r="DL34">
        <v>1621533543.5</v>
      </c>
      <c r="DM34" t="s">
        <v>296</v>
      </c>
      <c r="DN34">
        <v>1621533543</v>
      </c>
      <c r="DO34">
        <v>1621533543.5</v>
      </c>
      <c r="DP34">
        <v>4</v>
      </c>
      <c r="DQ34">
        <v>0.002</v>
      </c>
      <c r="DR34">
        <v>0.003</v>
      </c>
      <c r="DS34">
        <v>8.559</v>
      </c>
      <c r="DT34">
        <v>0.154</v>
      </c>
      <c r="DU34">
        <v>420</v>
      </c>
      <c r="DV34">
        <v>13</v>
      </c>
      <c r="DW34">
        <v>1.35</v>
      </c>
      <c r="DX34">
        <v>0.35</v>
      </c>
      <c r="DY34">
        <v>56.68189475</v>
      </c>
      <c r="DZ34">
        <v>-408.586009193246</v>
      </c>
      <c r="EA34">
        <v>40.1176053743252</v>
      </c>
      <c r="EB34">
        <v>0</v>
      </c>
      <c r="EC34">
        <v>3.42542424242424</v>
      </c>
      <c r="ED34">
        <v>0.256776273227567</v>
      </c>
      <c r="EE34">
        <v>0.191543069023895</v>
      </c>
      <c r="EF34">
        <v>1</v>
      </c>
      <c r="EG34">
        <v>-0.013430953825</v>
      </c>
      <c r="EH34">
        <v>-0.0923241381050657</v>
      </c>
      <c r="EI34">
        <v>0.0145786996940796</v>
      </c>
      <c r="EJ34">
        <v>1</v>
      </c>
      <c r="EK34">
        <v>2</v>
      </c>
      <c r="EL34">
        <v>3</v>
      </c>
      <c r="EM34" t="s">
        <v>306</v>
      </c>
      <c r="EN34">
        <v>100</v>
      </c>
      <c r="EO34">
        <v>100</v>
      </c>
      <c r="EP34">
        <v>5.727</v>
      </c>
      <c r="EQ34">
        <v>0.1549</v>
      </c>
      <c r="ER34">
        <v>5.25304998807394</v>
      </c>
      <c r="ES34">
        <v>0.0095515401478521</v>
      </c>
      <c r="ET34">
        <v>-4.08282145803731e-06</v>
      </c>
      <c r="EU34">
        <v>9.61633180237613e-10</v>
      </c>
      <c r="EV34">
        <v>-0.0133641391554055</v>
      </c>
      <c r="EW34">
        <v>0.00964955815971448</v>
      </c>
      <c r="EX34">
        <v>0.000351754833574242</v>
      </c>
      <c r="EY34">
        <v>-6.74969522547015e-06</v>
      </c>
      <c r="EZ34">
        <v>-1</v>
      </c>
      <c r="FA34">
        <v>-1</v>
      </c>
      <c r="FB34">
        <v>-1</v>
      </c>
      <c r="FC34">
        <v>-1</v>
      </c>
      <c r="FD34">
        <v>1</v>
      </c>
      <c r="FE34">
        <v>1</v>
      </c>
      <c r="FF34">
        <v>2</v>
      </c>
      <c r="FG34">
        <v>794.012</v>
      </c>
      <c r="FH34">
        <v>737.973</v>
      </c>
      <c r="FI34">
        <v>20</v>
      </c>
      <c r="FJ34">
        <v>26.9453</v>
      </c>
      <c r="FK34">
        <v>30.0001</v>
      </c>
      <c r="FL34">
        <v>27.0097</v>
      </c>
      <c r="FM34">
        <v>26.9861</v>
      </c>
      <c r="FN34">
        <v>6.0969</v>
      </c>
      <c r="FO34">
        <v>19.857</v>
      </c>
      <c r="FP34">
        <v>8.31554</v>
      </c>
      <c r="FQ34">
        <v>20</v>
      </c>
      <c r="FR34">
        <v>60.58</v>
      </c>
      <c r="FS34">
        <v>13.0798</v>
      </c>
      <c r="FT34">
        <v>100.008</v>
      </c>
      <c r="FU34">
        <v>100.373</v>
      </c>
    </row>
    <row r="35" spans="1:177">
      <c r="A35">
        <v>19</v>
      </c>
      <c r="B35">
        <v>1621533605.5</v>
      </c>
      <c r="C35">
        <v>36</v>
      </c>
      <c r="D35" t="s">
        <v>333</v>
      </c>
      <c r="E35" t="s">
        <v>334</v>
      </c>
      <c r="G35">
        <v>1621533605.5</v>
      </c>
      <c r="H35">
        <f>CD35*AF35*(BZ35-CA35)/(100*BS35*(1000-AF35*BZ35))</f>
        <v>0</v>
      </c>
      <c r="I35">
        <f>CD35*AF35*(BY35-BX35*(1000-AF35*CA35)/(1000-AF35*BZ35))/(100*BS35)</f>
        <v>0</v>
      </c>
      <c r="J35">
        <f>BX35 - IF(AF35&gt;1, I35*BS35*100.0/(AH35*CL35), 0)</f>
        <v>0</v>
      </c>
      <c r="K35">
        <f>((Q35-H35/2)*J35-I35)/(Q35+H35/2)</f>
        <v>0</v>
      </c>
      <c r="L35">
        <f>K35*(CE35+CF35)/1000.0</f>
        <v>0</v>
      </c>
      <c r="M35">
        <f>(BX35 - IF(AF35&gt;1, I35*BS35*100.0/(AH35*CL35), 0))*(CE35+CF35)/1000.0</f>
        <v>0</v>
      </c>
      <c r="N35">
        <f>2.0/((1/P35-1/O35)+SIGN(P35)*SQRT((1/P35-1/O35)*(1/P35-1/O35) + 4*BT35/((BT35+1)*(BT35+1))*(2*1/P35*1/O35-1/O35*1/O35)))</f>
        <v>0</v>
      </c>
      <c r="O35">
        <f>IF(LEFT(BU35,1)&lt;&gt;"0",IF(LEFT(BU35,1)="1",3.0,BV35),$D$5+$E$5*(CL35*CE35/($K$5*1000))+$F$5*(CL35*CE35/($K$5*1000))*MAX(MIN(BS35,$J$5),$I$5)*MAX(MIN(BS35,$J$5),$I$5)+$G$5*MAX(MIN(BS35,$J$5),$I$5)*(CL35*CE35/($K$5*1000))+$H$5*(CL35*CE35/($K$5*1000))*(CL35*CE35/($K$5*1000)))</f>
        <v>0</v>
      </c>
      <c r="P35">
        <f>H35*(1000-(1000*0.61365*exp(17.502*T35/(240.97+T35))/(CE35+CF35)+BZ35)/2)/(1000*0.61365*exp(17.502*T35/(240.97+T35))/(CE35+CF35)-BZ35)</f>
        <v>0</v>
      </c>
      <c r="Q35">
        <f>1/((BT35+1)/(N35/1.6)+1/(O35/1.37)) + BT35/((BT35+1)/(N35/1.6) + BT35/(O35/1.37))</f>
        <v>0</v>
      </c>
      <c r="R35">
        <f>(BP35*BR35)</f>
        <v>0</v>
      </c>
      <c r="S35">
        <f>(CG35+(R35+2*0.95*5.67E-8*(((CG35+$B$7)+273)^4-(CG35+273)^4)-44100*H35)/(1.84*29.3*O35+8*0.95*5.67E-8*(CG35+273)^3))</f>
        <v>0</v>
      </c>
      <c r="T35">
        <f>($C$7*CH35+$D$7*CI35+$E$7*S35)</f>
        <v>0</v>
      </c>
      <c r="U35">
        <f>0.61365*exp(17.502*T35/(240.97+T35))</f>
        <v>0</v>
      </c>
      <c r="V35">
        <f>(W35/X35*100)</f>
        <v>0</v>
      </c>
      <c r="W35">
        <f>BZ35*(CE35+CF35)/1000</f>
        <v>0</v>
      </c>
      <c r="X35">
        <f>0.61365*exp(17.502*CG35/(240.97+CG35))</f>
        <v>0</v>
      </c>
      <c r="Y35">
        <f>(U35-BZ35*(CE35+CF35)/1000)</f>
        <v>0</v>
      </c>
      <c r="Z35">
        <f>(-H35*44100)</f>
        <v>0</v>
      </c>
      <c r="AA35">
        <f>2*29.3*O35*0.92*(CG35-T35)</f>
        <v>0</v>
      </c>
      <c r="AB35">
        <f>2*0.95*5.67E-8*(((CG35+$B$7)+273)^4-(T35+273)^4)</f>
        <v>0</v>
      </c>
      <c r="AC35">
        <f>R35+AB35+Z35+AA35</f>
        <v>0</v>
      </c>
      <c r="AD35">
        <v>0</v>
      </c>
      <c r="AE35">
        <v>0</v>
      </c>
      <c r="AF35">
        <f>IF(AD35*$H$13&gt;=AH35,1.0,(AH35/(AH35-AD35*$H$13)))</f>
        <v>0</v>
      </c>
      <c r="AG35">
        <f>(AF35-1)*100</f>
        <v>0</v>
      </c>
      <c r="AH35">
        <f>MAX(0,($B$13+$C$13*CL35)/(1+$D$13*CL35)*CE35/(CG35+273)*$E$13)</f>
        <v>0</v>
      </c>
      <c r="AI35" t="s">
        <v>294</v>
      </c>
      <c r="AJ35">
        <v>0</v>
      </c>
      <c r="AK35">
        <v>0</v>
      </c>
      <c r="AL35">
        <f>AK35-AJ35</f>
        <v>0</v>
      </c>
      <c r="AM35">
        <f>AL35/AK35</f>
        <v>0</v>
      </c>
      <c r="AN35">
        <v>0</v>
      </c>
      <c r="AO35" t="s">
        <v>294</v>
      </c>
      <c r="AP35">
        <v>0</v>
      </c>
      <c r="AQ35">
        <v>0</v>
      </c>
      <c r="AR35">
        <f>1-AP35/AQ35</f>
        <v>0</v>
      </c>
      <c r="AS35">
        <v>0.5</v>
      </c>
      <c r="AT35">
        <f>BP35</f>
        <v>0</v>
      </c>
      <c r="AU35">
        <f>I35</f>
        <v>0</v>
      </c>
      <c r="AV35">
        <f>AR35*AS35*AT35</f>
        <v>0</v>
      </c>
      <c r="AW35">
        <f>BB35/AQ35</f>
        <v>0</v>
      </c>
      <c r="AX35">
        <f>(AU35-AN35)/AT35</f>
        <v>0</v>
      </c>
      <c r="AY35">
        <f>(AK35-AQ35)/AQ35</f>
        <v>0</v>
      </c>
      <c r="AZ35" t="s">
        <v>294</v>
      </c>
      <c r="BA35">
        <v>0</v>
      </c>
      <c r="BB35">
        <f>AQ35-BA35</f>
        <v>0</v>
      </c>
      <c r="BC35">
        <f>(AQ35-AP35)/(AQ35-BA35)</f>
        <v>0</v>
      </c>
      <c r="BD35">
        <f>(AK35-AQ35)/(AK35-BA35)</f>
        <v>0</v>
      </c>
      <c r="BE35">
        <f>(AQ35-AP35)/(AQ35-AJ35)</f>
        <v>0</v>
      </c>
      <c r="BF35">
        <f>(AK35-AQ35)/(AK35-AJ35)</f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f>$B$11*CM35+$C$11*CN35+$F$11*CO35*(1-CR35)</f>
        <v>0</v>
      </c>
      <c r="BP35">
        <f>BO35*BQ35</f>
        <v>0</v>
      </c>
      <c r="BQ35">
        <f>($B$11*$D$9+$C$11*$D$9+$F$11*((DB35+CT35)/MAX(DB35+CT35+DC35, 0.1)*$I$9+DC35/MAX(DB35+CT35+DC35, 0.1)*$J$9))/($B$11+$C$11+$F$11)</f>
        <v>0</v>
      </c>
      <c r="BR35">
        <f>($B$11*$K$9+$C$11*$K$9+$F$11*((DB35+CT35)/MAX(DB35+CT35+DC35, 0.1)*$P$9+DC35/MAX(DB35+CT35+DC35, 0.1)*$Q$9))/($B$11+$C$11+$F$11)</f>
        <v>0</v>
      </c>
      <c r="BS35">
        <v>6</v>
      </c>
      <c r="BT35">
        <v>0.5</v>
      </c>
      <c r="BU35" t="s">
        <v>295</v>
      </c>
      <c r="BV35">
        <v>2</v>
      </c>
      <c r="BW35">
        <v>1621533605.5</v>
      </c>
      <c r="BX35">
        <v>55.2111</v>
      </c>
      <c r="BY35">
        <v>54.6023</v>
      </c>
      <c r="BZ35">
        <v>13.034</v>
      </c>
      <c r="CA35">
        <v>13.0368</v>
      </c>
      <c r="CB35">
        <v>49.4952</v>
      </c>
      <c r="CC35">
        <v>12.8792</v>
      </c>
      <c r="CD35">
        <v>699.575</v>
      </c>
      <c r="CE35">
        <v>100.935</v>
      </c>
      <c r="CF35">
        <v>0.100311</v>
      </c>
      <c r="CG35">
        <v>22.9915</v>
      </c>
      <c r="CH35">
        <v>22.9674</v>
      </c>
      <c r="CI35">
        <v>999.9</v>
      </c>
      <c r="CJ35">
        <v>0</v>
      </c>
      <c r="CK35">
        <v>0</v>
      </c>
      <c r="CL35">
        <v>9980</v>
      </c>
      <c r="CM35">
        <v>0</v>
      </c>
      <c r="CN35">
        <v>3.33586</v>
      </c>
      <c r="CO35">
        <v>600.057</v>
      </c>
      <c r="CP35">
        <v>0.933003</v>
      </c>
      <c r="CQ35">
        <v>0.0669971</v>
      </c>
      <c r="CR35">
        <v>0</v>
      </c>
      <c r="CS35">
        <v>3.7611</v>
      </c>
      <c r="CT35">
        <v>4.99951</v>
      </c>
      <c r="CU35">
        <v>90.6187</v>
      </c>
      <c r="CV35">
        <v>4814.57</v>
      </c>
      <c r="CW35">
        <v>37.812</v>
      </c>
      <c r="CX35">
        <v>41.5</v>
      </c>
      <c r="CY35">
        <v>40.187</v>
      </c>
      <c r="CZ35">
        <v>41</v>
      </c>
      <c r="DA35">
        <v>40.062</v>
      </c>
      <c r="DB35">
        <v>555.19</v>
      </c>
      <c r="DC35">
        <v>39.87</v>
      </c>
      <c r="DD35">
        <v>0</v>
      </c>
      <c r="DE35">
        <v>1621533609.4</v>
      </c>
      <c r="DF35">
        <v>0</v>
      </c>
      <c r="DG35">
        <v>3.468284</v>
      </c>
      <c r="DH35">
        <v>-0.138184602338872</v>
      </c>
      <c r="DI35">
        <v>0.513969234406865</v>
      </c>
      <c r="DJ35">
        <v>90.593988</v>
      </c>
      <c r="DK35">
        <v>15</v>
      </c>
      <c r="DL35">
        <v>1621533543.5</v>
      </c>
      <c r="DM35" t="s">
        <v>296</v>
      </c>
      <c r="DN35">
        <v>1621533543</v>
      </c>
      <c r="DO35">
        <v>1621533543.5</v>
      </c>
      <c r="DP35">
        <v>4</v>
      </c>
      <c r="DQ35">
        <v>0.002</v>
      </c>
      <c r="DR35">
        <v>0.003</v>
      </c>
      <c r="DS35">
        <v>8.559</v>
      </c>
      <c r="DT35">
        <v>0.154</v>
      </c>
      <c r="DU35">
        <v>420</v>
      </c>
      <c r="DV35">
        <v>13</v>
      </c>
      <c r="DW35">
        <v>1.35</v>
      </c>
      <c r="DX35">
        <v>0.35</v>
      </c>
      <c r="DY35">
        <v>43.9859095</v>
      </c>
      <c r="DZ35">
        <v>-347.711360150094</v>
      </c>
      <c r="EA35">
        <v>34.3572408701095</v>
      </c>
      <c r="EB35">
        <v>0</v>
      </c>
      <c r="EC35">
        <v>3.43882424242424</v>
      </c>
      <c r="ED35">
        <v>0.0724716317479745</v>
      </c>
      <c r="EE35">
        <v>0.186338725509289</v>
      </c>
      <c r="EF35">
        <v>1</v>
      </c>
      <c r="EG35">
        <v>-0.014027738875</v>
      </c>
      <c r="EH35">
        <v>-0.0686515941726079</v>
      </c>
      <c r="EI35">
        <v>0.0142951232241311</v>
      </c>
      <c r="EJ35">
        <v>1</v>
      </c>
      <c r="EK35">
        <v>2</v>
      </c>
      <c r="EL35">
        <v>3</v>
      </c>
      <c r="EM35" t="s">
        <v>306</v>
      </c>
      <c r="EN35">
        <v>100</v>
      </c>
      <c r="EO35">
        <v>100</v>
      </c>
      <c r="EP35">
        <v>5.716</v>
      </c>
      <c r="EQ35">
        <v>0.1548</v>
      </c>
      <c r="ER35">
        <v>5.25304998807394</v>
      </c>
      <c r="ES35">
        <v>0.0095515401478521</v>
      </c>
      <c r="ET35">
        <v>-4.08282145803731e-06</v>
      </c>
      <c r="EU35">
        <v>9.61633180237613e-10</v>
      </c>
      <c r="EV35">
        <v>-0.0133641391554055</v>
      </c>
      <c r="EW35">
        <v>0.00964955815971448</v>
      </c>
      <c r="EX35">
        <v>0.000351754833574242</v>
      </c>
      <c r="EY35">
        <v>-6.74969522547015e-06</v>
      </c>
      <c r="EZ35">
        <v>-1</v>
      </c>
      <c r="FA35">
        <v>-1</v>
      </c>
      <c r="FB35">
        <v>-1</v>
      </c>
      <c r="FC35">
        <v>-1</v>
      </c>
      <c r="FD35">
        <v>1</v>
      </c>
      <c r="FE35">
        <v>1</v>
      </c>
      <c r="FF35">
        <v>2</v>
      </c>
      <c r="FG35">
        <v>793.299</v>
      </c>
      <c r="FH35">
        <v>737.942</v>
      </c>
      <c r="FI35">
        <v>20</v>
      </c>
      <c r="FJ35">
        <v>26.9453</v>
      </c>
      <c r="FK35">
        <v>30.0001</v>
      </c>
      <c r="FL35">
        <v>27.0097</v>
      </c>
      <c r="FM35">
        <v>26.9839</v>
      </c>
      <c r="FN35">
        <v>6.24599</v>
      </c>
      <c r="FO35">
        <v>19.857</v>
      </c>
      <c r="FP35">
        <v>8.31554</v>
      </c>
      <c r="FQ35">
        <v>20</v>
      </c>
      <c r="FR35">
        <v>63.96</v>
      </c>
      <c r="FS35">
        <v>13.0798</v>
      </c>
      <c r="FT35">
        <v>100.011</v>
      </c>
      <c r="FU35">
        <v>100.372</v>
      </c>
    </row>
    <row r="36" spans="1:177">
      <c r="A36">
        <v>20</v>
      </c>
      <c r="B36">
        <v>1621533607.5</v>
      </c>
      <c r="C36">
        <v>38</v>
      </c>
      <c r="D36" t="s">
        <v>335</v>
      </c>
      <c r="E36" t="s">
        <v>336</v>
      </c>
      <c r="G36">
        <v>1621533607.5</v>
      </c>
      <c r="H36">
        <f>CD36*AF36*(BZ36-CA36)/(100*BS36*(1000-AF36*BZ36))</f>
        <v>0</v>
      </c>
      <c r="I36">
        <f>CD36*AF36*(BY36-BX36*(1000-AF36*CA36)/(1000-AF36*BZ36))/(100*BS36)</f>
        <v>0</v>
      </c>
      <c r="J36">
        <f>BX36 - IF(AF36&gt;1, I36*BS36*100.0/(AH36*CL36), 0)</f>
        <v>0</v>
      </c>
      <c r="K36">
        <f>((Q36-H36/2)*J36-I36)/(Q36+H36/2)</f>
        <v>0</v>
      </c>
      <c r="L36">
        <f>K36*(CE36+CF36)/1000.0</f>
        <v>0</v>
      </c>
      <c r="M36">
        <f>(BX36 - IF(AF36&gt;1, I36*BS36*100.0/(AH36*CL36), 0))*(CE36+CF36)/1000.0</f>
        <v>0</v>
      </c>
      <c r="N36">
        <f>2.0/((1/P36-1/O36)+SIGN(P36)*SQRT((1/P36-1/O36)*(1/P36-1/O36) + 4*BT36/((BT36+1)*(BT36+1))*(2*1/P36*1/O36-1/O36*1/O36)))</f>
        <v>0</v>
      </c>
      <c r="O36">
        <f>IF(LEFT(BU36,1)&lt;&gt;"0",IF(LEFT(BU36,1)="1",3.0,BV36),$D$5+$E$5*(CL36*CE36/($K$5*1000))+$F$5*(CL36*CE36/($K$5*1000))*MAX(MIN(BS36,$J$5),$I$5)*MAX(MIN(BS36,$J$5),$I$5)+$G$5*MAX(MIN(BS36,$J$5),$I$5)*(CL36*CE36/($K$5*1000))+$H$5*(CL36*CE36/($K$5*1000))*(CL36*CE36/($K$5*1000)))</f>
        <v>0</v>
      </c>
      <c r="P36">
        <f>H36*(1000-(1000*0.61365*exp(17.502*T36/(240.97+T36))/(CE36+CF36)+BZ36)/2)/(1000*0.61365*exp(17.502*T36/(240.97+T36))/(CE36+CF36)-BZ36)</f>
        <v>0</v>
      </c>
      <c r="Q36">
        <f>1/((BT36+1)/(N36/1.6)+1/(O36/1.37)) + BT36/((BT36+1)/(N36/1.6) + BT36/(O36/1.37))</f>
        <v>0</v>
      </c>
      <c r="R36">
        <f>(BP36*BR36)</f>
        <v>0</v>
      </c>
      <c r="S36">
        <f>(CG36+(R36+2*0.95*5.67E-8*(((CG36+$B$7)+273)^4-(CG36+273)^4)-44100*H36)/(1.84*29.3*O36+8*0.95*5.67E-8*(CG36+273)^3))</f>
        <v>0</v>
      </c>
      <c r="T36">
        <f>($C$7*CH36+$D$7*CI36+$E$7*S36)</f>
        <v>0</v>
      </c>
      <c r="U36">
        <f>0.61365*exp(17.502*T36/(240.97+T36))</f>
        <v>0</v>
      </c>
      <c r="V36">
        <f>(W36/X36*100)</f>
        <v>0</v>
      </c>
      <c r="W36">
        <f>BZ36*(CE36+CF36)/1000</f>
        <v>0</v>
      </c>
      <c r="X36">
        <f>0.61365*exp(17.502*CG36/(240.97+CG36))</f>
        <v>0</v>
      </c>
      <c r="Y36">
        <f>(U36-BZ36*(CE36+CF36)/1000)</f>
        <v>0</v>
      </c>
      <c r="Z36">
        <f>(-H36*44100)</f>
        <v>0</v>
      </c>
      <c r="AA36">
        <f>2*29.3*O36*0.92*(CG36-T36)</f>
        <v>0</v>
      </c>
      <c r="AB36">
        <f>2*0.95*5.67E-8*(((CG36+$B$7)+273)^4-(T36+273)^4)</f>
        <v>0</v>
      </c>
      <c r="AC36">
        <f>R36+AB36+Z36+AA36</f>
        <v>0</v>
      </c>
      <c r="AD36">
        <v>0</v>
      </c>
      <c r="AE36">
        <v>0</v>
      </c>
      <c r="AF36">
        <f>IF(AD36*$H$13&gt;=AH36,1.0,(AH36/(AH36-AD36*$H$13)))</f>
        <v>0</v>
      </c>
      <c r="AG36">
        <f>(AF36-1)*100</f>
        <v>0</v>
      </c>
      <c r="AH36">
        <f>MAX(0,($B$13+$C$13*CL36)/(1+$D$13*CL36)*CE36/(CG36+273)*$E$13)</f>
        <v>0</v>
      </c>
      <c r="AI36" t="s">
        <v>294</v>
      </c>
      <c r="AJ36">
        <v>0</v>
      </c>
      <c r="AK36">
        <v>0</v>
      </c>
      <c r="AL36">
        <f>AK36-AJ36</f>
        <v>0</v>
      </c>
      <c r="AM36">
        <f>AL36/AK36</f>
        <v>0</v>
      </c>
      <c r="AN36">
        <v>0</v>
      </c>
      <c r="AO36" t="s">
        <v>294</v>
      </c>
      <c r="AP36">
        <v>0</v>
      </c>
      <c r="AQ36">
        <v>0</v>
      </c>
      <c r="AR36">
        <f>1-AP36/AQ36</f>
        <v>0</v>
      </c>
      <c r="AS36">
        <v>0.5</v>
      </c>
      <c r="AT36">
        <f>BP36</f>
        <v>0</v>
      </c>
      <c r="AU36">
        <f>I36</f>
        <v>0</v>
      </c>
      <c r="AV36">
        <f>AR36*AS36*AT36</f>
        <v>0</v>
      </c>
      <c r="AW36">
        <f>BB36/AQ36</f>
        <v>0</v>
      </c>
      <c r="AX36">
        <f>(AU36-AN36)/AT36</f>
        <v>0</v>
      </c>
      <c r="AY36">
        <f>(AK36-AQ36)/AQ36</f>
        <v>0</v>
      </c>
      <c r="AZ36" t="s">
        <v>294</v>
      </c>
      <c r="BA36">
        <v>0</v>
      </c>
      <c r="BB36">
        <f>AQ36-BA36</f>
        <v>0</v>
      </c>
      <c r="BC36">
        <f>(AQ36-AP36)/(AQ36-BA36)</f>
        <v>0</v>
      </c>
      <c r="BD36">
        <f>(AK36-AQ36)/(AK36-BA36)</f>
        <v>0</v>
      </c>
      <c r="BE36">
        <f>(AQ36-AP36)/(AQ36-AJ36)</f>
        <v>0</v>
      </c>
      <c r="BF36">
        <f>(AK36-AQ36)/(AK36-AJ36)</f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f>$B$11*CM36+$C$11*CN36+$F$11*CO36*(1-CR36)</f>
        <v>0</v>
      </c>
      <c r="BP36">
        <f>BO36*BQ36</f>
        <v>0</v>
      </c>
      <c r="BQ36">
        <f>($B$11*$D$9+$C$11*$D$9+$F$11*((DB36+CT36)/MAX(DB36+CT36+DC36, 0.1)*$I$9+DC36/MAX(DB36+CT36+DC36, 0.1)*$J$9))/($B$11+$C$11+$F$11)</f>
        <v>0</v>
      </c>
      <c r="BR36">
        <f>($B$11*$K$9+$C$11*$K$9+$F$11*((DB36+CT36)/MAX(DB36+CT36+DC36, 0.1)*$P$9+DC36/MAX(DB36+CT36+DC36, 0.1)*$Q$9))/($B$11+$C$11+$F$11)</f>
        <v>0</v>
      </c>
      <c r="BS36">
        <v>6</v>
      </c>
      <c r="BT36">
        <v>0.5</v>
      </c>
      <c r="BU36" t="s">
        <v>295</v>
      </c>
      <c r="BV36">
        <v>2</v>
      </c>
      <c r="BW36">
        <v>1621533607.5</v>
      </c>
      <c r="BX36">
        <v>55.0681</v>
      </c>
      <c r="BY36">
        <v>57.1077</v>
      </c>
      <c r="BZ36">
        <v>13.0314</v>
      </c>
      <c r="CA36">
        <v>13.037</v>
      </c>
      <c r="CB36">
        <v>49.3535</v>
      </c>
      <c r="CC36">
        <v>12.8766</v>
      </c>
      <c r="CD36">
        <v>699.633</v>
      </c>
      <c r="CE36">
        <v>100.934</v>
      </c>
      <c r="CF36">
        <v>0.0993326</v>
      </c>
      <c r="CG36">
        <v>22.9907</v>
      </c>
      <c r="CH36">
        <v>22.9575</v>
      </c>
      <c r="CI36">
        <v>999.9</v>
      </c>
      <c r="CJ36">
        <v>0</v>
      </c>
      <c r="CK36">
        <v>0</v>
      </c>
      <c r="CL36">
        <v>10020</v>
      </c>
      <c r="CM36">
        <v>0</v>
      </c>
      <c r="CN36">
        <v>3.33586</v>
      </c>
      <c r="CO36">
        <v>600.046</v>
      </c>
      <c r="CP36">
        <v>0.933003</v>
      </c>
      <c r="CQ36">
        <v>0.0669971</v>
      </c>
      <c r="CR36">
        <v>0</v>
      </c>
      <c r="CS36">
        <v>3.3472</v>
      </c>
      <c r="CT36">
        <v>4.99951</v>
      </c>
      <c r="CU36">
        <v>90.6115</v>
      </c>
      <c r="CV36">
        <v>4814.47</v>
      </c>
      <c r="CW36">
        <v>37.812</v>
      </c>
      <c r="CX36">
        <v>41.5</v>
      </c>
      <c r="CY36">
        <v>40.187</v>
      </c>
      <c r="CZ36">
        <v>41</v>
      </c>
      <c r="DA36">
        <v>40.062</v>
      </c>
      <c r="DB36">
        <v>555.18</v>
      </c>
      <c r="DC36">
        <v>39.87</v>
      </c>
      <c r="DD36">
        <v>0</v>
      </c>
      <c r="DE36">
        <v>1621533611.2</v>
      </c>
      <c r="DF36">
        <v>0</v>
      </c>
      <c r="DG36">
        <v>3.45161153846154</v>
      </c>
      <c r="DH36">
        <v>-0.48089913569249</v>
      </c>
      <c r="DI36">
        <v>0.326464963112939</v>
      </c>
      <c r="DJ36">
        <v>90.5963269230769</v>
      </c>
      <c r="DK36">
        <v>15</v>
      </c>
      <c r="DL36">
        <v>1621533543.5</v>
      </c>
      <c r="DM36" t="s">
        <v>296</v>
      </c>
      <c r="DN36">
        <v>1621533543</v>
      </c>
      <c r="DO36">
        <v>1621533543.5</v>
      </c>
      <c r="DP36">
        <v>4</v>
      </c>
      <c r="DQ36">
        <v>0.002</v>
      </c>
      <c r="DR36">
        <v>0.003</v>
      </c>
      <c r="DS36">
        <v>8.559</v>
      </c>
      <c r="DT36">
        <v>0.154</v>
      </c>
      <c r="DU36">
        <v>420</v>
      </c>
      <c r="DV36">
        <v>13</v>
      </c>
      <c r="DW36">
        <v>1.35</v>
      </c>
      <c r="DX36">
        <v>0.35</v>
      </c>
      <c r="DY36">
        <v>33.0932028275</v>
      </c>
      <c r="DZ36">
        <v>-288.576640607505</v>
      </c>
      <c r="EA36">
        <v>28.6790777989138</v>
      </c>
      <c r="EB36">
        <v>0</v>
      </c>
      <c r="EC36">
        <v>3.44905428571429</v>
      </c>
      <c r="ED36">
        <v>-0.065020604638805</v>
      </c>
      <c r="EE36">
        <v>0.186304261653361</v>
      </c>
      <c r="EF36">
        <v>1</v>
      </c>
      <c r="EG36">
        <v>-0.014010549</v>
      </c>
      <c r="EH36">
        <v>-0.0289239216585366</v>
      </c>
      <c r="EI36">
        <v>0.014273662662251</v>
      </c>
      <c r="EJ36">
        <v>1</v>
      </c>
      <c r="EK36">
        <v>2</v>
      </c>
      <c r="EL36">
        <v>3</v>
      </c>
      <c r="EM36" t="s">
        <v>306</v>
      </c>
      <c r="EN36">
        <v>100</v>
      </c>
      <c r="EO36">
        <v>100</v>
      </c>
      <c r="EP36">
        <v>5.715</v>
      </c>
      <c r="EQ36">
        <v>0.1548</v>
      </c>
      <c r="ER36">
        <v>5.25304998807394</v>
      </c>
      <c r="ES36">
        <v>0.0095515401478521</v>
      </c>
      <c r="ET36">
        <v>-4.08282145803731e-06</v>
      </c>
      <c r="EU36">
        <v>9.61633180237613e-10</v>
      </c>
      <c r="EV36">
        <v>-0.0133641391554055</v>
      </c>
      <c r="EW36">
        <v>0.00964955815971448</v>
      </c>
      <c r="EX36">
        <v>0.000351754833574242</v>
      </c>
      <c r="EY36">
        <v>-6.74969522547015e-06</v>
      </c>
      <c r="EZ36">
        <v>-1</v>
      </c>
      <c r="FA36">
        <v>-1</v>
      </c>
      <c r="FB36">
        <v>-1</v>
      </c>
      <c r="FC36">
        <v>-1</v>
      </c>
      <c r="FD36">
        <v>1.1</v>
      </c>
      <c r="FE36">
        <v>1.1</v>
      </c>
      <c r="FF36">
        <v>2</v>
      </c>
      <c r="FG36">
        <v>793.268</v>
      </c>
      <c r="FH36">
        <v>737.942</v>
      </c>
      <c r="FI36">
        <v>20</v>
      </c>
      <c r="FJ36">
        <v>26.9453</v>
      </c>
      <c r="FK36">
        <v>30</v>
      </c>
      <c r="FL36">
        <v>27.0075</v>
      </c>
      <c r="FM36">
        <v>26.9839</v>
      </c>
      <c r="FN36">
        <v>6.41101</v>
      </c>
      <c r="FO36">
        <v>19.857</v>
      </c>
      <c r="FP36">
        <v>8.31554</v>
      </c>
      <c r="FQ36">
        <v>20</v>
      </c>
      <c r="FR36">
        <v>67.34</v>
      </c>
      <c r="FS36">
        <v>13.0798</v>
      </c>
      <c r="FT36">
        <v>100.01</v>
      </c>
      <c r="FU36">
        <v>100.371</v>
      </c>
    </row>
    <row r="37" spans="1:177">
      <c r="A37">
        <v>21</v>
      </c>
      <c r="B37">
        <v>1621533609.5</v>
      </c>
      <c r="C37">
        <v>40</v>
      </c>
      <c r="D37" t="s">
        <v>337</v>
      </c>
      <c r="E37" t="s">
        <v>338</v>
      </c>
      <c r="G37">
        <v>1621533609.5</v>
      </c>
      <c r="H37">
        <f>CD37*AF37*(BZ37-CA37)/(100*BS37*(1000-AF37*BZ37))</f>
        <v>0</v>
      </c>
      <c r="I37">
        <f>CD37*AF37*(BY37-BX37*(1000-AF37*CA37)/(1000-AF37*BZ37))/(100*BS37)</f>
        <v>0</v>
      </c>
      <c r="J37">
        <f>BX37 - IF(AF37&gt;1, I37*BS37*100.0/(AH37*CL37), 0)</f>
        <v>0</v>
      </c>
      <c r="K37">
        <f>((Q37-H37/2)*J37-I37)/(Q37+H37/2)</f>
        <v>0</v>
      </c>
      <c r="L37">
        <f>K37*(CE37+CF37)/1000.0</f>
        <v>0</v>
      </c>
      <c r="M37">
        <f>(BX37 - IF(AF37&gt;1, I37*BS37*100.0/(AH37*CL37), 0))*(CE37+CF37)/1000.0</f>
        <v>0</v>
      </c>
      <c r="N37">
        <f>2.0/((1/P37-1/O37)+SIGN(P37)*SQRT((1/P37-1/O37)*(1/P37-1/O37) + 4*BT37/((BT37+1)*(BT37+1))*(2*1/P37*1/O37-1/O37*1/O37)))</f>
        <v>0</v>
      </c>
      <c r="O37">
        <f>IF(LEFT(BU37,1)&lt;&gt;"0",IF(LEFT(BU37,1)="1",3.0,BV37),$D$5+$E$5*(CL37*CE37/($K$5*1000))+$F$5*(CL37*CE37/($K$5*1000))*MAX(MIN(BS37,$J$5),$I$5)*MAX(MIN(BS37,$J$5),$I$5)+$G$5*MAX(MIN(BS37,$J$5),$I$5)*(CL37*CE37/($K$5*1000))+$H$5*(CL37*CE37/($K$5*1000))*(CL37*CE37/($K$5*1000)))</f>
        <v>0</v>
      </c>
      <c r="P37">
        <f>H37*(1000-(1000*0.61365*exp(17.502*T37/(240.97+T37))/(CE37+CF37)+BZ37)/2)/(1000*0.61365*exp(17.502*T37/(240.97+T37))/(CE37+CF37)-BZ37)</f>
        <v>0</v>
      </c>
      <c r="Q37">
        <f>1/((BT37+1)/(N37/1.6)+1/(O37/1.37)) + BT37/((BT37+1)/(N37/1.6) + BT37/(O37/1.37))</f>
        <v>0</v>
      </c>
      <c r="R37">
        <f>(BP37*BR37)</f>
        <v>0</v>
      </c>
      <c r="S37">
        <f>(CG37+(R37+2*0.95*5.67E-8*(((CG37+$B$7)+273)^4-(CG37+273)^4)-44100*H37)/(1.84*29.3*O37+8*0.95*5.67E-8*(CG37+273)^3))</f>
        <v>0</v>
      </c>
      <c r="T37">
        <f>($C$7*CH37+$D$7*CI37+$E$7*S37)</f>
        <v>0</v>
      </c>
      <c r="U37">
        <f>0.61365*exp(17.502*T37/(240.97+T37))</f>
        <v>0</v>
      </c>
      <c r="V37">
        <f>(W37/X37*100)</f>
        <v>0</v>
      </c>
      <c r="W37">
        <f>BZ37*(CE37+CF37)/1000</f>
        <v>0</v>
      </c>
      <c r="X37">
        <f>0.61365*exp(17.502*CG37/(240.97+CG37))</f>
        <v>0</v>
      </c>
      <c r="Y37">
        <f>(U37-BZ37*(CE37+CF37)/1000)</f>
        <v>0</v>
      </c>
      <c r="Z37">
        <f>(-H37*44100)</f>
        <v>0</v>
      </c>
      <c r="AA37">
        <f>2*29.3*O37*0.92*(CG37-T37)</f>
        <v>0</v>
      </c>
      <c r="AB37">
        <f>2*0.95*5.67E-8*(((CG37+$B$7)+273)^4-(T37+273)^4)</f>
        <v>0</v>
      </c>
      <c r="AC37">
        <f>R37+AB37+Z37+AA37</f>
        <v>0</v>
      </c>
      <c r="AD37">
        <v>0</v>
      </c>
      <c r="AE37">
        <v>0</v>
      </c>
      <c r="AF37">
        <f>IF(AD37*$H$13&gt;=AH37,1.0,(AH37/(AH37-AD37*$H$13)))</f>
        <v>0</v>
      </c>
      <c r="AG37">
        <f>(AF37-1)*100</f>
        <v>0</v>
      </c>
      <c r="AH37">
        <f>MAX(0,($B$13+$C$13*CL37)/(1+$D$13*CL37)*CE37/(CG37+273)*$E$13)</f>
        <v>0</v>
      </c>
      <c r="AI37" t="s">
        <v>294</v>
      </c>
      <c r="AJ37">
        <v>0</v>
      </c>
      <c r="AK37">
        <v>0</v>
      </c>
      <c r="AL37">
        <f>AK37-AJ37</f>
        <v>0</v>
      </c>
      <c r="AM37">
        <f>AL37/AK37</f>
        <v>0</v>
      </c>
      <c r="AN37">
        <v>0</v>
      </c>
      <c r="AO37" t="s">
        <v>294</v>
      </c>
      <c r="AP37">
        <v>0</v>
      </c>
      <c r="AQ37">
        <v>0</v>
      </c>
      <c r="AR37">
        <f>1-AP37/AQ37</f>
        <v>0</v>
      </c>
      <c r="AS37">
        <v>0.5</v>
      </c>
      <c r="AT37">
        <f>BP37</f>
        <v>0</v>
      </c>
      <c r="AU37">
        <f>I37</f>
        <v>0</v>
      </c>
      <c r="AV37">
        <f>AR37*AS37*AT37</f>
        <v>0</v>
      </c>
      <c r="AW37">
        <f>BB37/AQ37</f>
        <v>0</v>
      </c>
      <c r="AX37">
        <f>(AU37-AN37)/AT37</f>
        <v>0</v>
      </c>
      <c r="AY37">
        <f>(AK37-AQ37)/AQ37</f>
        <v>0</v>
      </c>
      <c r="AZ37" t="s">
        <v>294</v>
      </c>
      <c r="BA37">
        <v>0</v>
      </c>
      <c r="BB37">
        <f>AQ37-BA37</f>
        <v>0</v>
      </c>
      <c r="BC37">
        <f>(AQ37-AP37)/(AQ37-BA37)</f>
        <v>0</v>
      </c>
      <c r="BD37">
        <f>(AK37-AQ37)/(AK37-BA37)</f>
        <v>0</v>
      </c>
      <c r="BE37">
        <f>(AQ37-AP37)/(AQ37-AJ37)</f>
        <v>0</v>
      </c>
      <c r="BF37">
        <f>(AK37-AQ37)/(AK37-AJ37)</f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f>$B$11*CM37+$C$11*CN37+$F$11*CO37*(1-CR37)</f>
        <v>0</v>
      </c>
      <c r="BP37">
        <f>BO37*BQ37</f>
        <v>0</v>
      </c>
      <c r="BQ37">
        <f>($B$11*$D$9+$C$11*$D$9+$F$11*((DB37+CT37)/MAX(DB37+CT37+DC37, 0.1)*$I$9+DC37/MAX(DB37+CT37+DC37, 0.1)*$J$9))/($B$11+$C$11+$F$11)</f>
        <v>0</v>
      </c>
      <c r="BR37">
        <f>($B$11*$K$9+$C$11*$K$9+$F$11*((DB37+CT37)/MAX(DB37+CT37+DC37, 0.1)*$P$9+DC37/MAX(DB37+CT37+DC37, 0.1)*$Q$9))/($B$11+$C$11+$F$11)</f>
        <v>0</v>
      </c>
      <c r="BS37">
        <v>6</v>
      </c>
      <c r="BT37">
        <v>0.5</v>
      </c>
      <c r="BU37" t="s">
        <v>295</v>
      </c>
      <c r="BV37">
        <v>2</v>
      </c>
      <c r="BW37">
        <v>1621533609.5</v>
      </c>
      <c r="BX37">
        <v>55.844</v>
      </c>
      <c r="BY37">
        <v>59.8596</v>
      </c>
      <c r="BZ37">
        <v>13.0311</v>
      </c>
      <c r="CA37">
        <v>13.0343</v>
      </c>
      <c r="CB37">
        <v>50.1223</v>
      </c>
      <c r="CC37">
        <v>12.8763</v>
      </c>
      <c r="CD37">
        <v>699.806</v>
      </c>
      <c r="CE37">
        <v>100.931</v>
      </c>
      <c r="CF37">
        <v>0.100363</v>
      </c>
      <c r="CG37">
        <v>22.9915</v>
      </c>
      <c r="CH37">
        <v>22.9566</v>
      </c>
      <c r="CI37">
        <v>999.9</v>
      </c>
      <c r="CJ37">
        <v>0</v>
      </c>
      <c r="CK37">
        <v>0</v>
      </c>
      <c r="CL37">
        <v>9950</v>
      </c>
      <c r="CM37">
        <v>0</v>
      </c>
      <c r="CN37">
        <v>3.33586</v>
      </c>
      <c r="CO37">
        <v>600.05</v>
      </c>
      <c r="CP37">
        <v>0.933003</v>
      </c>
      <c r="CQ37">
        <v>0.0669971</v>
      </c>
      <c r="CR37">
        <v>0</v>
      </c>
      <c r="CS37">
        <v>3.5909</v>
      </c>
      <c r="CT37">
        <v>4.99951</v>
      </c>
      <c r="CU37">
        <v>90.3179</v>
      </c>
      <c r="CV37">
        <v>4814.51</v>
      </c>
      <c r="CW37">
        <v>37.75</v>
      </c>
      <c r="CX37">
        <v>41.5</v>
      </c>
      <c r="CY37">
        <v>40.187</v>
      </c>
      <c r="CZ37">
        <v>41.062</v>
      </c>
      <c r="DA37">
        <v>40.062</v>
      </c>
      <c r="DB37">
        <v>555.18</v>
      </c>
      <c r="DC37">
        <v>39.87</v>
      </c>
      <c r="DD37">
        <v>0</v>
      </c>
      <c r="DE37">
        <v>1621533613.6</v>
      </c>
      <c r="DF37">
        <v>0</v>
      </c>
      <c r="DG37">
        <v>3.43788846153846</v>
      </c>
      <c r="DH37">
        <v>0.143039322524742</v>
      </c>
      <c r="DI37">
        <v>-0.294427341735271</v>
      </c>
      <c r="DJ37">
        <v>90.5877076923077</v>
      </c>
      <c r="DK37">
        <v>15</v>
      </c>
      <c r="DL37">
        <v>1621533543.5</v>
      </c>
      <c r="DM37" t="s">
        <v>296</v>
      </c>
      <c r="DN37">
        <v>1621533543</v>
      </c>
      <c r="DO37">
        <v>1621533543.5</v>
      </c>
      <c r="DP37">
        <v>4</v>
      </c>
      <c r="DQ37">
        <v>0.002</v>
      </c>
      <c r="DR37">
        <v>0.003</v>
      </c>
      <c r="DS37">
        <v>8.559</v>
      </c>
      <c r="DT37">
        <v>0.154</v>
      </c>
      <c r="DU37">
        <v>420</v>
      </c>
      <c r="DV37">
        <v>13</v>
      </c>
      <c r="DW37">
        <v>1.35</v>
      </c>
      <c r="DX37">
        <v>0.35</v>
      </c>
      <c r="DY37">
        <v>23.9863058275</v>
      </c>
      <c r="DZ37">
        <v>-234.886427303189</v>
      </c>
      <c r="EA37">
        <v>23.4650810123985</v>
      </c>
      <c r="EB37">
        <v>0</v>
      </c>
      <c r="EC37">
        <v>3.4600696969697</v>
      </c>
      <c r="ED37">
        <v>-0.0598795025488855</v>
      </c>
      <c r="EE37">
        <v>0.185166625183175</v>
      </c>
      <c r="EF37">
        <v>1</v>
      </c>
      <c r="EG37">
        <v>-0.01478803225</v>
      </c>
      <c r="EH37">
        <v>0.0144436497861163</v>
      </c>
      <c r="EI37">
        <v>0.0135741783815984</v>
      </c>
      <c r="EJ37">
        <v>1</v>
      </c>
      <c r="EK37">
        <v>2</v>
      </c>
      <c r="EL37">
        <v>3</v>
      </c>
      <c r="EM37" t="s">
        <v>306</v>
      </c>
      <c r="EN37">
        <v>100</v>
      </c>
      <c r="EO37">
        <v>100</v>
      </c>
      <c r="EP37">
        <v>5.722</v>
      </c>
      <c r="EQ37">
        <v>0.1548</v>
      </c>
      <c r="ER37">
        <v>5.25304998807394</v>
      </c>
      <c r="ES37">
        <v>0.0095515401478521</v>
      </c>
      <c r="ET37">
        <v>-4.08282145803731e-06</v>
      </c>
      <c r="EU37">
        <v>9.61633180237613e-10</v>
      </c>
      <c r="EV37">
        <v>-0.0133641391554055</v>
      </c>
      <c r="EW37">
        <v>0.00964955815971448</v>
      </c>
      <c r="EX37">
        <v>0.000351754833574242</v>
      </c>
      <c r="EY37">
        <v>-6.74969522547015e-06</v>
      </c>
      <c r="EZ37">
        <v>-1</v>
      </c>
      <c r="FA37">
        <v>-1</v>
      </c>
      <c r="FB37">
        <v>-1</v>
      </c>
      <c r="FC37">
        <v>-1</v>
      </c>
      <c r="FD37">
        <v>1.1</v>
      </c>
      <c r="FE37">
        <v>1.1</v>
      </c>
      <c r="FF37">
        <v>2</v>
      </c>
      <c r="FG37">
        <v>793.624</v>
      </c>
      <c r="FH37">
        <v>738.131</v>
      </c>
      <c r="FI37">
        <v>20</v>
      </c>
      <c r="FJ37">
        <v>26.9453</v>
      </c>
      <c r="FK37">
        <v>30.0001</v>
      </c>
      <c r="FL37">
        <v>27.0075</v>
      </c>
      <c r="FM37">
        <v>26.9839</v>
      </c>
      <c r="FN37">
        <v>6.58546</v>
      </c>
      <c r="FO37">
        <v>19.857</v>
      </c>
      <c r="FP37">
        <v>8.31554</v>
      </c>
      <c r="FQ37">
        <v>20</v>
      </c>
      <c r="FR37">
        <v>70.72</v>
      </c>
      <c r="FS37">
        <v>13.0798</v>
      </c>
      <c r="FT37">
        <v>100.01</v>
      </c>
      <c r="FU37">
        <v>100.372</v>
      </c>
    </row>
    <row r="38" spans="1:177">
      <c r="A38">
        <v>22</v>
      </c>
      <c r="B38">
        <v>1621533611.5</v>
      </c>
      <c r="C38">
        <v>42</v>
      </c>
      <c r="D38" t="s">
        <v>339</v>
      </c>
      <c r="E38" t="s">
        <v>340</v>
      </c>
      <c r="G38">
        <v>1621533611.5</v>
      </c>
      <c r="H38">
        <f>CD38*AF38*(BZ38-CA38)/(100*BS38*(1000-AF38*BZ38))</f>
        <v>0</v>
      </c>
      <c r="I38">
        <f>CD38*AF38*(BY38-BX38*(1000-AF38*CA38)/(1000-AF38*BZ38))/(100*BS38)</f>
        <v>0</v>
      </c>
      <c r="J38">
        <f>BX38 - IF(AF38&gt;1, I38*BS38*100.0/(AH38*CL38), 0)</f>
        <v>0</v>
      </c>
      <c r="K38">
        <f>((Q38-H38/2)*J38-I38)/(Q38+H38/2)</f>
        <v>0</v>
      </c>
      <c r="L38">
        <f>K38*(CE38+CF38)/1000.0</f>
        <v>0</v>
      </c>
      <c r="M38">
        <f>(BX38 - IF(AF38&gt;1, I38*BS38*100.0/(AH38*CL38), 0))*(CE38+CF38)/1000.0</f>
        <v>0</v>
      </c>
      <c r="N38">
        <f>2.0/((1/P38-1/O38)+SIGN(P38)*SQRT((1/P38-1/O38)*(1/P38-1/O38) + 4*BT38/((BT38+1)*(BT38+1))*(2*1/P38*1/O38-1/O38*1/O38)))</f>
        <v>0</v>
      </c>
      <c r="O38">
        <f>IF(LEFT(BU38,1)&lt;&gt;"0",IF(LEFT(BU38,1)="1",3.0,BV38),$D$5+$E$5*(CL38*CE38/($K$5*1000))+$F$5*(CL38*CE38/($K$5*1000))*MAX(MIN(BS38,$J$5),$I$5)*MAX(MIN(BS38,$J$5),$I$5)+$G$5*MAX(MIN(BS38,$J$5),$I$5)*(CL38*CE38/($K$5*1000))+$H$5*(CL38*CE38/($K$5*1000))*(CL38*CE38/($K$5*1000)))</f>
        <v>0</v>
      </c>
      <c r="P38">
        <f>H38*(1000-(1000*0.61365*exp(17.502*T38/(240.97+T38))/(CE38+CF38)+BZ38)/2)/(1000*0.61365*exp(17.502*T38/(240.97+T38))/(CE38+CF38)-BZ38)</f>
        <v>0</v>
      </c>
      <c r="Q38">
        <f>1/((BT38+1)/(N38/1.6)+1/(O38/1.37)) + BT38/((BT38+1)/(N38/1.6) + BT38/(O38/1.37))</f>
        <v>0</v>
      </c>
      <c r="R38">
        <f>(BP38*BR38)</f>
        <v>0</v>
      </c>
      <c r="S38">
        <f>(CG38+(R38+2*0.95*5.67E-8*(((CG38+$B$7)+273)^4-(CG38+273)^4)-44100*H38)/(1.84*29.3*O38+8*0.95*5.67E-8*(CG38+273)^3))</f>
        <v>0</v>
      </c>
      <c r="T38">
        <f>($C$7*CH38+$D$7*CI38+$E$7*S38)</f>
        <v>0</v>
      </c>
      <c r="U38">
        <f>0.61365*exp(17.502*T38/(240.97+T38))</f>
        <v>0</v>
      </c>
      <c r="V38">
        <f>(W38/X38*100)</f>
        <v>0</v>
      </c>
      <c r="W38">
        <f>BZ38*(CE38+CF38)/1000</f>
        <v>0</v>
      </c>
      <c r="X38">
        <f>0.61365*exp(17.502*CG38/(240.97+CG38))</f>
        <v>0</v>
      </c>
      <c r="Y38">
        <f>(U38-BZ38*(CE38+CF38)/1000)</f>
        <v>0</v>
      </c>
      <c r="Z38">
        <f>(-H38*44100)</f>
        <v>0</v>
      </c>
      <c r="AA38">
        <f>2*29.3*O38*0.92*(CG38-T38)</f>
        <v>0</v>
      </c>
      <c r="AB38">
        <f>2*0.95*5.67E-8*(((CG38+$B$7)+273)^4-(T38+273)^4)</f>
        <v>0</v>
      </c>
      <c r="AC38">
        <f>R38+AB38+Z38+AA38</f>
        <v>0</v>
      </c>
      <c r="AD38">
        <v>0</v>
      </c>
      <c r="AE38">
        <v>0</v>
      </c>
      <c r="AF38">
        <f>IF(AD38*$H$13&gt;=AH38,1.0,(AH38/(AH38-AD38*$H$13)))</f>
        <v>0</v>
      </c>
      <c r="AG38">
        <f>(AF38-1)*100</f>
        <v>0</v>
      </c>
      <c r="AH38">
        <f>MAX(0,($B$13+$C$13*CL38)/(1+$D$13*CL38)*CE38/(CG38+273)*$E$13)</f>
        <v>0</v>
      </c>
      <c r="AI38" t="s">
        <v>294</v>
      </c>
      <c r="AJ38">
        <v>0</v>
      </c>
      <c r="AK38">
        <v>0</v>
      </c>
      <c r="AL38">
        <f>AK38-AJ38</f>
        <v>0</v>
      </c>
      <c r="AM38">
        <f>AL38/AK38</f>
        <v>0</v>
      </c>
      <c r="AN38">
        <v>0</v>
      </c>
      <c r="AO38" t="s">
        <v>294</v>
      </c>
      <c r="AP38">
        <v>0</v>
      </c>
      <c r="AQ38">
        <v>0</v>
      </c>
      <c r="AR38">
        <f>1-AP38/AQ38</f>
        <v>0</v>
      </c>
      <c r="AS38">
        <v>0.5</v>
      </c>
      <c r="AT38">
        <f>BP38</f>
        <v>0</v>
      </c>
      <c r="AU38">
        <f>I38</f>
        <v>0</v>
      </c>
      <c r="AV38">
        <f>AR38*AS38*AT38</f>
        <v>0</v>
      </c>
      <c r="AW38">
        <f>BB38/AQ38</f>
        <v>0</v>
      </c>
      <c r="AX38">
        <f>(AU38-AN38)/AT38</f>
        <v>0</v>
      </c>
      <c r="AY38">
        <f>(AK38-AQ38)/AQ38</f>
        <v>0</v>
      </c>
      <c r="AZ38" t="s">
        <v>294</v>
      </c>
      <c r="BA38">
        <v>0</v>
      </c>
      <c r="BB38">
        <f>AQ38-BA38</f>
        <v>0</v>
      </c>
      <c r="BC38">
        <f>(AQ38-AP38)/(AQ38-BA38)</f>
        <v>0</v>
      </c>
      <c r="BD38">
        <f>(AK38-AQ38)/(AK38-BA38)</f>
        <v>0</v>
      </c>
      <c r="BE38">
        <f>(AQ38-AP38)/(AQ38-AJ38)</f>
        <v>0</v>
      </c>
      <c r="BF38">
        <f>(AK38-AQ38)/(AK38-AJ38)</f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f>$B$11*CM38+$C$11*CN38+$F$11*CO38*(1-CR38)</f>
        <v>0</v>
      </c>
      <c r="BP38">
        <f>BO38*BQ38</f>
        <v>0</v>
      </c>
      <c r="BQ38">
        <f>($B$11*$D$9+$C$11*$D$9+$F$11*((DB38+CT38)/MAX(DB38+CT38+DC38, 0.1)*$I$9+DC38/MAX(DB38+CT38+DC38, 0.1)*$J$9))/($B$11+$C$11+$F$11)</f>
        <v>0</v>
      </c>
      <c r="BR38">
        <f>($B$11*$K$9+$C$11*$K$9+$F$11*((DB38+CT38)/MAX(DB38+CT38+DC38, 0.1)*$P$9+DC38/MAX(DB38+CT38+DC38, 0.1)*$Q$9))/($B$11+$C$11+$F$11)</f>
        <v>0</v>
      </c>
      <c r="BS38">
        <v>6</v>
      </c>
      <c r="BT38">
        <v>0.5</v>
      </c>
      <c r="BU38" t="s">
        <v>295</v>
      </c>
      <c r="BV38">
        <v>2</v>
      </c>
      <c r="BW38">
        <v>1621533611.5</v>
      </c>
      <c r="BX38">
        <v>57.2556</v>
      </c>
      <c r="BY38">
        <v>62.8345</v>
      </c>
      <c r="BZ38">
        <v>13.0305</v>
      </c>
      <c r="CA38">
        <v>13.0317</v>
      </c>
      <c r="CB38">
        <v>51.5212</v>
      </c>
      <c r="CC38">
        <v>12.8758</v>
      </c>
      <c r="CD38">
        <v>699.87</v>
      </c>
      <c r="CE38">
        <v>100.932</v>
      </c>
      <c r="CF38">
        <v>0.0997591</v>
      </c>
      <c r="CG38">
        <v>22.9915</v>
      </c>
      <c r="CH38">
        <v>22.9478</v>
      </c>
      <c r="CI38">
        <v>999.9</v>
      </c>
      <c r="CJ38">
        <v>0</v>
      </c>
      <c r="CK38">
        <v>0</v>
      </c>
      <c r="CL38">
        <v>10010</v>
      </c>
      <c r="CM38">
        <v>0</v>
      </c>
      <c r="CN38">
        <v>3.33586</v>
      </c>
      <c r="CO38">
        <v>599.751</v>
      </c>
      <c r="CP38">
        <v>0.932968</v>
      </c>
      <c r="CQ38">
        <v>0.0670323</v>
      </c>
      <c r="CR38">
        <v>0</v>
      </c>
      <c r="CS38">
        <v>3.4998</v>
      </c>
      <c r="CT38">
        <v>4.99951</v>
      </c>
      <c r="CU38">
        <v>90.3599</v>
      </c>
      <c r="CV38">
        <v>4812.04</v>
      </c>
      <c r="CW38">
        <v>37.75</v>
      </c>
      <c r="CX38">
        <v>41.5</v>
      </c>
      <c r="CY38">
        <v>40.187</v>
      </c>
      <c r="CZ38">
        <v>41.062</v>
      </c>
      <c r="DA38">
        <v>40.062</v>
      </c>
      <c r="DB38">
        <v>554.88</v>
      </c>
      <c r="DC38">
        <v>39.87</v>
      </c>
      <c r="DD38">
        <v>0</v>
      </c>
      <c r="DE38">
        <v>1621533615.4</v>
      </c>
      <c r="DF38">
        <v>0</v>
      </c>
      <c r="DG38">
        <v>3.447</v>
      </c>
      <c r="DH38">
        <v>0.693492316128388</v>
      </c>
      <c r="DI38">
        <v>-1.70276922148569</v>
      </c>
      <c r="DJ38">
        <v>90.591488</v>
      </c>
      <c r="DK38">
        <v>15</v>
      </c>
      <c r="DL38">
        <v>1621533543.5</v>
      </c>
      <c r="DM38" t="s">
        <v>296</v>
      </c>
      <c r="DN38">
        <v>1621533543</v>
      </c>
      <c r="DO38">
        <v>1621533543.5</v>
      </c>
      <c r="DP38">
        <v>4</v>
      </c>
      <c r="DQ38">
        <v>0.002</v>
      </c>
      <c r="DR38">
        <v>0.003</v>
      </c>
      <c r="DS38">
        <v>8.559</v>
      </c>
      <c r="DT38">
        <v>0.154</v>
      </c>
      <c r="DU38">
        <v>420</v>
      </c>
      <c r="DV38">
        <v>13</v>
      </c>
      <c r="DW38">
        <v>1.35</v>
      </c>
      <c r="DX38">
        <v>0.35</v>
      </c>
      <c r="DY38">
        <v>16.5234733275</v>
      </c>
      <c r="DZ38">
        <v>-188.071005668668</v>
      </c>
      <c r="EA38">
        <v>18.8723871757452</v>
      </c>
      <c r="EB38">
        <v>0</v>
      </c>
      <c r="EC38">
        <v>3.45956060606061</v>
      </c>
      <c r="ED38">
        <v>-0.119442717473052</v>
      </c>
      <c r="EE38">
        <v>0.186395192647388</v>
      </c>
      <c r="EF38">
        <v>1</v>
      </c>
      <c r="EG38">
        <v>-0.015414048175</v>
      </c>
      <c r="EH38">
        <v>0.0625389676660413</v>
      </c>
      <c r="EI38">
        <v>0.0129655679012655</v>
      </c>
      <c r="EJ38">
        <v>1</v>
      </c>
      <c r="EK38">
        <v>2</v>
      </c>
      <c r="EL38">
        <v>3</v>
      </c>
      <c r="EM38" t="s">
        <v>306</v>
      </c>
      <c r="EN38">
        <v>100</v>
      </c>
      <c r="EO38">
        <v>100</v>
      </c>
      <c r="EP38">
        <v>5.734</v>
      </c>
      <c r="EQ38">
        <v>0.1547</v>
      </c>
      <c r="ER38">
        <v>5.25304998807394</v>
      </c>
      <c r="ES38">
        <v>0.0095515401478521</v>
      </c>
      <c r="ET38">
        <v>-4.08282145803731e-06</v>
      </c>
      <c r="EU38">
        <v>9.61633180237613e-10</v>
      </c>
      <c r="EV38">
        <v>-0.0133641391554055</v>
      </c>
      <c r="EW38">
        <v>0.00964955815971448</v>
      </c>
      <c r="EX38">
        <v>0.000351754833574242</v>
      </c>
      <c r="EY38">
        <v>-6.74969522547015e-06</v>
      </c>
      <c r="EZ38">
        <v>-1</v>
      </c>
      <c r="FA38">
        <v>-1</v>
      </c>
      <c r="FB38">
        <v>-1</v>
      </c>
      <c r="FC38">
        <v>-1</v>
      </c>
      <c r="FD38">
        <v>1.1</v>
      </c>
      <c r="FE38">
        <v>1.1</v>
      </c>
      <c r="FF38">
        <v>2</v>
      </c>
      <c r="FG38">
        <v>793.624</v>
      </c>
      <c r="FH38">
        <v>737.186</v>
      </c>
      <c r="FI38">
        <v>19.9998</v>
      </c>
      <c r="FJ38">
        <v>26.9453</v>
      </c>
      <c r="FK38">
        <v>29.9999</v>
      </c>
      <c r="FL38">
        <v>27.0075</v>
      </c>
      <c r="FM38">
        <v>26.9839</v>
      </c>
      <c r="FN38">
        <v>6.76661</v>
      </c>
      <c r="FO38">
        <v>19.857</v>
      </c>
      <c r="FP38">
        <v>8.31554</v>
      </c>
      <c r="FQ38">
        <v>20</v>
      </c>
      <c r="FR38">
        <v>74.12</v>
      </c>
      <c r="FS38">
        <v>13.0798</v>
      </c>
      <c r="FT38">
        <v>100.008</v>
      </c>
      <c r="FU38">
        <v>100.372</v>
      </c>
    </row>
    <row r="39" spans="1:177">
      <c r="A39">
        <v>23</v>
      </c>
      <c r="B39">
        <v>1621533613.5</v>
      </c>
      <c r="C39">
        <v>44</v>
      </c>
      <c r="D39" t="s">
        <v>341</v>
      </c>
      <c r="E39" t="s">
        <v>342</v>
      </c>
      <c r="G39">
        <v>1621533613.5</v>
      </c>
      <c r="H39">
        <f>CD39*AF39*(BZ39-CA39)/(100*BS39*(1000-AF39*BZ39))</f>
        <v>0</v>
      </c>
      <c r="I39">
        <f>CD39*AF39*(BY39-BX39*(1000-AF39*CA39)/(1000-AF39*BZ39))/(100*BS39)</f>
        <v>0</v>
      </c>
      <c r="J39">
        <f>BX39 - IF(AF39&gt;1, I39*BS39*100.0/(AH39*CL39), 0)</f>
        <v>0</v>
      </c>
      <c r="K39">
        <f>((Q39-H39/2)*J39-I39)/(Q39+H39/2)</f>
        <v>0</v>
      </c>
      <c r="L39">
        <f>K39*(CE39+CF39)/1000.0</f>
        <v>0</v>
      </c>
      <c r="M39">
        <f>(BX39 - IF(AF39&gt;1, I39*BS39*100.0/(AH39*CL39), 0))*(CE39+CF39)/1000.0</f>
        <v>0</v>
      </c>
      <c r="N39">
        <f>2.0/((1/P39-1/O39)+SIGN(P39)*SQRT((1/P39-1/O39)*(1/P39-1/O39) + 4*BT39/((BT39+1)*(BT39+1))*(2*1/P39*1/O39-1/O39*1/O39)))</f>
        <v>0</v>
      </c>
      <c r="O39">
        <f>IF(LEFT(BU39,1)&lt;&gt;"0",IF(LEFT(BU39,1)="1",3.0,BV39),$D$5+$E$5*(CL39*CE39/($K$5*1000))+$F$5*(CL39*CE39/($K$5*1000))*MAX(MIN(BS39,$J$5),$I$5)*MAX(MIN(BS39,$J$5),$I$5)+$G$5*MAX(MIN(BS39,$J$5),$I$5)*(CL39*CE39/($K$5*1000))+$H$5*(CL39*CE39/($K$5*1000))*(CL39*CE39/($K$5*1000)))</f>
        <v>0</v>
      </c>
      <c r="P39">
        <f>H39*(1000-(1000*0.61365*exp(17.502*T39/(240.97+T39))/(CE39+CF39)+BZ39)/2)/(1000*0.61365*exp(17.502*T39/(240.97+T39))/(CE39+CF39)-BZ39)</f>
        <v>0</v>
      </c>
      <c r="Q39">
        <f>1/((BT39+1)/(N39/1.6)+1/(O39/1.37)) + BT39/((BT39+1)/(N39/1.6) + BT39/(O39/1.37))</f>
        <v>0</v>
      </c>
      <c r="R39">
        <f>(BP39*BR39)</f>
        <v>0</v>
      </c>
      <c r="S39">
        <f>(CG39+(R39+2*0.95*5.67E-8*(((CG39+$B$7)+273)^4-(CG39+273)^4)-44100*H39)/(1.84*29.3*O39+8*0.95*5.67E-8*(CG39+273)^3))</f>
        <v>0</v>
      </c>
      <c r="T39">
        <f>($C$7*CH39+$D$7*CI39+$E$7*S39)</f>
        <v>0</v>
      </c>
      <c r="U39">
        <f>0.61365*exp(17.502*T39/(240.97+T39))</f>
        <v>0</v>
      </c>
      <c r="V39">
        <f>(W39/X39*100)</f>
        <v>0</v>
      </c>
      <c r="W39">
        <f>BZ39*(CE39+CF39)/1000</f>
        <v>0</v>
      </c>
      <c r="X39">
        <f>0.61365*exp(17.502*CG39/(240.97+CG39))</f>
        <v>0</v>
      </c>
      <c r="Y39">
        <f>(U39-BZ39*(CE39+CF39)/1000)</f>
        <v>0</v>
      </c>
      <c r="Z39">
        <f>(-H39*44100)</f>
        <v>0</v>
      </c>
      <c r="AA39">
        <f>2*29.3*O39*0.92*(CG39-T39)</f>
        <v>0</v>
      </c>
      <c r="AB39">
        <f>2*0.95*5.67E-8*(((CG39+$B$7)+273)^4-(T39+273)^4)</f>
        <v>0</v>
      </c>
      <c r="AC39">
        <f>R39+AB39+Z39+AA39</f>
        <v>0</v>
      </c>
      <c r="AD39">
        <v>0</v>
      </c>
      <c r="AE39">
        <v>0</v>
      </c>
      <c r="AF39">
        <f>IF(AD39*$H$13&gt;=AH39,1.0,(AH39/(AH39-AD39*$H$13)))</f>
        <v>0</v>
      </c>
      <c r="AG39">
        <f>(AF39-1)*100</f>
        <v>0</v>
      </c>
      <c r="AH39">
        <f>MAX(0,($B$13+$C$13*CL39)/(1+$D$13*CL39)*CE39/(CG39+273)*$E$13)</f>
        <v>0</v>
      </c>
      <c r="AI39" t="s">
        <v>294</v>
      </c>
      <c r="AJ39">
        <v>0</v>
      </c>
      <c r="AK39">
        <v>0</v>
      </c>
      <c r="AL39">
        <f>AK39-AJ39</f>
        <v>0</v>
      </c>
      <c r="AM39">
        <f>AL39/AK39</f>
        <v>0</v>
      </c>
      <c r="AN39">
        <v>0</v>
      </c>
      <c r="AO39" t="s">
        <v>294</v>
      </c>
      <c r="AP39">
        <v>0</v>
      </c>
      <c r="AQ39">
        <v>0</v>
      </c>
      <c r="AR39">
        <f>1-AP39/AQ39</f>
        <v>0</v>
      </c>
      <c r="AS39">
        <v>0.5</v>
      </c>
      <c r="AT39">
        <f>BP39</f>
        <v>0</v>
      </c>
      <c r="AU39">
        <f>I39</f>
        <v>0</v>
      </c>
      <c r="AV39">
        <f>AR39*AS39*AT39</f>
        <v>0</v>
      </c>
      <c r="AW39">
        <f>BB39/AQ39</f>
        <v>0</v>
      </c>
      <c r="AX39">
        <f>(AU39-AN39)/AT39</f>
        <v>0</v>
      </c>
      <c r="AY39">
        <f>(AK39-AQ39)/AQ39</f>
        <v>0</v>
      </c>
      <c r="AZ39" t="s">
        <v>294</v>
      </c>
      <c r="BA39">
        <v>0</v>
      </c>
      <c r="BB39">
        <f>AQ39-BA39</f>
        <v>0</v>
      </c>
      <c r="BC39">
        <f>(AQ39-AP39)/(AQ39-BA39)</f>
        <v>0</v>
      </c>
      <c r="BD39">
        <f>(AK39-AQ39)/(AK39-BA39)</f>
        <v>0</v>
      </c>
      <c r="BE39">
        <f>(AQ39-AP39)/(AQ39-AJ39)</f>
        <v>0</v>
      </c>
      <c r="BF39">
        <f>(AK39-AQ39)/(AK39-AJ39)</f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f>$B$11*CM39+$C$11*CN39+$F$11*CO39*(1-CR39)</f>
        <v>0</v>
      </c>
      <c r="BP39">
        <f>BO39*BQ39</f>
        <v>0</v>
      </c>
      <c r="BQ39">
        <f>($B$11*$D$9+$C$11*$D$9+$F$11*((DB39+CT39)/MAX(DB39+CT39+DC39, 0.1)*$I$9+DC39/MAX(DB39+CT39+DC39, 0.1)*$J$9))/($B$11+$C$11+$F$11)</f>
        <v>0</v>
      </c>
      <c r="BR39">
        <f>($B$11*$K$9+$C$11*$K$9+$F$11*((DB39+CT39)/MAX(DB39+CT39+DC39, 0.1)*$P$9+DC39/MAX(DB39+CT39+DC39, 0.1)*$Q$9))/($B$11+$C$11+$F$11)</f>
        <v>0</v>
      </c>
      <c r="BS39">
        <v>6</v>
      </c>
      <c r="BT39">
        <v>0.5</v>
      </c>
      <c r="BU39" t="s">
        <v>295</v>
      </c>
      <c r="BV39">
        <v>2</v>
      </c>
      <c r="BW39">
        <v>1621533613.5</v>
      </c>
      <c r="BX39">
        <v>59.3052</v>
      </c>
      <c r="BY39">
        <v>65.8254</v>
      </c>
      <c r="BZ39">
        <v>13.0273</v>
      </c>
      <c r="CA39">
        <v>13.0263</v>
      </c>
      <c r="CB39">
        <v>53.5522</v>
      </c>
      <c r="CC39">
        <v>12.8726</v>
      </c>
      <c r="CD39">
        <v>699.824</v>
      </c>
      <c r="CE39">
        <v>100.93</v>
      </c>
      <c r="CF39">
        <v>0.0993095</v>
      </c>
      <c r="CG39">
        <v>22.9892</v>
      </c>
      <c r="CH39">
        <v>22.9586</v>
      </c>
      <c r="CI39">
        <v>999.9</v>
      </c>
      <c r="CJ39">
        <v>0</v>
      </c>
      <c r="CK39">
        <v>0</v>
      </c>
      <c r="CL39">
        <v>9990</v>
      </c>
      <c r="CM39">
        <v>0</v>
      </c>
      <c r="CN39">
        <v>3.33586</v>
      </c>
      <c r="CO39">
        <v>600.061</v>
      </c>
      <c r="CP39">
        <v>0.933003</v>
      </c>
      <c r="CQ39">
        <v>0.0669971</v>
      </c>
      <c r="CR39">
        <v>0</v>
      </c>
      <c r="CS39">
        <v>3.4549</v>
      </c>
      <c r="CT39">
        <v>4.99951</v>
      </c>
      <c r="CU39">
        <v>90.6313</v>
      </c>
      <c r="CV39">
        <v>4814.6</v>
      </c>
      <c r="CW39">
        <v>37.75</v>
      </c>
      <c r="CX39">
        <v>41.5</v>
      </c>
      <c r="CY39">
        <v>40.187</v>
      </c>
      <c r="CZ39">
        <v>41.062</v>
      </c>
      <c r="DA39">
        <v>40.062</v>
      </c>
      <c r="DB39">
        <v>555.19</v>
      </c>
      <c r="DC39">
        <v>39.87</v>
      </c>
      <c r="DD39">
        <v>0</v>
      </c>
      <c r="DE39">
        <v>1621533617.2</v>
      </c>
      <c r="DF39">
        <v>0</v>
      </c>
      <c r="DG39">
        <v>3.46057307692308</v>
      </c>
      <c r="DH39">
        <v>0.51938804137224</v>
      </c>
      <c r="DI39">
        <v>-1.86862905471043</v>
      </c>
      <c r="DJ39">
        <v>90.5721692307692</v>
      </c>
      <c r="DK39">
        <v>15</v>
      </c>
      <c r="DL39">
        <v>1621533543.5</v>
      </c>
      <c r="DM39" t="s">
        <v>296</v>
      </c>
      <c r="DN39">
        <v>1621533543</v>
      </c>
      <c r="DO39">
        <v>1621533543.5</v>
      </c>
      <c r="DP39">
        <v>4</v>
      </c>
      <c r="DQ39">
        <v>0.002</v>
      </c>
      <c r="DR39">
        <v>0.003</v>
      </c>
      <c r="DS39">
        <v>8.559</v>
      </c>
      <c r="DT39">
        <v>0.154</v>
      </c>
      <c r="DU39">
        <v>420</v>
      </c>
      <c r="DV39">
        <v>13</v>
      </c>
      <c r="DW39">
        <v>1.35</v>
      </c>
      <c r="DX39">
        <v>0.35</v>
      </c>
      <c r="DY39">
        <v>10.5332565775</v>
      </c>
      <c r="DZ39">
        <v>-148.481842082927</v>
      </c>
      <c r="EA39">
        <v>14.9707120413336</v>
      </c>
      <c r="EB39">
        <v>0</v>
      </c>
      <c r="EC39">
        <v>3.46860285714286</v>
      </c>
      <c r="ED39">
        <v>0.035778862907429</v>
      </c>
      <c r="EE39">
        <v>0.17560316704875</v>
      </c>
      <c r="EF39">
        <v>1</v>
      </c>
      <c r="EG39">
        <v>-0.015543175475</v>
      </c>
      <c r="EH39">
        <v>0.118104527425891</v>
      </c>
      <c r="EI39">
        <v>0.0128224764207602</v>
      </c>
      <c r="EJ39">
        <v>0</v>
      </c>
      <c r="EK39">
        <v>1</v>
      </c>
      <c r="EL39">
        <v>3</v>
      </c>
      <c r="EM39" t="s">
        <v>343</v>
      </c>
      <c r="EN39">
        <v>100</v>
      </c>
      <c r="EO39">
        <v>100</v>
      </c>
      <c r="EP39">
        <v>5.753</v>
      </c>
      <c r="EQ39">
        <v>0.1547</v>
      </c>
      <c r="ER39">
        <v>5.25304998807394</v>
      </c>
      <c r="ES39">
        <v>0.0095515401478521</v>
      </c>
      <c r="ET39">
        <v>-4.08282145803731e-06</v>
      </c>
      <c r="EU39">
        <v>9.61633180237613e-10</v>
      </c>
      <c r="EV39">
        <v>-0.0133641391554055</v>
      </c>
      <c r="EW39">
        <v>0.00964955815971448</v>
      </c>
      <c r="EX39">
        <v>0.000351754833574242</v>
      </c>
      <c r="EY39">
        <v>-6.74969522547015e-06</v>
      </c>
      <c r="EZ39">
        <v>-1</v>
      </c>
      <c r="FA39">
        <v>-1</v>
      </c>
      <c r="FB39">
        <v>-1</v>
      </c>
      <c r="FC39">
        <v>-1</v>
      </c>
      <c r="FD39">
        <v>1.2</v>
      </c>
      <c r="FE39">
        <v>1.2</v>
      </c>
      <c r="FF39">
        <v>2</v>
      </c>
      <c r="FG39">
        <v>793.446</v>
      </c>
      <c r="FH39">
        <v>737.753</v>
      </c>
      <c r="FI39">
        <v>19.9999</v>
      </c>
      <c r="FJ39">
        <v>26.943</v>
      </c>
      <c r="FK39">
        <v>29.9999</v>
      </c>
      <c r="FL39">
        <v>27.0075</v>
      </c>
      <c r="FM39">
        <v>26.9839</v>
      </c>
      <c r="FN39">
        <v>6.95351</v>
      </c>
      <c r="FO39">
        <v>19.857</v>
      </c>
      <c r="FP39">
        <v>7.94224</v>
      </c>
      <c r="FQ39">
        <v>20</v>
      </c>
      <c r="FR39">
        <v>77.48</v>
      </c>
      <c r="FS39">
        <v>13.0798</v>
      </c>
      <c r="FT39">
        <v>100.008</v>
      </c>
      <c r="FU39">
        <v>100.373</v>
      </c>
    </row>
    <row r="40" spans="1:177">
      <c r="A40">
        <v>24</v>
      </c>
      <c r="B40">
        <v>1621533615.5</v>
      </c>
      <c r="C40">
        <v>46</v>
      </c>
      <c r="D40" t="s">
        <v>344</v>
      </c>
      <c r="E40" t="s">
        <v>345</v>
      </c>
      <c r="G40">
        <v>1621533615.5</v>
      </c>
      <c r="H40">
        <f>CD40*AF40*(BZ40-CA40)/(100*BS40*(1000-AF40*BZ40))</f>
        <v>0</v>
      </c>
      <c r="I40">
        <f>CD40*AF40*(BY40-BX40*(1000-AF40*CA40)/(1000-AF40*BZ40))/(100*BS40)</f>
        <v>0</v>
      </c>
      <c r="J40">
        <f>BX40 - IF(AF40&gt;1, I40*BS40*100.0/(AH40*CL40), 0)</f>
        <v>0</v>
      </c>
      <c r="K40">
        <f>((Q40-H40/2)*J40-I40)/(Q40+H40/2)</f>
        <v>0</v>
      </c>
      <c r="L40">
        <f>K40*(CE40+CF40)/1000.0</f>
        <v>0</v>
      </c>
      <c r="M40">
        <f>(BX40 - IF(AF40&gt;1, I40*BS40*100.0/(AH40*CL40), 0))*(CE40+CF40)/1000.0</f>
        <v>0</v>
      </c>
      <c r="N40">
        <f>2.0/((1/P40-1/O40)+SIGN(P40)*SQRT((1/P40-1/O40)*(1/P40-1/O40) + 4*BT40/((BT40+1)*(BT40+1))*(2*1/P40*1/O40-1/O40*1/O40)))</f>
        <v>0</v>
      </c>
      <c r="O40">
        <f>IF(LEFT(BU40,1)&lt;&gt;"0",IF(LEFT(BU40,1)="1",3.0,BV40),$D$5+$E$5*(CL40*CE40/($K$5*1000))+$F$5*(CL40*CE40/($K$5*1000))*MAX(MIN(BS40,$J$5),$I$5)*MAX(MIN(BS40,$J$5),$I$5)+$G$5*MAX(MIN(BS40,$J$5),$I$5)*(CL40*CE40/($K$5*1000))+$H$5*(CL40*CE40/($K$5*1000))*(CL40*CE40/($K$5*1000)))</f>
        <v>0</v>
      </c>
      <c r="P40">
        <f>H40*(1000-(1000*0.61365*exp(17.502*T40/(240.97+T40))/(CE40+CF40)+BZ40)/2)/(1000*0.61365*exp(17.502*T40/(240.97+T40))/(CE40+CF40)-BZ40)</f>
        <v>0</v>
      </c>
      <c r="Q40">
        <f>1/((BT40+1)/(N40/1.6)+1/(O40/1.37)) + BT40/((BT40+1)/(N40/1.6) + BT40/(O40/1.37))</f>
        <v>0</v>
      </c>
      <c r="R40">
        <f>(BP40*BR40)</f>
        <v>0</v>
      </c>
      <c r="S40">
        <f>(CG40+(R40+2*0.95*5.67E-8*(((CG40+$B$7)+273)^4-(CG40+273)^4)-44100*H40)/(1.84*29.3*O40+8*0.95*5.67E-8*(CG40+273)^3))</f>
        <v>0</v>
      </c>
      <c r="T40">
        <f>($C$7*CH40+$D$7*CI40+$E$7*S40)</f>
        <v>0</v>
      </c>
      <c r="U40">
        <f>0.61365*exp(17.502*T40/(240.97+T40))</f>
        <v>0</v>
      </c>
      <c r="V40">
        <f>(W40/X40*100)</f>
        <v>0</v>
      </c>
      <c r="W40">
        <f>BZ40*(CE40+CF40)/1000</f>
        <v>0</v>
      </c>
      <c r="X40">
        <f>0.61365*exp(17.502*CG40/(240.97+CG40))</f>
        <v>0</v>
      </c>
      <c r="Y40">
        <f>(U40-BZ40*(CE40+CF40)/1000)</f>
        <v>0</v>
      </c>
      <c r="Z40">
        <f>(-H40*44100)</f>
        <v>0</v>
      </c>
      <c r="AA40">
        <f>2*29.3*O40*0.92*(CG40-T40)</f>
        <v>0</v>
      </c>
      <c r="AB40">
        <f>2*0.95*5.67E-8*(((CG40+$B$7)+273)^4-(T40+273)^4)</f>
        <v>0</v>
      </c>
      <c r="AC40">
        <f>R40+AB40+Z40+AA40</f>
        <v>0</v>
      </c>
      <c r="AD40">
        <v>0</v>
      </c>
      <c r="AE40">
        <v>0</v>
      </c>
      <c r="AF40">
        <f>IF(AD40*$H$13&gt;=AH40,1.0,(AH40/(AH40-AD40*$H$13)))</f>
        <v>0</v>
      </c>
      <c r="AG40">
        <f>(AF40-1)*100</f>
        <v>0</v>
      </c>
      <c r="AH40">
        <f>MAX(0,($B$13+$C$13*CL40)/(1+$D$13*CL40)*CE40/(CG40+273)*$E$13)</f>
        <v>0</v>
      </c>
      <c r="AI40" t="s">
        <v>294</v>
      </c>
      <c r="AJ40">
        <v>0</v>
      </c>
      <c r="AK40">
        <v>0</v>
      </c>
      <c r="AL40">
        <f>AK40-AJ40</f>
        <v>0</v>
      </c>
      <c r="AM40">
        <f>AL40/AK40</f>
        <v>0</v>
      </c>
      <c r="AN40">
        <v>0</v>
      </c>
      <c r="AO40" t="s">
        <v>294</v>
      </c>
      <c r="AP40">
        <v>0</v>
      </c>
      <c r="AQ40">
        <v>0</v>
      </c>
      <c r="AR40">
        <f>1-AP40/AQ40</f>
        <v>0</v>
      </c>
      <c r="AS40">
        <v>0.5</v>
      </c>
      <c r="AT40">
        <f>BP40</f>
        <v>0</v>
      </c>
      <c r="AU40">
        <f>I40</f>
        <v>0</v>
      </c>
      <c r="AV40">
        <f>AR40*AS40*AT40</f>
        <v>0</v>
      </c>
      <c r="AW40">
        <f>BB40/AQ40</f>
        <v>0</v>
      </c>
      <c r="AX40">
        <f>(AU40-AN40)/AT40</f>
        <v>0</v>
      </c>
      <c r="AY40">
        <f>(AK40-AQ40)/AQ40</f>
        <v>0</v>
      </c>
      <c r="AZ40" t="s">
        <v>294</v>
      </c>
      <c r="BA40">
        <v>0</v>
      </c>
      <c r="BB40">
        <f>AQ40-BA40</f>
        <v>0</v>
      </c>
      <c r="BC40">
        <f>(AQ40-AP40)/(AQ40-BA40)</f>
        <v>0</v>
      </c>
      <c r="BD40">
        <f>(AK40-AQ40)/(AK40-BA40)</f>
        <v>0</v>
      </c>
      <c r="BE40">
        <f>(AQ40-AP40)/(AQ40-AJ40)</f>
        <v>0</v>
      </c>
      <c r="BF40">
        <f>(AK40-AQ40)/(AK40-AJ40)</f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f>$B$11*CM40+$C$11*CN40+$F$11*CO40*(1-CR40)</f>
        <v>0</v>
      </c>
      <c r="BP40">
        <f>BO40*BQ40</f>
        <v>0</v>
      </c>
      <c r="BQ40">
        <f>($B$11*$D$9+$C$11*$D$9+$F$11*((DB40+CT40)/MAX(DB40+CT40+DC40, 0.1)*$I$9+DC40/MAX(DB40+CT40+DC40, 0.1)*$J$9))/($B$11+$C$11+$F$11)</f>
        <v>0</v>
      </c>
      <c r="BR40">
        <f>($B$11*$K$9+$C$11*$K$9+$F$11*((DB40+CT40)/MAX(DB40+CT40+DC40, 0.1)*$P$9+DC40/MAX(DB40+CT40+DC40, 0.1)*$Q$9))/($B$11+$C$11+$F$11)</f>
        <v>0</v>
      </c>
      <c r="BS40">
        <v>6</v>
      </c>
      <c r="BT40">
        <v>0.5</v>
      </c>
      <c r="BU40" t="s">
        <v>295</v>
      </c>
      <c r="BV40">
        <v>2</v>
      </c>
      <c r="BW40">
        <v>1621533615.5</v>
      </c>
      <c r="BX40">
        <v>61.5545</v>
      </c>
      <c r="BY40">
        <v>68.9676</v>
      </c>
      <c r="BZ40">
        <v>13.0227</v>
      </c>
      <c r="CA40">
        <v>13.0007</v>
      </c>
      <c r="CB40">
        <v>55.7812</v>
      </c>
      <c r="CC40">
        <v>12.868</v>
      </c>
      <c r="CD40">
        <v>699.729</v>
      </c>
      <c r="CE40">
        <v>100.931</v>
      </c>
      <c r="CF40">
        <v>0.0994333</v>
      </c>
      <c r="CG40">
        <v>22.9857</v>
      </c>
      <c r="CH40">
        <v>22.9718</v>
      </c>
      <c r="CI40">
        <v>999.9</v>
      </c>
      <c r="CJ40">
        <v>0</v>
      </c>
      <c r="CK40">
        <v>0</v>
      </c>
      <c r="CL40">
        <v>9970</v>
      </c>
      <c r="CM40">
        <v>0</v>
      </c>
      <c r="CN40">
        <v>3.33586</v>
      </c>
      <c r="CO40">
        <v>600.065</v>
      </c>
      <c r="CP40">
        <v>0.932968</v>
      </c>
      <c r="CQ40">
        <v>0.0670323</v>
      </c>
      <c r="CR40">
        <v>0</v>
      </c>
      <c r="CS40">
        <v>3.5092</v>
      </c>
      <c r="CT40">
        <v>4.99951</v>
      </c>
      <c r="CU40">
        <v>90.2352</v>
      </c>
      <c r="CV40">
        <v>4814.58</v>
      </c>
      <c r="CW40">
        <v>37.75</v>
      </c>
      <c r="CX40">
        <v>41.5</v>
      </c>
      <c r="CY40">
        <v>40.187</v>
      </c>
      <c r="CZ40">
        <v>41.062</v>
      </c>
      <c r="DA40">
        <v>40.062</v>
      </c>
      <c r="DB40">
        <v>555.18</v>
      </c>
      <c r="DC40">
        <v>39.89</v>
      </c>
      <c r="DD40">
        <v>0</v>
      </c>
      <c r="DE40">
        <v>1621533619.6</v>
      </c>
      <c r="DF40">
        <v>0</v>
      </c>
      <c r="DG40">
        <v>3.47966153846154</v>
      </c>
      <c r="DH40">
        <v>0.0883829129940285</v>
      </c>
      <c r="DI40">
        <v>-1.22151794479749</v>
      </c>
      <c r="DJ40">
        <v>90.5079076923077</v>
      </c>
      <c r="DK40">
        <v>15</v>
      </c>
      <c r="DL40">
        <v>1621533543.5</v>
      </c>
      <c r="DM40" t="s">
        <v>296</v>
      </c>
      <c r="DN40">
        <v>1621533543</v>
      </c>
      <c r="DO40">
        <v>1621533543.5</v>
      </c>
      <c r="DP40">
        <v>4</v>
      </c>
      <c r="DQ40">
        <v>0.002</v>
      </c>
      <c r="DR40">
        <v>0.003</v>
      </c>
      <c r="DS40">
        <v>8.559</v>
      </c>
      <c r="DT40">
        <v>0.154</v>
      </c>
      <c r="DU40">
        <v>420</v>
      </c>
      <c r="DV40">
        <v>13</v>
      </c>
      <c r="DW40">
        <v>1.35</v>
      </c>
      <c r="DX40">
        <v>0.35</v>
      </c>
      <c r="DY40">
        <v>5.7860565775</v>
      </c>
      <c r="DZ40">
        <v>-115.536660298312</v>
      </c>
      <c r="EA40">
        <v>11.7042303617799</v>
      </c>
      <c r="EB40">
        <v>0</v>
      </c>
      <c r="EC40">
        <v>3.46303235294118</v>
      </c>
      <c r="ED40">
        <v>0.404317442794062</v>
      </c>
      <c r="EE40">
        <v>0.152560022364561</v>
      </c>
      <c r="EF40">
        <v>1</v>
      </c>
      <c r="EG40">
        <v>-0.011545300475</v>
      </c>
      <c r="EH40">
        <v>0.132169465722327</v>
      </c>
      <c r="EI40">
        <v>0.0137991018363537</v>
      </c>
      <c r="EJ40">
        <v>0</v>
      </c>
      <c r="EK40">
        <v>1</v>
      </c>
      <c r="EL40">
        <v>3</v>
      </c>
      <c r="EM40" t="s">
        <v>343</v>
      </c>
      <c r="EN40">
        <v>100</v>
      </c>
      <c r="EO40">
        <v>100</v>
      </c>
      <c r="EP40">
        <v>5.773</v>
      </c>
      <c r="EQ40">
        <v>0.1547</v>
      </c>
      <c r="ER40">
        <v>5.25304998807394</v>
      </c>
      <c r="ES40">
        <v>0.0095515401478521</v>
      </c>
      <c r="ET40">
        <v>-4.08282145803731e-06</v>
      </c>
      <c r="EU40">
        <v>9.61633180237613e-10</v>
      </c>
      <c r="EV40">
        <v>-0.0133641391554055</v>
      </c>
      <c r="EW40">
        <v>0.00964955815971448</v>
      </c>
      <c r="EX40">
        <v>0.000351754833574242</v>
      </c>
      <c r="EY40">
        <v>-6.74969522547015e-06</v>
      </c>
      <c r="EZ40">
        <v>-1</v>
      </c>
      <c r="FA40">
        <v>-1</v>
      </c>
      <c r="FB40">
        <v>-1</v>
      </c>
      <c r="FC40">
        <v>-1</v>
      </c>
      <c r="FD40">
        <v>1.2</v>
      </c>
      <c r="FE40">
        <v>1.2</v>
      </c>
      <c r="FF40">
        <v>2</v>
      </c>
      <c r="FG40">
        <v>793.268</v>
      </c>
      <c r="FH40">
        <v>737.753</v>
      </c>
      <c r="FI40">
        <v>19.9998</v>
      </c>
      <c r="FJ40">
        <v>26.943</v>
      </c>
      <c r="FK40">
        <v>30</v>
      </c>
      <c r="FL40">
        <v>27.0075</v>
      </c>
      <c r="FM40">
        <v>26.9839</v>
      </c>
      <c r="FN40">
        <v>7.14536</v>
      </c>
      <c r="FO40">
        <v>19.857</v>
      </c>
      <c r="FP40">
        <v>7.94224</v>
      </c>
      <c r="FQ40">
        <v>20</v>
      </c>
      <c r="FR40">
        <v>80.88</v>
      </c>
      <c r="FS40">
        <v>13.0798</v>
      </c>
      <c r="FT40">
        <v>100.008</v>
      </c>
      <c r="FU40">
        <v>100.372</v>
      </c>
    </row>
    <row r="41" spans="1:177">
      <c r="A41">
        <v>25</v>
      </c>
      <c r="B41">
        <v>1621533617.5</v>
      </c>
      <c r="C41">
        <v>48</v>
      </c>
      <c r="D41" t="s">
        <v>346</v>
      </c>
      <c r="E41" t="s">
        <v>347</v>
      </c>
      <c r="G41">
        <v>1621533617.5</v>
      </c>
      <c r="H41">
        <f>CD41*AF41*(BZ41-CA41)/(100*BS41*(1000-AF41*BZ41))</f>
        <v>0</v>
      </c>
      <c r="I41">
        <f>CD41*AF41*(BY41-BX41*(1000-AF41*CA41)/(1000-AF41*BZ41))/(100*BS41)</f>
        <v>0</v>
      </c>
      <c r="J41">
        <f>BX41 - IF(AF41&gt;1, I41*BS41*100.0/(AH41*CL41), 0)</f>
        <v>0</v>
      </c>
      <c r="K41">
        <f>((Q41-H41/2)*J41-I41)/(Q41+H41/2)</f>
        <v>0</v>
      </c>
      <c r="L41">
        <f>K41*(CE41+CF41)/1000.0</f>
        <v>0</v>
      </c>
      <c r="M41">
        <f>(BX41 - IF(AF41&gt;1, I41*BS41*100.0/(AH41*CL41), 0))*(CE41+CF41)/1000.0</f>
        <v>0</v>
      </c>
      <c r="N41">
        <f>2.0/((1/P41-1/O41)+SIGN(P41)*SQRT((1/P41-1/O41)*(1/P41-1/O41) + 4*BT41/((BT41+1)*(BT41+1))*(2*1/P41*1/O41-1/O41*1/O41)))</f>
        <v>0</v>
      </c>
      <c r="O41">
        <f>IF(LEFT(BU41,1)&lt;&gt;"0",IF(LEFT(BU41,1)="1",3.0,BV41),$D$5+$E$5*(CL41*CE41/($K$5*1000))+$F$5*(CL41*CE41/($K$5*1000))*MAX(MIN(BS41,$J$5),$I$5)*MAX(MIN(BS41,$J$5),$I$5)+$G$5*MAX(MIN(BS41,$J$5),$I$5)*(CL41*CE41/($K$5*1000))+$H$5*(CL41*CE41/($K$5*1000))*(CL41*CE41/($K$5*1000)))</f>
        <v>0</v>
      </c>
      <c r="P41">
        <f>H41*(1000-(1000*0.61365*exp(17.502*T41/(240.97+T41))/(CE41+CF41)+BZ41)/2)/(1000*0.61365*exp(17.502*T41/(240.97+T41))/(CE41+CF41)-BZ41)</f>
        <v>0</v>
      </c>
      <c r="Q41">
        <f>1/((BT41+1)/(N41/1.6)+1/(O41/1.37)) + BT41/((BT41+1)/(N41/1.6) + BT41/(O41/1.37))</f>
        <v>0</v>
      </c>
      <c r="R41">
        <f>(BP41*BR41)</f>
        <v>0</v>
      </c>
      <c r="S41">
        <f>(CG41+(R41+2*0.95*5.67E-8*(((CG41+$B$7)+273)^4-(CG41+273)^4)-44100*H41)/(1.84*29.3*O41+8*0.95*5.67E-8*(CG41+273)^3))</f>
        <v>0</v>
      </c>
      <c r="T41">
        <f>($C$7*CH41+$D$7*CI41+$E$7*S41)</f>
        <v>0</v>
      </c>
      <c r="U41">
        <f>0.61365*exp(17.502*T41/(240.97+T41))</f>
        <v>0</v>
      </c>
      <c r="V41">
        <f>(W41/X41*100)</f>
        <v>0</v>
      </c>
      <c r="W41">
        <f>BZ41*(CE41+CF41)/1000</f>
        <v>0</v>
      </c>
      <c r="X41">
        <f>0.61365*exp(17.502*CG41/(240.97+CG41))</f>
        <v>0</v>
      </c>
      <c r="Y41">
        <f>(U41-BZ41*(CE41+CF41)/1000)</f>
        <v>0</v>
      </c>
      <c r="Z41">
        <f>(-H41*44100)</f>
        <v>0</v>
      </c>
      <c r="AA41">
        <f>2*29.3*O41*0.92*(CG41-T41)</f>
        <v>0</v>
      </c>
      <c r="AB41">
        <f>2*0.95*5.67E-8*(((CG41+$B$7)+273)^4-(T41+273)^4)</f>
        <v>0</v>
      </c>
      <c r="AC41">
        <f>R41+AB41+Z41+AA41</f>
        <v>0</v>
      </c>
      <c r="AD41">
        <v>0</v>
      </c>
      <c r="AE41">
        <v>0</v>
      </c>
      <c r="AF41">
        <f>IF(AD41*$H$13&gt;=AH41,1.0,(AH41/(AH41-AD41*$H$13)))</f>
        <v>0</v>
      </c>
      <c r="AG41">
        <f>(AF41-1)*100</f>
        <v>0</v>
      </c>
      <c r="AH41">
        <f>MAX(0,($B$13+$C$13*CL41)/(1+$D$13*CL41)*CE41/(CG41+273)*$E$13)</f>
        <v>0</v>
      </c>
      <c r="AI41" t="s">
        <v>294</v>
      </c>
      <c r="AJ41">
        <v>0</v>
      </c>
      <c r="AK41">
        <v>0</v>
      </c>
      <c r="AL41">
        <f>AK41-AJ41</f>
        <v>0</v>
      </c>
      <c r="AM41">
        <f>AL41/AK41</f>
        <v>0</v>
      </c>
      <c r="AN41">
        <v>0</v>
      </c>
      <c r="AO41" t="s">
        <v>294</v>
      </c>
      <c r="AP41">
        <v>0</v>
      </c>
      <c r="AQ41">
        <v>0</v>
      </c>
      <c r="AR41">
        <f>1-AP41/AQ41</f>
        <v>0</v>
      </c>
      <c r="AS41">
        <v>0.5</v>
      </c>
      <c r="AT41">
        <f>BP41</f>
        <v>0</v>
      </c>
      <c r="AU41">
        <f>I41</f>
        <v>0</v>
      </c>
      <c r="AV41">
        <f>AR41*AS41*AT41</f>
        <v>0</v>
      </c>
      <c r="AW41">
        <f>BB41/AQ41</f>
        <v>0</v>
      </c>
      <c r="AX41">
        <f>(AU41-AN41)/AT41</f>
        <v>0</v>
      </c>
      <c r="AY41">
        <f>(AK41-AQ41)/AQ41</f>
        <v>0</v>
      </c>
      <c r="AZ41" t="s">
        <v>294</v>
      </c>
      <c r="BA41">
        <v>0</v>
      </c>
      <c r="BB41">
        <f>AQ41-BA41</f>
        <v>0</v>
      </c>
      <c r="BC41">
        <f>(AQ41-AP41)/(AQ41-BA41)</f>
        <v>0</v>
      </c>
      <c r="BD41">
        <f>(AK41-AQ41)/(AK41-BA41)</f>
        <v>0</v>
      </c>
      <c r="BE41">
        <f>(AQ41-AP41)/(AQ41-AJ41)</f>
        <v>0</v>
      </c>
      <c r="BF41">
        <f>(AK41-AQ41)/(AK41-AJ41)</f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f>$B$11*CM41+$C$11*CN41+$F$11*CO41*(1-CR41)</f>
        <v>0</v>
      </c>
      <c r="BP41">
        <f>BO41*BQ41</f>
        <v>0</v>
      </c>
      <c r="BQ41">
        <f>($B$11*$D$9+$C$11*$D$9+$F$11*((DB41+CT41)/MAX(DB41+CT41+DC41, 0.1)*$I$9+DC41/MAX(DB41+CT41+DC41, 0.1)*$J$9))/($B$11+$C$11+$F$11)</f>
        <v>0</v>
      </c>
      <c r="BR41">
        <f>($B$11*$K$9+$C$11*$K$9+$F$11*((DB41+CT41)/MAX(DB41+CT41+DC41, 0.1)*$P$9+DC41/MAX(DB41+CT41+DC41, 0.1)*$Q$9))/($B$11+$C$11+$F$11)</f>
        <v>0</v>
      </c>
      <c r="BS41">
        <v>6</v>
      </c>
      <c r="BT41">
        <v>0.5</v>
      </c>
      <c r="BU41" t="s">
        <v>295</v>
      </c>
      <c r="BV41">
        <v>2</v>
      </c>
      <c r="BW41">
        <v>1621533617.5</v>
      </c>
      <c r="BX41">
        <v>64.1698</v>
      </c>
      <c r="BY41">
        <v>72.1636</v>
      </c>
      <c r="BZ41">
        <v>13.0135</v>
      </c>
      <c r="CA41">
        <v>12.9938</v>
      </c>
      <c r="CB41">
        <v>58.3729</v>
      </c>
      <c r="CC41">
        <v>12.859</v>
      </c>
      <c r="CD41">
        <v>699.911</v>
      </c>
      <c r="CE41">
        <v>100.933</v>
      </c>
      <c r="CF41">
        <v>0.0994451</v>
      </c>
      <c r="CG41">
        <v>22.9869</v>
      </c>
      <c r="CH41">
        <v>22.9644</v>
      </c>
      <c r="CI41">
        <v>999.9</v>
      </c>
      <c r="CJ41">
        <v>0</v>
      </c>
      <c r="CK41">
        <v>0</v>
      </c>
      <c r="CL41">
        <v>10000</v>
      </c>
      <c r="CM41">
        <v>0</v>
      </c>
      <c r="CN41">
        <v>3.33586</v>
      </c>
      <c r="CO41">
        <v>600.054</v>
      </c>
      <c r="CP41">
        <v>0.933003</v>
      </c>
      <c r="CQ41">
        <v>0.0669971</v>
      </c>
      <c r="CR41">
        <v>0</v>
      </c>
      <c r="CS41">
        <v>3.4141</v>
      </c>
      <c r="CT41">
        <v>4.99951</v>
      </c>
      <c r="CU41">
        <v>90.4959</v>
      </c>
      <c r="CV41">
        <v>4814.54</v>
      </c>
      <c r="CW41">
        <v>37.75</v>
      </c>
      <c r="CX41">
        <v>41.5</v>
      </c>
      <c r="CY41">
        <v>40.187</v>
      </c>
      <c r="CZ41">
        <v>41</v>
      </c>
      <c r="DA41">
        <v>40.062</v>
      </c>
      <c r="DB41">
        <v>555.19</v>
      </c>
      <c r="DC41">
        <v>39.87</v>
      </c>
      <c r="DD41">
        <v>0</v>
      </c>
      <c r="DE41">
        <v>1621533621.4</v>
      </c>
      <c r="DF41">
        <v>0</v>
      </c>
      <c r="DG41">
        <v>3.462876</v>
      </c>
      <c r="DH41">
        <v>-0.267607690776282</v>
      </c>
      <c r="DI41">
        <v>-0.171061532166923</v>
      </c>
      <c r="DJ41">
        <v>90.46778</v>
      </c>
      <c r="DK41">
        <v>15</v>
      </c>
      <c r="DL41">
        <v>1621533543.5</v>
      </c>
      <c r="DM41" t="s">
        <v>296</v>
      </c>
      <c r="DN41">
        <v>1621533543</v>
      </c>
      <c r="DO41">
        <v>1621533543.5</v>
      </c>
      <c r="DP41">
        <v>4</v>
      </c>
      <c r="DQ41">
        <v>0.002</v>
      </c>
      <c r="DR41">
        <v>0.003</v>
      </c>
      <c r="DS41">
        <v>8.559</v>
      </c>
      <c r="DT41">
        <v>0.154</v>
      </c>
      <c r="DU41">
        <v>420</v>
      </c>
      <c r="DV41">
        <v>13</v>
      </c>
      <c r="DW41">
        <v>1.35</v>
      </c>
      <c r="DX41">
        <v>0.35</v>
      </c>
      <c r="DY41">
        <v>2.0647078275</v>
      </c>
      <c r="DZ41">
        <v>-88.8920939358349</v>
      </c>
      <c r="EA41">
        <v>9.03907720973079</v>
      </c>
      <c r="EB41">
        <v>0</v>
      </c>
      <c r="EC41">
        <v>3.44434242424242</v>
      </c>
      <c r="ED41">
        <v>0.208058352741905</v>
      </c>
      <c r="EE41">
        <v>0.167789606768648</v>
      </c>
      <c r="EF41">
        <v>1</v>
      </c>
      <c r="EG41">
        <v>-0.005497575475</v>
      </c>
      <c r="EH41">
        <v>0.136516085819888</v>
      </c>
      <c r="EI41">
        <v>0.0143817400518078</v>
      </c>
      <c r="EJ41">
        <v>0</v>
      </c>
      <c r="EK41">
        <v>1</v>
      </c>
      <c r="EL41">
        <v>3</v>
      </c>
      <c r="EM41" t="s">
        <v>343</v>
      </c>
      <c r="EN41">
        <v>100</v>
      </c>
      <c r="EO41">
        <v>100</v>
      </c>
      <c r="EP41">
        <v>5.797</v>
      </c>
      <c r="EQ41">
        <v>0.1545</v>
      </c>
      <c r="ER41">
        <v>5.25304998807394</v>
      </c>
      <c r="ES41">
        <v>0.0095515401478521</v>
      </c>
      <c r="ET41">
        <v>-4.08282145803731e-06</v>
      </c>
      <c r="EU41">
        <v>9.61633180237613e-10</v>
      </c>
      <c r="EV41">
        <v>-0.0133641391554055</v>
      </c>
      <c r="EW41">
        <v>0.00964955815971448</v>
      </c>
      <c r="EX41">
        <v>0.000351754833574242</v>
      </c>
      <c r="EY41">
        <v>-6.74969522547015e-06</v>
      </c>
      <c r="EZ41">
        <v>-1</v>
      </c>
      <c r="FA41">
        <v>-1</v>
      </c>
      <c r="FB41">
        <v>-1</v>
      </c>
      <c r="FC41">
        <v>-1</v>
      </c>
      <c r="FD41">
        <v>1.2</v>
      </c>
      <c r="FE41">
        <v>1.2</v>
      </c>
      <c r="FF41">
        <v>2</v>
      </c>
      <c r="FG41">
        <v>793.446</v>
      </c>
      <c r="FH41">
        <v>738.289</v>
      </c>
      <c r="FI41">
        <v>19.9998</v>
      </c>
      <c r="FJ41">
        <v>26.943</v>
      </c>
      <c r="FK41">
        <v>29.9999</v>
      </c>
      <c r="FL41">
        <v>27.0075</v>
      </c>
      <c r="FM41">
        <v>26.9816</v>
      </c>
      <c r="FN41">
        <v>7.32581</v>
      </c>
      <c r="FO41">
        <v>19.857</v>
      </c>
      <c r="FP41">
        <v>7.94224</v>
      </c>
      <c r="FQ41">
        <v>20</v>
      </c>
      <c r="FR41">
        <v>84.24</v>
      </c>
      <c r="FS41">
        <v>13.0798</v>
      </c>
      <c r="FT41">
        <v>100.01</v>
      </c>
      <c r="FU41">
        <v>100.371</v>
      </c>
    </row>
    <row r="42" spans="1:177">
      <c r="A42">
        <v>26</v>
      </c>
      <c r="B42">
        <v>1621533619.5</v>
      </c>
      <c r="C42">
        <v>50</v>
      </c>
      <c r="D42" t="s">
        <v>348</v>
      </c>
      <c r="E42" t="s">
        <v>349</v>
      </c>
      <c r="G42">
        <v>1621533619.5</v>
      </c>
      <c r="H42">
        <f>CD42*AF42*(BZ42-CA42)/(100*BS42*(1000-AF42*BZ42))</f>
        <v>0</v>
      </c>
      <c r="I42">
        <f>CD42*AF42*(BY42-BX42*(1000-AF42*CA42)/(1000-AF42*BZ42))/(100*BS42)</f>
        <v>0</v>
      </c>
      <c r="J42">
        <f>BX42 - IF(AF42&gt;1, I42*BS42*100.0/(AH42*CL42), 0)</f>
        <v>0</v>
      </c>
      <c r="K42">
        <f>((Q42-H42/2)*J42-I42)/(Q42+H42/2)</f>
        <v>0</v>
      </c>
      <c r="L42">
        <f>K42*(CE42+CF42)/1000.0</f>
        <v>0</v>
      </c>
      <c r="M42">
        <f>(BX42 - IF(AF42&gt;1, I42*BS42*100.0/(AH42*CL42), 0))*(CE42+CF42)/1000.0</f>
        <v>0</v>
      </c>
      <c r="N42">
        <f>2.0/((1/P42-1/O42)+SIGN(P42)*SQRT((1/P42-1/O42)*(1/P42-1/O42) + 4*BT42/((BT42+1)*(BT42+1))*(2*1/P42*1/O42-1/O42*1/O42)))</f>
        <v>0</v>
      </c>
      <c r="O42">
        <f>IF(LEFT(BU42,1)&lt;&gt;"0",IF(LEFT(BU42,1)="1",3.0,BV42),$D$5+$E$5*(CL42*CE42/($K$5*1000))+$F$5*(CL42*CE42/($K$5*1000))*MAX(MIN(BS42,$J$5),$I$5)*MAX(MIN(BS42,$J$5),$I$5)+$G$5*MAX(MIN(BS42,$J$5),$I$5)*(CL42*CE42/($K$5*1000))+$H$5*(CL42*CE42/($K$5*1000))*(CL42*CE42/($K$5*1000)))</f>
        <v>0</v>
      </c>
      <c r="P42">
        <f>H42*(1000-(1000*0.61365*exp(17.502*T42/(240.97+T42))/(CE42+CF42)+BZ42)/2)/(1000*0.61365*exp(17.502*T42/(240.97+T42))/(CE42+CF42)-BZ42)</f>
        <v>0</v>
      </c>
      <c r="Q42">
        <f>1/((BT42+1)/(N42/1.6)+1/(O42/1.37)) + BT42/((BT42+1)/(N42/1.6) + BT42/(O42/1.37))</f>
        <v>0</v>
      </c>
      <c r="R42">
        <f>(BP42*BR42)</f>
        <v>0</v>
      </c>
      <c r="S42">
        <f>(CG42+(R42+2*0.95*5.67E-8*(((CG42+$B$7)+273)^4-(CG42+273)^4)-44100*H42)/(1.84*29.3*O42+8*0.95*5.67E-8*(CG42+273)^3))</f>
        <v>0</v>
      </c>
      <c r="T42">
        <f>($C$7*CH42+$D$7*CI42+$E$7*S42)</f>
        <v>0</v>
      </c>
      <c r="U42">
        <f>0.61365*exp(17.502*T42/(240.97+T42))</f>
        <v>0</v>
      </c>
      <c r="V42">
        <f>(W42/X42*100)</f>
        <v>0</v>
      </c>
      <c r="W42">
        <f>BZ42*(CE42+CF42)/1000</f>
        <v>0</v>
      </c>
      <c r="X42">
        <f>0.61365*exp(17.502*CG42/(240.97+CG42))</f>
        <v>0</v>
      </c>
      <c r="Y42">
        <f>(U42-BZ42*(CE42+CF42)/1000)</f>
        <v>0</v>
      </c>
      <c r="Z42">
        <f>(-H42*44100)</f>
        <v>0</v>
      </c>
      <c r="AA42">
        <f>2*29.3*O42*0.92*(CG42-T42)</f>
        <v>0</v>
      </c>
      <c r="AB42">
        <f>2*0.95*5.67E-8*(((CG42+$B$7)+273)^4-(T42+273)^4)</f>
        <v>0</v>
      </c>
      <c r="AC42">
        <f>R42+AB42+Z42+AA42</f>
        <v>0</v>
      </c>
      <c r="AD42">
        <v>0</v>
      </c>
      <c r="AE42">
        <v>0</v>
      </c>
      <c r="AF42">
        <f>IF(AD42*$H$13&gt;=AH42,1.0,(AH42/(AH42-AD42*$H$13)))</f>
        <v>0</v>
      </c>
      <c r="AG42">
        <f>(AF42-1)*100</f>
        <v>0</v>
      </c>
      <c r="AH42">
        <f>MAX(0,($B$13+$C$13*CL42)/(1+$D$13*CL42)*CE42/(CG42+273)*$E$13)</f>
        <v>0</v>
      </c>
      <c r="AI42" t="s">
        <v>294</v>
      </c>
      <c r="AJ42">
        <v>0</v>
      </c>
      <c r="AK42">
        <v>0</v>
      </c>
      <c r="AL42">
        <f>AK42-AJ42</f>
        <v>0</v>
      </c>
      <c r="AM42">
        <f>AL42/AK42</f>
        <v>0</v>
      </c>
      <c r="AN42">
        <v>0</v>
      </c>
      <c r="AO42" t="s">
        <v>294</v>
      </c>
      <c r="AP42">
        <v>0</v>
      </c>
      <c r="AQ42">
        <v>0</v>
      </c>
      <c r="AR42">
        <f>1-AP42/AQ42</f>
        <v>0</v>
      </c>
      <c r="AS42">
        <v>0.5</v>
      </c>
      <c r="AT42">
        <f>BP42</f>
        <v>0</v>
      </c>
      <c r="AU42">
        <f>I42</f>
        <v>0</v>
      </c>
      <c r="AV42">
        <f>AR42*AS42*AT42</f>
        <v>0</v>
      </c>
      <c r="AW42">
        <f>BB42/AQ42</f>
        <v>0</v>
      </c>
      <c r="AX42">
        <f>(AU42-AN42)/AT42</f>
        <v>0</v>
      </c>
      <c r="AY42">
        <f>(AK42-AQ42)/AQ42</f>
        <v>0</v>
      </c>
      <c r="AZ42" t="s">
        <v>294</v>
      </c>
      <c r="BA42">
        <v>0</v>
      </c>
      <c r="BB42">
        <f>AQ42-BA42</f>
        <v>0</v>
      </c>
      <c r="BC42">
        <f>(AQ42-AP42)/(AQ42-BA42)</f>
        <v>0</v>
      </c>
      <c r="BD42">
        <f>(AK42-AQ42)/(AK42-BA42)</f>
        <v>0</v>
      </c>
      <c r="BE42">
        <f>(AQ42-AP42)/(AQ42-AJ42)</f>
        <v>0</v>
      </c>
      <c r="BF42">
        <f>(AK42-AQ42)/(AK42-AJ42)</f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f>$B$11*CM42+$C$11*CN42+$F$11*CO42*(1-CR42)</f>
        <v>0</v>
      </c>
      <c r="BP42">
        <f>BO42*BQ42</f>
        <v>0</v>
      </c>
      <c r="BQ42">
        <f>($B$11*$D$9+$C$11*$D$9+$F$11*((DB42+CT42)/MAX(DB42+CT42+DC42, 0.1)*$I$9+DC42/MAX(DB42+CT42+DC42, 0.1)*$J$9))/($B$11+$C$11+$F$11)</f>
        <v>0</v>
      </c>
      <c r="BR42">
        <f>($B$11*$K$9+$C$11*$K$9+$F$11*((DB42+CT42)/MAX(DB42+CT42+DC42, 0.1)*$P$9+DC42/MAX(DB42+CT42+DC42, 0.1)*$Q$9))/($B$11+$C$11+$F$11)</f>
        <v>0</v>
      </c>
      <c r="BS42">
        <v>6</v>
      </c>
      <c r="BT42">
        <v>0.5</v>
      </c>
      <c r="BU42" t="s">
        <v>295</v>
      </c>
      <c r="BV42">
        <v>2</v>
      </c>
      <c r="BW42">
        <v>1621533619.5</v>
      </c>
      <c r="BX42">
        <v>66.9476</v>
      </c>
      <c r="BY42">
        <v>75.1762</v>
      </c>
      <c r="BZ42">
        <v>13.0114</v>
      </c>
      <c r="CA42">
        <v>12.9936</v>
      </c>
      <c r="CB42">
        <v>61.1257</v>
      </c>
      <c r="CC42">
        <v>12.8569</v>
      </c>
      <c r="CD42">
        <v>699.819</v>
      </c>
      <c r="CE42">
        <v>100.93</v>
      </c>
      <c r="CF42">
        <v>0.099553</v>
      </c>
      <c r="CG42">
        <v>22.9849</v>
      </c>
      <c r="CH42">
        <v>22.9621</v>
      </c>
      <c r="CI42">
        <v>999.9</v>
      </c>
      <c r="CJ42">
        <v>0</v>
      </c>
      <c r="CK42">
        <v>0</v>
      </c>
      <c r="CL42">
        <v>9990</v>
      </c>
      <c r="CM42">
        <v>0</v>
      </c>
      <c r="CN42">
        <v>3.33586</v>
      </c>
      <c r="CO42">
        <v>600.056</v>
      </c>
      <c r="CP42">
        <v>0.933003</v>
      </c>
      <c r="CQ42">
        <v>0.0669971</v>
      </c>
      <c r="CR42">
        <v>0</v>
      </c>
      <c r="CS42">
        <v>3.3781</v>
      </c>
      <c r="CT42">
        <v>4.99951</v>
      </c>
      <c r="CU42">
        <v>90.4377</v>
      </c>
      <c r="CV42">
        <v>4814.56</v>
      </c>
      <c r="CW42">
        <v>37.75</v>
      </c>
      <c r="CX42">
        <v>41.5</v>
      </c>
      <c r="CY42">
        <v>40.187</v>
      </c>
      <c r="CZ42">
        <v>41</v>
      </c>
      <c r="DA42">
        <v>40.062</v>
      </c>
      <c r="DB42">
        <v>555.19</v>
      </c>
      <c r="DC42">
        <v>39.87</v>
      </c>
      <c r="DD42">
        <v>0</v>
      </c>
      <c r="DE42">
        <v>1621533623.2</v>
      </c>
      <c r="DF42">
        <v>0</v>
      </c>
      <c r="DG42">
        <v>3.46265</v>
      </c>
      <c r="DH42">
        <v>0.0672512832139538</v>
      </c>
      <c r="DI42">
        <v>-0.54203418325405</v>
      </c>
      <c r="DJ42">
        <v>90.4664269230769</v>
      </c>
      <c r="DK42">
        <v>15</v>
      </c>
      <c r="DL42">
        <v>1621533543.5</v>
      </c>
      <c r="DM42" t="s">
        <v>296</v>
      </c>
      <c r="DN42">
        <v>1621533543</v>
      </c>
      <c r="DO42">
        <v>1621533543.5</v>
      </c>
      <c r="DP42">
        <v>4</v>
      </c>
      <c r="DQ42">
        <v>0.002</v>
      </c>
      <c r="DR42">
        <v>0.003</v>
      </c>
      <c r="DS42">
        <v>8.559</v>
      </c>
      <c r="DT42">
        <v>0.154</v>
      </c>
      <c r="DU42">
        <v>420</v>
      </c>
      <c r="DV42">
        <v>13</v>
      </c>
      <c r="DW42">
        <v>1.35</v>
      </c>
      <c r="DX42">
        <v>0.35</v>
      </c>
      <c r="DY42">
        <v>-0.8138039225</v>
      </c>
      <c r="DZ42">
        <v>-67.7179705001876</v>
      </c>
      <c r="EA42">
        <v>6.90844700238522</v>
      </c>
      <c r="EB42">
        <v>0</v>
      </c>
      <c r="EC42">
        <v>3.45956857142857</v>
      </c>
      <c r="ED42">
        <v>0.207380505544838</v>
      </c>
      <c r="EE42">
        <v>0.170573164480279</v>
      </c>
      <c r="EF42">
        <v>1</v>
      </c>
      <c r="EG42">
        <v>-0.000765300475</v>
      </c>
      <c r="EH42">
        <v>0.130974687906191</v>
      </c>
      <c r="EI42">
        <v>0.0138693677697132</v>
      </c>
      <c r="EJ42">
        <v>0</v>
      </c>
      <c r="EK42">
        <v>1</v>
      </c>
      <c r="EL42">
        <v>3</v>
      </c>
      <c r="EM42" t="s">
        <v>343</v>
      </c>
      <c r="EN42">
        <v>100</v>
      </c>
      <c r="EO42">
        <v>100</v>
      </c>
      <c r="EP42">
        <v>5.822</v>
      </c>
      <c r="EQ42">
        <v>0.1545</v>
      </c>
      <c r="ER42">
        <v>5.25304998807394</v>
      </c>
      <c r="ES42">
        <v>0.0095515401478521</v>
      </c>
      <c r="ET42">
        <v>-4.08282145803731e-06</v>
      </c>
      <c r="EU42">
        <v>9.61633180237613e-10</v>
      </c>
      <c r="EV42">
        <v>-0.0133641391554055</v>
      </c>
      <c r="EW42">
        <v>0.00964955815971448</v>
      </c>
      <c r="EX42">
        <v>0.000351754833574242</v>
      </c>
      <c r="EY42">
        <v>-6.74969522547015e-06</v>
      </c>
      <c r="EZ42">
        <v>-1</v>
      </c>
      <c r="FA42">
        <v>-1</v>
      </c>
      <c r="FB42">
        <v>-1</v>
      </c>
      <c r="FC42">
        <v>-1</v>
      </c>
      <c r="FD42">
        <v>1.3</v>
      </c>
      <c r="FE42">
        <v>1.3</v>
      </c>
      <c r="FF42">
        <v>2</v>
      </c>
      <c r="FG42">
        <v>793.947</v>
      </c>
      <c r="FH42">
        <v>737.911</v>
      </c>
      <c r="FI42">
        <v>20</v>
      </c>
      <c r="FJ42">
        <v>26.943</v>
      </c>
      <c r="FK42">
        <v>29.9999</v>
      </c>
      <c r="FL42">
        <v>27.0052</v>
      </c>
      <c r="FM42">
        <v>26.9816</v>
      </c>
      <c r="FN42">
        <v>7.51093</v>
      </c>
      <c r="FO42">
        <v>19.5698</v>
      </c>
      <c r="FP42">
        <v>7.94224</v>
      </c>
      <c r="FQ42">
        <v>20</v>
      </c>
      <c r="FR42">
        <v>87.61</v>
      </c>
      <c r="FS42">
        <v>13.0798</v>
      </c>
      <c r="FT42">
        <v>100.01</v>
      </c>
      <c r="FU42">
        <v>100.374</v>
      </c>
    </row>
    <row r="43" spans="1:177">
      <c r="A43">
        <v>27</v>
      </c>
      <c r="B43">
        <v>1621533621.5</v>
      </c>
      <c r="C43">
        <v>52</v>
      </c>
      <c r="D43" t="s">
        <v>350</v>
      </c>
      <c r="E43" t="s">
        <v>351</v>
      </c>
      <c r="G43">
        <v>1621533621.5</v>
      </c>
      <c r="H43">
        <f>CD43*AF43*(BZ43-CA43)/(100*BS43*(1000-AF43*BZ43))</f>
        <v>0</v>
      </c>
      <c r="I43">
        <f>CD43*AF43*(BY43-BX43*(1000-AF43*CA43)/(1000-AF43*BZ43))/(100*BS43)</f>
        <v>0</v>
      </c>
      <c r="J43">
        <f>BX43 - IF(AF43&gt;1, I43*BS43*100.0/(AH43*CL43), 0)</f>
        <v>0</v>
      </c>
      <c r="K43">
        <f>((Q43-H43/2)*J43-I43)/(Q43+H43/2)</f>
        <v>0</v>
      </c>
      <c r="L43">
        <f>K43*(CE43+CF43)/1000.0</f>
        <v>0</v>
      </c>
      <c r="M43">
        <f>(BX43 - IF(AF43&gt;1, I43*BS43*100.0/(AH43*CL43), 0))*(CE43+CF43)/1000.0</f>
        <v>0</v>
      </c>
      <c r="N43">
        <f>2.0/((1/P43-1/O43)+SIGN(P43)*SQRT((1/P43-1/O43)*(1/P43-1/O43) + 4*BT43/((BT43+1)*(BT43+1))*(2*1/P43*1/O43-1/O43*1/O43)))</f>
        <v>0</v>
      </c>
      <c r="O43">
        <f>IF(LEFT(BU43,1)&lt;&gt;"0",IF(LEFT(BU43,1)="1",3.0,BV43),$D$5+$E$5*(CL43*CE43/($K$5*1000))+$F$5*(CL43*CE43/($K$5*1000))*MAX(MIN(BS43,$J$5),$I$5)*MAX(MIN(BS43,$J$5),$I$5)+$G$5*MAX(MIN(BS43,$J$5),$I$5)*(CL43*CE43/($K$5*1000))+$H$5*(CL43*CE43/($K$5*1000))*(CL43*CE43/($K$5*1000)))</f>
        <v>0</v>
      </c>
      <c r="P43">
        <f>H43*(1000-(1000*0.61365*exp(17.502*T43/(240.97+T43))/(CE43+CF43)+BZ43)/2)/(1000*0.61365*exp(17.502*T43/(240.97+T43))/(CE43+CF43)-BZ43)</f>
        <v>0</v>
      </c>
      <c r="Q43">
        <f>1/((BT43+1)/(N43/1.6)+1/(O43/1.37)) + BT43/((BT43+1)/(N43/1.6) + BT43/(O43/1.37))</f>
        <v>0</v>
      </c>
      <c r="R43">
        <f>(BP43*BR43)</f>
        <v>0</v>
      </c>
      <c r="S43">
        <f>(CG43+(R43+2*0.95*5.67E-8*(((CG43+$B$7)+273)^4-(CG43+273)^4)-44100*H43)/(1.84*29.3*O43+8*0.95*5.67E-8*(CG43+273)^3))</f>
        <v>0</v>
      </c>
      <c r="T43">
        <f>($C$7*CH43+$D$7*CI43+$E$7*S43)</f>
        <v>0</v>
      </c>
      <c r="U43">
        <f>0.61365*exp(17.502*T43/(240.97+T43))</f>
        <v>0</v>
      </c>
      <c r="V43">
        <f>(W43/X43*100)</f>
        <v>0</v>
      </c>
      <c r="W43">
        <f>BZ43*(CE43+CF43)/1000</f>
        <v>0</v>
      </c>
      <c r="X43">
        <f>0.61365*exp(17.502*CG43/(240.97+CG43))</f>
        <v>0</v>
      </c>
      <c r="Y43">
        <f>(U43-BZ43*(CE43+CF43)/1000)</f>
        <v>0</v>
      </c>
      <c r="Z43">
        <f>(-H43*44100)</f>
        <v>0</v>
      </c>
      <c r="AA43">
        <f>2*29.3*O43*0.92*(CG43-T43)</f>
        <v>0</v>
      </c>
      <c r="AB43">
        <f>2*0.95*5.67E-8*(((CG43+$B$7)+273)^4-(T43+273)^4)</f>
        <v>0</v>
      </c>
      <c r="AC43">
        <f>R43+AB43+Z43+AA43</f>
        <v>0</v>
      </c>
      <c r="AD43">
        <v>0</v>
      </c>
      <c r="AE43">
        <v>0</v>
      </c>
      <c r="AF43">
        <f>IF(AD43*$H$13&gt;=AH43,1.0,(AH43/(AH43-AD43*$H$13)))</f>
        <v>0</v>
      </c>
      <c r="AG43">
        <f>(AF43-1)*100</f>
        <v>0</v>
      </c>
      <c r="AH43">
        <f>MAX(0,($B$13+$C$13*CL43)/(1+$D$13*CL43)*CE43/(CG43+273)*$E$13)</f>
        <v>0</v>
      </c>
      <c r="AI43" t="s">
        <v>294</v>
      </c>
      <c r="AJ43">
        <v>0</v>
      </c>
      <c r="AK43">
        <v>0</v>
      </c>
      <c r="AL43">
        <f>AK43-AJ43</f>
        <v>0</v>
      </c>
      <c r="AM43">
        <f>AL43/AK43</f>
        <v>0</v>
      </c>
      <c r="AN43">
        <v>0</v>
      </c>
      <c r="AO43" t="s">
        <v>294</v>
      </c>
      <c r="AP43">
        <v>0</v>
      </c>
      <c r="AQ43">
        <v>0</v>
      </c>
      <c r="AR43">
        <f>1-AP43/AQ43</f>
        <v>0</v>
      </c>
      <c r="AS43">
        <v>0.5</v>
      </c>
      <c r="AT43">
        <f>BP43</f>
        <v>0</v>
      </c>
      <c r="AU43">
        <f>I43</f>
        <v>0</v>
      </c>
      <c r="AV43">
        <f>AR43*AS43*AT43</f>
        <v>0</v>
      </c>
      <c r="AW43">
        <f>BB43/AQ43</f>
        <v>0</v>
      </c>
      <c r="AX43">
        <f>(AU43-AN43)/AT43</f>
        <v>0</v>
      </c>
      <c r="AY43">
        <f>(AK43-AQ43)/AQ43</f>
        <v>0</v>
      </c>
      <c r="AZ43" t="s">
        <v>294</v>
      </c>
      <c r="BA43">
        <v>0</v>
      </c>
      <c r="BB43">
        <f>AQ43-BA43</f>
        <v>0</v>
      </c>
      <c r="BC43">
        <f>(AQ43-AP43)/(AQ43-BA43)</f>
        <v>0</v>
      </c>
      <c r="BD43">
        <f>(AK43-AQ43)/(AK43-BA43)</f>
        <v>0</v>
      </c>
      <c r="BE43">
        <f>(AQ43-AP43)/(AQ43-AJ43)</f>
        <v>0</v>
      </c>
      <c r="BF43">
        <f>(AK43-AQ43)/(AK43-AJ43)</f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f>$B$11*CM43+$C$11*CN43+$F$11*CO43*(1-CR43)</f>
        <v>0</v>
      </c>
      <c r="BP43">
        <f>BO43*BQ43</f>
        <v>0</v>
      </c>
      <c r="BQ43">
        <f>($B$11*$D$9+$C$11*$D$9+$F$11*((DB43+CT43)/MAX(DB43+CT43+DC43, 0.1)*$I$9+DC43/MAX(DB43+CT43+DC43, 0.1)*$J$9))/($B$11+$C$11+$F$11)</f>
        <v>0</v>
      </c>
      <c r="BR43">
        <f>($B$11*$K$9+$C$11*$K$9+$F$11*((DB43+CT43)/MAX(DB43+CT43+DC43, 0.1)*$P$9+DC43/MAX(DB43+CT43+DC43, 0.1)*$Q$9))/($B$11+$C$11+$F$11)</f>
        <v>0</v>
      </c>
      <c r="BS43">
        <v>6</v>
      </c>
      <c r="BT43">
        <v>0.5</v>
      </c>
      <c r="BU43" t="s">
        <v>295</v>
      </c>
      <c r="BV43">
        <v>2</v>
      </c>
      <c r="BW43">
        <v>1621533621.5</v>
      </c>
      <c r="BX43">
        <v>69.8024</v>
      </c>
      <c r="BY43">
        <v>78.326</v>
      </c>
      <c r="BZ43">
        <v>13.0023</v>
      </c>
      <c r="CA43">
        <v>13.0074</v>
      </c>
      <c r="CB43">
        <v>63.9549</v>
      </c>
      <c r="CC43">
        <v>12.8479</v>
      </c>
      <c r="CD43">
        <v>699.78</v>
      </c>
      <c r="CE43">
        <v>100.93</v>
      </c>
      <c r="CF43">
        <v>0.0990794</v>
      </c>
      <c r="CG43">
        <v>22.9849</v>
      </c>
      <c r="CH43">
        <v>22.9527</v>
      </c>
      <c r="CI43">
        <v>999.9</v>
      </c>
      <c r="CJ43">
        <v>0</v>
      </c>
      <c r="CK43">
        <v>0</v>
      </c>
      <c r="CL43">
        <v>9980</v>
      </c>
      <c r="CM43">
        <v>0</v>
      </c>
      <c r="CN43">
        <v>3.33586</v>
      </c>
      <c r="CO43">
        <v>600.054</v>
      </c>
      <c r="CP43">
        <v>0.933003</v>
      </c>
      <c r="CQ43">
        <v>0.0669971</v>
      </c>
      <c r="CR43">
        <v>0</v>
      </c>
      <c r="CS43">
        <v>3.1833</v>
      </c>
      <c r="CT43">
        <v>4.99951</v>
      </c>
      <c r="CU43">
        <v>90.3977</v>
      </c>
      <c r="CV43">
        <v>4814.54</v>
      </c>
      <c r="CW43">
        <v>37.75</v>
      </c>
      <c r="CX43">
        <v>41.5</v>
      </c>
      <c r="CY43">
        <v>40.125</v>
      </c>
      <c r="CZ43">
        <v>41.062</v>
      </c>
      <c r="DA43">
        <v>40.062</v>
      </c>
      <c r="DB43">
        <v>555.19</v>
      </c>
      <c r="DC43">
        <v>39.87</v>
      </c>
      <c r="DD43">
        <v>0</v>
      </c>
      <c r="DE43">
        <v>1621533625.6</v>
      </c>
      <c r="DF43">
        <v>0</v>
      </c>
      <c r="DG43">
        <v>3.44405384615385</v>
      </c>
      <c r="DH43">
        <v>-0.402078630913053</v>
      </c>
      <c r="DI43">
        <v>0.381767528262541</v>
      </c>
      <c r="DJ43">
        <v>90.4751576923077</v>
      </c>
      <c r="DK43">
        <v>15</v>
      </c>
      <c r="DL43">
        <v>1621533543.5</v>
      </c>
      <c r="DM43" t="s">
        <v>296</v>
      </c>
      <c r="DN43">
        <v>1621533543</v>
      </c>
      <c r="DO43">
        <v>1621533543.5</v>
      </c>
      <c r="DP43">
        <v>4</v>
      </c>
      <c r="DQ43">
        <v>0.002</v>
      </c>
      <c r="DR43">
        <v>0.003</v>
      </c>
      <c r="DS43">
        <v>8.559</v>
      </c>
      <c r="DT43">
        <v>0.154</v>
      </c>
      <c r="DU43">
        <v>420</v>
      </c>
      <c r="DV43">
        <v>13</v>
      </c>
      <c r="DW43">
        <v>1.35</v>
      </c>
      <c r="DX43">
        <v>0.35</v>
      </c>
      <c r="DY43">
        <v>-2.9967984225</v>
      </c>
      <c r="DZ43">
        <v>-50.892598321576</v>
      </c>
      <c r="EA43">
        <v>5.21912383740109</v>
      </c>
      <c r="EB43">
        <v>0</v>
      </c>
      <c r="EC43">
        <v>3.46429411764706</v>
      </c>
      <c r="ED43">
        <v>-0.163777921677845</v>
      </c>
      <c r="EE43">
        <v>0.168003749855168</v>
      </c>
      <c r="EF43">
        <v>1</v>
      </c>
      <c r="EG43">
        <v>0.002905372025</v>
      </c>
      <c r="EH43">
        <v>0.120329677609756</v>
      </c>
      <c r="EI43">
        <v>0.0130630428575119</v>
      </c>
      <c r="EJ43">
        <v>0</v>
      </c>
      <c r="EK43">
        <v>1</v>
      </c>
      <c r="EL43">
        <v>3</v>
      </c>
      <c r="EM43" t="s">
        <v>343</v>
      </c>
      <c r="EN43">
        <v>100</v>
      </c>
      <c r="EO43">
        <v>100</v>
      </c>
      <c r="EP43">
        <v>5.848</v>
      </c>
      <c r="EQ43">
        <v>0.1544</v>
      </c>
      <c r="ER43">
        <v>5.25304998807394</v>
      </c>
      <c r="ES43">
        <v>0.0095515401478521</v>
      </c>
      <c r="ET43">
        <v>-4.08282145803731e-06</v>
      </c>
      <c r="EU43">
        <v>9.61633180237613e-10</v>
      </c>
      <c r="EV43">
        <v>-0.0133641391554055</v>
      </c>
      <c r="EW43">
        <v>0.00964955815971448</v>
      </c>
      <c r="EX43">
        <v>0.000351754833574242</v>
      </c>
      <c r="EY43">
        <v>-6.74969522547015e-06</v>
      </c>
      <c r="EZ43">
        <v>-1</v>
      </c>
      <c r="FA43">
        <v>-1</v>
      </c>
      <c r="FB43">
        <v>-1</v>
      </c>
      <c r="FC43">
        <v>-1</v>
      </c>
      <c r="FD43">
        <v>1.3</v>
      </c>
      <c r="FE43">
        <v>1.3</v>
      </c>
      <c r="FF43">
        <v>2</v>
      </c>
      <c r="FG43">
        <v>793.413</v>
      </c>
      <c r="FH43">
        <v>737.533</v>
      </c>
      <c r="FI43">
        <v>20</v>
      </c>
      <c r="FJ43">
        <v>26.943</v>
      </c>
      <c r="FK43">
        <v>29.9999</v>
      </c>
      <c r="FL43">
        <v>27.0052</v>
      </c>
      <c r="FM43">
        <v>26.9816</v>
      </c>
      <c r="FN43">
        <v>7.69957</v>
      </c>
      <c r="FO43">
        <v>19.5698</v>
      </c>
      <c r="FP43">
        <v>7.94224</v>
      </c>
      <c r="FQ43">
        <v>20</v>
      </c>
      <c r="FR43">
        <v>90.98</v>
      </c>
      <c r="FS43">
        <v>13.0829</v>
      </c>
      <c r="FT43">
        <v>100.009</v>
      </c>
      <c r="FU43">
        <v>100.371</v>
      </c>
    </row>
    <row r="44" spans="1:177">
      <c r="A44">
        <v>28</v>
      </c>
      <c r="B44">
        <v>1621533623.5</v>
      </c>
      <c r="C44">
        <v>54</v>
      </c>
      <c r="D44" t="s">
        <v>352</v>
      </c>
      <c r="E44" t="s">
        <v>353</v>
      </c>
      <c r="G44">
        <v>1621533623.5</v>
      </c>
      <c r="H44">
        <f>CD44*AF44*(BZ44-CA44)/(100*BS44*(1000-AF44*BZ44))</f>
        <v>0</v>
      </c>
      <c r="I44">
        <f>CD44*AF44*(BY44-BX44*(1000-AF44*CA44)/(1000-AF44*BZ44))/(100*BS44)</f>
        <v>0</v>
      </c>
      <c r="J44">
        <f>BX44 - IF(AF44&gt;1, I44*BS44*100.0/(AH44*CL44), 0)</f>
        <v>0</v>
      </c>
      <c r="K44">
        <f>((Q44-H44/2)*J44-I44)/(Q44+H44/2)</f>
        <v>0</v>
      </c>
      <c r="L44">
        <f>K44*(CE44+CF44)/1000.0</f>
        <v>0</v>
      </c>
      <c r="M44">
        <f>(BX44 - IF(AF44&gt;1, I44*BS44*100.0/(AH44*CL44), 0))*(CE44+CF44)/1000.0</f>
        <v>0</v>
      </c>
      <c r="N44">
        <f>2.0/((1/P44-1/O44)+SIGN(P44)*SQRT((1/P44-1/O44)*(1/P44-1/O44) + 4*BT44/((BT44+1)*(BT44+1))*(2*1/P44*1/O44-1/O44*1/O44)))</f>
        <v>0</v>
      </c>
      <c r="O44">
        <f>IF(LEFT(BU44,1)&lt;&gt;"0",IF(LEFT(BU44,1)="1",3.0,BV44),$D$5+$E$5*(CL44*CE44/($K$5*1000))+$F$5*(CL44*CE44/($K$5*1000))*MAX(MIN(BS44,$J$5),$I$5)*MAX(MIN(BS44,$J$5),$I$5)+$G$5*MAX(MIN(BS44,$J$5),$I$5)*(CL44*CE44/($K$5*1000))+$H$5*(CL44*CE44/($K$5*1000))*(CL44*CE44/($K$5*1000)))</f>
        <v>0</v>
      </c>
      <c r="P44">
        <f>H44*(1000-(1000*0.61365*exp(17.502*T44/(240.97+T44))/(CE44+CF44)+BZ44)/2)/(1000*0.61365*exp(17.502*T44/(240.97+T44))/(CE44+CF44)-BZ44)</f>
        <v>0</v>
      </c>
      <c r="Q44">
        <f>1/((BT44+1)/(N44/1.6)+1/(O44/1.37)) + BT44/((BT44+1)/(N44/1.6) + BT44/(O44/1.37))</f>
        <v>0</v>
      </c>
      <c r="R44">
        <f>(BP44*BR44)</f>
        <v>0</v>
      </c>
      <c r="S44">
        <f>(CG44+(R44+2*0.95*5.67E-8*(((CG44+$B$7)+273)^4-(CG44+273)^4)-44100*H44)/(1.84*29.3*O44+8*0.95*5.67E-8*(CG44+273)^3))</f>
        <v>0</v>
      </c>
      <c r="T44">
        <f>($C$7*CH44+$D$7*CI44+$E$7*S44)</f>
        <v>0</v>
      </c>
      <c r="U44">
        <f>0.61365*exp(17.502*T44/(240.97+T44))</f>
        <v>0</v>
      </c>
      <c r="V44">
        <f>(W44/X44*100)</f>
        <v>0</v>
      </c>
      <c r="W44">
        <f>BZ44*(CE44+CF44)/1000</f>
        <v>0</v>
      </c>
      <c r="X44">
        <f>0.61365*exp(17.502*CG44/(240.97+CG44))</f>
        <v>0</v>
      </c>
      <c r="Y44">
        <f>(U44-BZ44*(CE44+CF44)/1000)</f>
        <v>0</v>
      </c>
      <c r="Z44">
        <f>(-H44*44100)</f>
        <v>0</v>
      </c>
      <c r="AA44">
        <f>2*29.3*O44*0.92*(CG44-T44)</f>
        <v>0</v>
      </c>
      <c r="AB44">
        <f>2*0.95*5.67E-8*(((CG44+$B$7)+273)^4-(T44+273)^4)</f>
        <v>0</v>
      </c>
      <c r="AC44">
        <f>R44+AB44+Z44+AA44</f>
        <v>0</v>
      </c>
      <c r="AD44">
        <v>0</v>
      </c>
      <c r="AE44">
        <v>0</v>
      </c>
      <c r="AF44">
        <f>IF(AD44*$H$13&gt;=AH44,1.0,(AH44/(AH44-AD44*$H$13)))</f>
        <v>0</v>
      </c>
      <c r="AG44">
        <f>(AF44-1)*100</f>
        <v>0</v>
      </c>
      <c r="AH44">
        <f>MAX(0,($B$13+$C$13*CL44)/(1+$D$13*CL44)*CE44/(CG44+273)*$E$13)</f>
        <v>0</v>
      </c>
      <c r="AI44" t="s">
        <v>294</v>
      </c>
      <c r="AJ44">
        <v>0</v>
      </c>
      <c r="AK44">
        <v>0</v>
      </c>
      <c r="AL44">
        <f>AK44-AJ44</f>
        <v>0</v>
      </c>
      <c r="AM44">
        <f>AL44/AK44</f>
        <v>0</v>
      </c>
      <c r="AN44">
        <v>0</v>
      </c>
      <c r="AO44" t="s">
        <v>294</v>
      </c>
      <c r="AP44">
        <v>0</v>
      </c>
      <c r="AQ44">
        <v>0</v>
      </c>
      <c r="AR44">
        <f>1-AP44/AQ44</f>
        <v>0</v>
      </c>
      <c r="AS44">
        <v>0.5</v>
      </c>
      <c r="AT44">
        <f>BP44</f>
        <v>0</v>
      </c>
      <c r="AU44">
        <f>I44</f>
        <v>0</v>
      </c>
      <c r="AV44">
        <f>AR44*AS44*AT44</f>
        <v>0</v>
      </c>
      <c r="AW44">
        <f>BB44/AQ44</f>
        <v>0</v>
      </c>
      <c r="AX44">
        <f>(AU44-AN44)/AT44</f>
        <v>0</v>
      </c>
      <c r="AY44">
        <f>(AK44-AQ44)/AQ44</f>
        <v>0</v>
      </c>
      <c r="AZ44" t="s">
        <v>294</v>
      </c>
      <c r="BA44">
        <v>0</v>
      </c>
      <c r="BB44">
        <f>AQ44-BA44</f>
        <v>0</v>
      </c>
      <c r="BC44">
        <f>(AQ44-AP44)/(AQ44-BA44)</f>
        <v>0</v>
      </c>
      <c r="BD44">
        <f>(AK44-AQ44)/(AK44-BA44)</f>
        <v>0</v>
      </c>
      <c r="BE44">
        <f>(AQ44-AP44)/(AQ44-AJ44)</f>
        <v>0</v>
      </c>
      <c r="BF44">
        <f>(AK44-AQ44)/(AK44-AJ44)</f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f>$B$11*CM44+$C$11*CN44+$F$11*CO44*(1-CR44)</f>
        <v>0</v>
      </c>
      <c r="BP44">
        <f>BO44*BQ44</f>
        <v>0</v>
      </c>
      <c r="BQ44">
        <f>($B$11*$D$9+$C$11*$D$9+$F$11*((DB44+CT44)/MAX(DB44+CT44+DC44, 0.1)*$I$9+DC44/MAX(DB44+CT44+DC44, 0.1)*$J$9))/($B$11+$C$11+$F$11)</f>
        <v>0</v>
      </c>
      <c r="BR44">
        <f>($B$11*$K$9+$C$11*$K$9+$F$11*((DB44+CT44)/MAX(DB44+CT44+DC44, 0.1)*$P$9+DC44/MAX(DB44+CT44+DC44, 0.1)*$Q$9))/($B$11+$C$11+$F$11)</f>
        <v>0</v>
      </c>
      <c r="BS44">
        <v>6</v>
      </c>
      <c r="BT44">
        <v>0.5</v>
      </c>
      <c r="BU44" t="s">
        <v>295</v>
      </c>
      <c r="BV44">
        <v>2</v>
      </c>
      <c r="BW44">
        <v>1621533623.5</v>
      </c>
      <c r="BX44">
        <v>72.8574</v>
      </c>
      <c r="BY44">
        <v>81.4622</v>
      </c>
      <c r="BZ44">
        <v>13.0036</v>
      </c>
      <c r="CA44">
        <v>13.014</v>
      </c>
      <c r="CB44">
        <v>66.9826</v>
      </c>
      <c r="CC44">
        <v>12.8492</v>
      </c>
      <c r="CD44">
        <v>699.683</v>
      </c>
      <c r="CE44">
        <v>100.931</v>
      </c>
      <c r="CF44">
        <v>0.0993262</v>
      </c>
      <c r="CG44">
        <v>22.9888</v>
      </c>
      <c r="CH44">
        <v>22.9527</v>
      </c>
      <c r="CI44">
        <v>999.9</v>
      </c>
      <c r="CJ44">
        <v>0</v>
      </c>
      <c r="CK44">
        <v>0</v>
      </c>
      <c r="CL44">
        <v>9980</v>
      </c>
      <c r="CM44">
        <v>0</v>
      </c>
      <c r="CN44">
        <v>3.33586</v>
      </c>
      <c r="CO44">
        <v>600.05</v>
      </c>
      <c r="CP44">
        <v>0.933003</v>
      </c>
      <c r="CQ44">
        <v>0.0669971</v>
      </c>
      <c r="CR44">
        <v>0</v>
      </c>
      <c r="CS44">
        <v>3.1441</v>
      </c>
      <c r="CT44">
        <v>4.99951</v>
      </c>
      <c r="CU44">
        <v>90.5216</v>
      </c>
      <c r="CV44">
        <v>4814.5</v>
      </c>
      <c r="CW44">
        <v>37.75</v>
      </c>
      <c r="CX44">
        <v>41.5</v>
      </c>
      <c r="CY44">
        <v>40.187</v>
      </c>
      <c r="CZ44">
        <v>41.062</v>
      </c>
      <c r="DA44">
        <v>40.062</v>
      </c>
      <c r="DB44">
        <v>555.18</v>
      </c>
      <c r="DC44">
        <v>39.87</v>
      </c>
      <c r="DD44">
        <v>0</v>
      </c>
      <c r="DE44">
        <v>1621533627.4</v>
      </c>
      <c r="DF44">
        <v>0</v>
      </c>
      <c r="DG44">
        <v>3.417136</v>
      </c>
      <c r="DH44">
        <v>-0.973800004147247</v>
      </c>
      <c r="DI44">
        <v>0.642538465824735</v>
      </c>
      <c r="DJ44">
        <v>90.490016</v>
      </c>
      <c r="DK44">
        <v>15</v>
      </c>
      <c r="DL44">
        <v>1621533543.5</v>
      </c>
      <c r="DM44" t="s">
        <v>296</v>
      </c>
      <c r="DN44">
        <v>1621533543</v>
      </c>
      <c r="DO44">
        <v>1621533543.5</v>
      </c>
      <c r="DP44">
        <v>4</v>
      </c>
      <c r="DQ44">
        <v>0.002</v>
      </c>
      <c r="DR44">
        <v>0.003</v>
      </c>
      <c r="DS44">
        <v>8.559</v>
      </c>
      <c r="DT44">
        <v>0.154</v>
      </c>
      <c r="DU44">
        <v>420</v>
      </c>
      <c r="DV44">
        <v>13</v>
      </c>
      <c r="DW44">
        <v>1.35</v>
      </c>
      <c r="DX44">
        <v>0.35</v>
      </c>
      <c r="DY44">
        <v>-4.6440034225</v>
      </c>
      <c r="DZ44">
        <v>-37.6975442667917</v>
      </c>
      <c r="EA44">
        <v>3.88830892892399</v>
      </c>
      <c r="EB44">
        <v>0</v>
      </c>
      <c r="EC44">
        <v>3.44491818181818</v>
      </c>
      <c r="ED44">
        <v>-0.451719745222935</v>
      </c>
      <c r="EE44">
        <v>0.171635018773622</v>
      </c>
      <c r="EF44">
        <v>1</v>
      </c>
      <c r="EG44">
        <v>0.003939584025</v>
      </c>
      <c r="EH44">
        <v>0.0748497061125704</v>
      </c>
      <c r="EI44">
        <v>0.0121179978840002</v>
      </c>
      <c r="EJ44">
        <v>1</v>
      </c>
      <c r="EK44">
        <v>2</v>
      </c>
      <c r="EL44">
        <v>3</v>
      </c>
      <c r="EM44" t="s">
        <v>306</v>
      </c>
      <c r="EN44">
        <v>100</v>
      </c>
      <c r="EO44">
        <v>100</v>
      </c>
      <c r="EP44">
        <v>5.875</v>
      </c>
      <c r="EQ44">
        <v>0.1544</v>
      </c>
      <c r="ER44">
        <v>5.25304998807394</v>
      </c>
      <c r="ES44">
        <v>0.0095515401478521</v>
      </c>
      <c r="ET44">
        <v>-4.08282145803731e-06</v>
      </c>
      <c r="EU44">
        <v>9.61633180237613e-10</v>
      </c>
      <c r="EV44">
        <v>-0.0133641391554055</v>
      </c>
      <c r="EW44">
        <v>0.00964955815971448</v>
      </c>
      <c r="EX44">
        <v>0.000351754833574242</v>
      </c>
      <c r="EY44">
        <v>-6.74969522547015e-06</v>
      </c>
      <c r="EZ44">
        <v>-1</v>
      </c>
      <c r="FA44">
        <v>-1</v>
      </c>
      <c r="FB44">
        <v>-1</v>
      </c>
      <c r="FC44">
        <v>-1</v>
      </c>
      <c r="FD44">
        <v>1.3</v>
      </c>
      <c r="FE44">
        <v>1.3</v>
      </c>
      <c r="FF44">
        <v>2</v>
      </c>
      <c r="FG44">
        <v>793.412</v>
      </c>
      <c r="FH44">
        <v>738.1</v>
      </c>
      <c r="FI44">
        <v>19.9999</v>
      </c>
      <c r="FJ44">
        <v>26.943</v>
      </c>
      <c r="FK44">
        <v>29.9999</v>
      </c>
      <c r="FL44">
        <v>27.0052</v>
      </c>
      <c r="FM44">
        <v>26.9816</v>
      </c>
      <c r="FN44">
        <v>7.8912</v>
      </c>
      <c r="FO44">
        <v>19.5698</v>
      </c>
      <c r="FP44">
        <v>7.94224</v>
      </c>
      <c r="FQ44">
        <v>20</v>
      </c>
      <c r="FR44">
        <v>94.34</v>
      </c>
      <c r="FS44">
        <v>13.0828</v>
      </c>
      <c r="FT44">
        <v>100.009</v>
      </c>
      <c r="FU44">
        <v>100.37</v>
      </c>
    </row>
    <row r="45" spans="1:177">
      <c r="A45">
        <v>29</v>
      </c>
      <c r="B45">
        <v>1621533625.5</v>
      </c>
      <c r="C45">
        <v>56</v>
      </c>
      <c r="D45" t="s">
        <v>354</v>
      </c>
      <c r="E45" t="s">
        <v>355</v>
      </c>
      <c r="G45">
        <v>1621533625.5</v>
      </c>
      <c r="H45">
        <f>CD45*AF45*(BZ45-CA45)/(100*BS45*(1000-AF45*BZ45))</f>
        <v>0</v>
      </c>
      <c r="I45">
        <f>CD45*AF45*(BY45-BX45*(1000-AF45*CA45)/(1000-AF45*BZ45))/(100*BS45)</f>
        <v>0</v>
      </c>
      <c r="J45">
        <f>BX45 - IF(AF45&gt;1, I45*BS45*100.0/(AH45*CL45), 0)</f>
        <v>0</v>
      </c>
      <c r="K45">
        <f>((Q45-H45/2)*J45-I45)/(Q45+H45/2)</f>
        <v>0</v>
      </c>
      <c r="L45">
        <f>K45*(CE45+CF45)/1000.0</f>
        <v>0</v>
      </c>
      <c r="M45">
        <f>(BX45 - IF(AF45&gt;1, I45*BS45*100.0/(AH45*CL45), 0))*(CE45+CF45)/1000.0</f>
        <v>0</v>
      </c>
      <c r="N45">
        <f>2.0/((1/P45-1/O45)+SIGN(P45)*SQRT((1/P45-1/O45)*(1/P45-1/O45) + 4*BT45/((BT45+1)*(BT45+1))*(2*1/P45*1/O45-1/O45*1/O45)))</f>
        <v>0</v>
      </c>
      <c r="O45">
        <f>IF(LEFT(BU45,1)&lt;&gt;"0",IF(LEFT(BU45,1)="1",3.0,BV45),$D$5+$E$5*(CL45*CE45/($K$5*1000))+$F$5*(CL45*CE45/($K$5*1000))*MAX(MIN(BS45,$J$5),$I$5)*MAX(MIN(BS45,$J$5),$I$5)+$G$5*MAX(MIN(BS45,$J$5),$I$5)*(CL45*CE45/($K$5*1000))+$H$5*(CL45*CE45/($K$5*1000))*(CL45*CE45/($K$5*1000)))</f>
        <v>0</v>
      </c>
      <c r="P45">
        <f>H45*(1000-(1000*0.61365*exp(17.502*T45/(240.97+T45))/(CE45+CF45)+BZ45)/2)/(1000*0.61365*exp(17.502*T45/(240.97+T45))/(CE45+CF45)-BZ45)</f>
        <v>0</v>
      </c>
      <c r="Q45">
        <f>1/((BT45+1)/(N45/1.6)+1/(O45/1.37)) + BT45/((BT45+1)/(N45/1.6) + BT45/(O45/1.37))</f>
        <v>0</v>
      </c>
      <c r="R45">
        <f>(BP45*BR45)</f>
        <v>0</v>
      </c>
      <c r="S45">
        <f>(CG45+(R45+2*0.95*5.67E-8*(((CG45+$B$7)+273)^4-(CG45+273)^4)-44100*H45)/(1.84*29.3*O45+8*0.95*5.67E-8*(CG45+273)^3))</f>
        <v>0</v>
      </c>
      <c r="T45">
        <f>($C$7*CH45+$D$7*CI45+$E$7*S45)</f>
        <v>0</v>
      </c>
      <c r="U45">
        <f>0.61365*exp(17.502*T45/(240.97+T45))</f>
        <v>0</v>
      </c>
      <c r="V45">
        <f>(W45/X45*100)</f>
        <v>0</v>
      </c>
      <c r="W45">
        <f>BZ45*(CE45+CF45)/1000</f>
        <v>0</v>
      </c>
      <c r="X45">
        <f>0.61365*exp(17.502*CG45/(240.97+CG45))</f>
        <v>0</v>
      </c>
      <c r="Y45">
        <f>(U45-BZ45*(CE45+CF45)/1000)</f>
        <v>0</v>
      </c>
      <c r="Z45">
        <f>(-H45*44100)</f>
        <v>0</v>
      </c>
      <c r="AA45">
        <f>2*29.3*O45*0.92*(CG45-T45)</f>
        <v>0</v>
      </c>
      <c r="AB45">
        <f>2*0.95*5.67E-8*(((CG45+$B$7)+273)^4-(T45+273)^4)</f>
        <v>0</v>
      </c>
      <c r="AC45">
        <f>R45+AB45+Z45+AA45</f>
        <v>0</v>
      </c>
      <c r="AD45">
        <v>0</v>
      </c>
      <c r="AE45">
        <v>0</v>
      </c>
      <c r="AF45">
        <f>IF(AD45*$H$13&gt;=AH45,1.0,(AH45/(AH45-AD45*$H$13)))</f>
        <v>0</v>
      </c>
      <c r="AG45">
        <f>(AF45-1)*100</f>
        <v>0</v>
      </c>
      <c r="AH45">
        <f>MAX(0,($B$13+$C$13*CL45)/(1+$D$13*CL45)*CE45/(CG45+273)*$E$13)</f>
        <v>0</v>
      </c>
      <c r="AI45" t="s">
        <v>294</v>
      </c>
      <c r="AJ45">
        <v>0</v>
      </c>
      <c r="AK45">
        <v>0</v>
      </c>
      <c r="AL45">
        <f>AK45-AJ45</f>
        <v>0</v>
      </c>
      <c r="AM45">
        <f>AL45/AK45</f>
        <v>0</v>
      </c>
      <c r="AN45">
        <v>0</v>
      </c>
      <c r="AO45" t="s">
        <v>294</v>
      </c>
      <c r="AP45">
        <v>0</v>
      </c>
      <c r="AQ45">
        <v>0</v>
      </c>
      <c r="AR45">
        <f>1-AP45/AQ45</f>
        <v>0</v>
      </c>
      <c r="AS45">
        <v>0.5</v>
      </c>
      <c r="AT45">
        <f>BP45</f>
        <v>0</v>
      </c>
      <c r="AU45">
        <f>I45</f>
        <v>0</v>
      </c>
      <c r="AV45">
        <f>AR45*AS45*AT45</f>
        <v>0</v>
      </c>
      <c r="AW45">
        <f>BB45/AQ45</f>
        <v>0</v>
      </c>
      <c r="AX45">
        <f>(AU45-AN45)/AT45</f>
        <v>0</v>
      </c>
      <c r="AY45">
        <f>(AK45-AQ45)/AQ45</f>
        <v>0</v>
      </c>
      <c r="AZ45" t="s">
        <v>294</v>
      </c>
      <c r="BA45">
        <v>0</v>
      </c>
      <c r="BB45">
        <f>AQ45-BA45</f>
        <v>0</v>
      </c>
      <c r="BC45">
        <f>(AQ45-AP45)/(AQ45-BA45)</f>
        <v>0</v>
      </c>
      <c r="BD45">
        <f>(AK45-AQ45)/(AK45-BA45)</f>
        <v>0</v>
      </c>
      <c r="BE45">
        <f>(AQ45-AP45)/(AQ45-AJ45)</f>
        <v>0</v>
      </c>
      <c r="BF45">
        <f>(AK45-AQ45)/(AK45-AJ45)</f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f>$B$11*CM45+$C$11*CN45+$F$11*CO45*(1-CR45)</f>
        <v>0</v>
      </c>
      <c r="BP45">
        <f>BO45*BQ45</f>
        <v>0</v>
      </c>
      <c r="BQ45">
        <f>($B$11*$D$9+$C$11*$D$9+$F$11*((DB45+CT45)/MAX(DB45+CT45+DC45, 0.1)*$I$9+DC45/MAX(DB45+CT45+DC45, 0.1)*$J$9))/($B$11+$C$11+$F$11)</f>
        <v>0</v>
      </c>
      <c r="BR45">
        <f>($B$11*$K$9+$C$11*$K$9+$F$11*((DB45+CT45)/MAX(DB45+CT45+DC45, 0.1)*$P$9+DC45/MAX(DB45+CT45+DC45, 0.1)*$Q$9))/($B$11+$C$11+$F$11)</f>
        <v>0</v>
      </c>
      <c r="BS45">
        <v>6</v>
      </c>
      <c r="BT45">
        <v>0.5</v>
      </c>
      <c r="BU45" t="s">
        <v>295</v>
      </c>
      <c r="BV45">
        <v>2</v>
      </c>
      <c r="BW45">
        <v>1621533625.5</v>
      </c>
      <c r="BX45">
        <v>75.8723</v>
      </c>
      <c r="BY45">
        <v>84.7842</v>
      </c>
      <c r="BZ45">
        <v>13.0052</v>
      </c>
      <c r="CA45">
        <v>13.0106</v>
      </c>
      <c r="CB45">
        <v>69.9706</v>
      </c>
      <c r="CC45">
        <v>12.8508</v>
      </c>
      <c r="CD45">
        <v>699.84</v>
      </c>
      <c r="CE45">
        <v>100.934</v>
      </c>
      <c r="CF45">
        <v>0.100097</v>
      </c>
      <c r="CG45">
        <v>22.988</v>
      </c>
      <c r="CH45">
        <v>22.965</v>
      </c>
      <c r="CI45">
        <v>999.9</v>
      </c>
      <c r="CJ45">
        <v>0</v>
      </c>
      <c r="CK45">
        <v>0</v>
      </c>
      <c r="CL45">
        <v>9940</v>
      </c>
      <c r="CM45">
        <v>0</v>
      </c>
      <c r="CN45">
        <v>3.33586</v>
      </c>
      <c r="CO45">
        <v>600.055</v>
      </c>
      <c r="CP45">
        <v>0.932968</v>
      </c>
      <c r="CQ45">
        <v>0.0670323</v>
      </c>
      <c r="CR45">
        <v>0</v>
      </c>
      <c r="CS45">
        <v>3.1796</v>
      </c>
      <c r="CT45">
        <v>4.99951</v>
      </c>
      <c r="CU45">
        <v>90.3487</v>
      </c>
      <c r="CV45">
        <v>4814.5</v>
      </c>
      <c r="CW45">
        <v>37.75</v>
      </c>
      <c r="CX45">
        <v>41.5</v>
      </c>
      <c r="CY45">
        <v>40.187</v>
      </c>
      <c r="CZ45">
        <v>41.062</v>
      </c>
      <c r="DA45">
        <v>40.062</v>
      </c>
      <c r="DB45">
        <v>555.17</v>
      </c>
      <c r="DC45">
        <v>39.89</v>
      </c>
      <c r="DD45">
        <v>0</v>
      </c>
      <c r="DE45">
        <v>1621533629.2</v>
      </c>
      <c r="DF45">
        <v>0</v>
      </c>
      <c r="DG45">
        <v>3.40861923076923</v>
      </c>
      <c r="DH45">
        <v>-1.27547009124857</v>
      </c>
      <c r="DI45">
        <v>0.540358980336721</v>
      </c>
      <c r="DJ45">
        <v>90.4733192307692</v>
      </c>
      <c r="DK45">
        <v>15</v>
      </c>
      <c r="DL45">
        <v>1621533543.5</v>
      </c>
      <c r="DM45" t="s">
        <v>296</v>
      </c>
      <c r="DN45">
        <v>1621533543</v>
      </c>
      <c r="DO45">
        <v>1621533543.5</v>
      </c>
      <c r="DP45">
        <v>4</v>
      </c>
      <c r="DQ45">
        <v>0.002</v>
      </c>
      <c r="DR45">
        <v>0.003</v>
      </c>
      <c r="DS45">
        <v>8.559</v>
      </c>
      <c r="DT45">
        <v>0.154</v>
      </c>
      <c r="DU45">
        <v>420</v>
      </c>
      <c r="DV45">
        <v>13</v>
      </c>
      <c r="DW45">
        <v>1.35</v>
      </c>
      <c r="DX45">
        <v>0.35</v>
      </c>
      <c r="DY45">
        <v>-5.8678309225</v>
      </c>
      <c r="DZ45">
        <v>-27.6551529512195</v>
      </c>
      <c r="EA45">
        <v>2.87242215933514</v>
      </c>
      <c r="EB45">
        <v>0</v>
      </c>
      <c r="EC45">
        <v>3.42302285714286</v>
      </c>
      <c r="ED45">
        <v>-0.49383495929489</v>
      </c>
      <c r="EE45">
        <v>0.173021569399746</v>
      </c>
      <c r="EF45">
        <v>1</v>
      </c>
      <c r="EG45">
        <v>0.004129748025</v>
      </c>
      <c r="EH45">
        <v>0.0278434577673546</v>
      </c>
      <c r="EI45">
        <v>0.0119720445043651</v>
      </c>
      <c r="EJ45">
        <v>1</v>
      </c>
      <c r="EK45">
        <v>2</v>
      </c>
      <c r="EL45">
        <v>3</v>
      </c>
      <c r="EM45" t="s">
        <v>306</v>
      </c>
      <c r="EN45">
        <v>100</v>
      </c>
      <c r="EO45">
        <v>100</v>
      </c>
      <c r="EP45">
        <v>5.902</v>
      </c>
      <c r="EQ45">
        <v>0.1544</v>
      </c>
      <c r="ER45">
        <v>5.25304998807394</v>
      </c>
      <c r="ES45">
        <v>0.0095515401478521</v>
      </c>
      <c r="ET45">
        <v>-4.08282145803731e-06</v>
      </c>
      <c r="EU45">
        <v>9.61633180237613e-10</v>
      </c>
      <c r="EV45">
        <v>-0.0133641391554055</v>
      </c>
      <c r="EW45">
        <v>0.00964955815971448</v>
      </c>
      <c r="EX45">
        <v>0.000351754833574242</v>
      </c>
      <c r="EY45">
        <v>-6.74969522547015e-06</v>
      </c>
      <c r="EZ45">
        <v>-1</v>
      </c>
      <c r="FA45">
        <v>-1</v>
      </c>
      <c r="FB45">
        <v>-1</v>
      </c>
      <c r="FC45">
        <v>-1</v>
      </c>
      <c r="FD45">
        <v>1.4</v>
      </c>
      <c r="FE45">
        <v>1.4</v>
      </c>
      <c r="FF45">
        <v>2</v>
      </c>
      <c r="FG45">
        <v>793.769</v>
      </c>
      <c r="FH45">
        <v>737.533</v>
      </c>
      <c r="FI45">
        <v>19.9999</v>
      </c>
      <c r="FJ45">
        <v>26.943</v>
      </c>
      <c r="FK45">
        <v>30</v>
      </c>
      <c r="FL45">
        <v>27.0052</v>
      </c>
      <c r="FM45">
        <v>26.9816</v>
      </c>
      <c r="FN45">
        <v>8.08485</v>
      </c>
      <c r="FO45">
        <v>19.5698</v>
      </c>
      <c r="FP45">
        <v>7.94224</v>
      </c>
      <c r="FQ45">
        <v>20</v>
      </c>
      <c r="FR45">
        <v>97.73</v>
      </c>
      <c r="FS45">
        <v>13.0818</v>
      </c>
      <c r="FT45">
        <v>100.008</v>
      </c>
      <c r="FU45">
        <v>100.37</v>
      </c>
    </row>
    <row r="46" spans="1:177">
      <c r="A46">
        <v>30</v>
      </c>
      <c r="B46">
        <v>1621533627.5</v>
      </c>
      <c r="C46">
        <v>58</v>
      </c>
      <c r="D46" t="s">
        <v>356</v>
      </c>
      <c r="E46" t="s">
        <v>357</v>
      </c>
      <c r="G46">
        <v>1621533627.5</v>
      </c>
      <c r="H46">
        <f>CD46*AF46*(BZ46-CA46)/(100*BS46*(1000-AF46*BZ46))</f>
        <v>0</v>
      </c>
      <c r="I46">
        <f>CD46*AF46*(BY46-BX46*(1000-AF46*CA46)/(1000-AF46*BZ46))/(100*BS46)</f>
        <v>0</v>
      </c>
      <c r="J46">
        <f>BX46 - IF(AF46&gt;1, I46*BS46*100.0/(AH46*CL46), 0)</f>
        <v>0</v>
      </c>
      <c r="K46">
        <f>((Q46-H46/2)*J46-I46)/(Q46+H46/2)</f>
        <v>0</v>
      </c>
      <c r="L46">
        <f>K46*(CE46+CF46)/1000.0</f>
        <v>0</v>
      </c>
      <c r="M46">
        <f>(BX46 - IF(AF46&gt;1, I46*BS46*100.0/(AH46*CL46), 0))*(CE46+CF46)/1000.0</f>
        <v>0</v>
      </c>
      <c r="N46">
        <f>2.0/((1/P46-1/O46)+SIGN(P46)*SQRT((1/P46-1/O46)*(1/P46-1/O46) + 4*BT46/((BT46+1)*(BT46+1))*(2*1/P46*1/O46-1/O46*1/O46)))</f>
        <v>0</v>
      </c>
      <c r="O46">
        <f>IF(LEFT(BU46,1)&lt;&gt;"0",IF(LEFT(BU46,1)="1",3.0,BV46),$D$5+$E$5*(CL46*CE46/($K$5*1000))+$F$5*(CL46*CE46/($K$5*1000))*MAX(MIN(BS46,$J$5),$I$5)*MAX(MIN(BS46,$J$5),$I$5)+$G$5*MAX(MIN(BS46,$J$5),$I$5)*(CL46*CE46/($K$5*1000))+$H$5*(CL46*CE46/($K$5*1000))*(CL46*CE46/($K$5*1000)))</f>
        <v>0</v>
      </c>
      <c r="P46">
        <f>H46*(1000-(1000*0.61365*exp(17.502*T46/(240.97+T46))/(CE46+CF46)+BZ46)/2)/(1000*0.61365*exp(17.502*T46/(240.97+T46))/(CE46+CF46)-BZ46)</f>
        <v>0</v>
      </c>
      <c r="Q46">
        <f>1/((BT46+1)/(N46/1.6)+1/(O46/1.37)) + BT46/((BT46+1)/(N46/1.6) + BT46/(O46/1.37))</f>
        <v>0</v>
      </c>
      <c r="R46">
        <f>(BP46*BR46)</f>
        <v>0</v>
      </c>
      <c r="S46">
        <f>(CG46+(R46+2*0.95*5.67E-8*(((CG46+$B$7)+273)^4-(CG46+273)^4)-44100*H46)/(1.84*29.3*O46+8*0.95*5.67E-8*(CG46+273)^3))</f>
        <v>0</v>
      </c>
      <c r="T46">
        <f>($C$7*CH46+$D$7*CI46+$E$7*S46)</f>
        <v>0</v>
      </c>
      <c r="U46">
        <f>0.61365*exp(17.502*T46/(240.97+T46))</f>
        <v>0</v>
      </c>
      <c r="V46">
        <f>(W46/X46*100)</f>
        <v>0</v>
      </c>
      <c r="W46">
        <f>BZ46*(CE46+CF46)/1000</f>
        <v>0</v>
      </c>
      <c r="X46">
        <f>0.61365*exp(17.502*CG46/(240.97+CG46))</f>
        <v>0</v>
      </c>
      <c r="Y46">
        <f>(U46-BZ46*(CE46+CF46)/1000)</f>
        <v>0</v>
      </c>
      <c r="Z46">
        <f>(-H46*44100)</f>
        <v>0</v>
      </c>
      <c r="AA46">
        <f>2*29.3*O46*0.92*(CG46-T46)</f>
        <v>0</v>
      </c>
      <c r="AB46">
        <f>2*0.95*5.67E-8*(((CG46+$B$7)+273)^4-(T46+273)^4)</f>
        <v>0</v>
      </c>
      <c r="AC46">
        <f>R46+AB46+Z46+AA46</f>
        <v>0</v>
      </c>
      <c r="AD46">
        <v>0</v>
      </c>
      <c r="AE46">
        <v>0</v>
      </c>
      <c r="AF46">
        <f>IF(AD46*$H$13&gt;=AH46,1.0,(AH46/(AH46-AD46*$H$13)))</f>
        <v>0</v>
      </c>
      <c r="AG46">
        <f>(AF46-1)*100</f>
        <v>0</v>
      </c>
      <c r="AH46">
        <f>MAX(0,($B$13+$C$13*CL46)/(1+$D$13*CL46)*CE46/(CG46+273)*$E$13)</f>
        <v>0</v>
      </c>
      <c r="AI46" t="s">
        <v>294</v>
      </c>
      <c r="AJ46">
        <v>0</v>
      </c>
      <c r="AK46">
        <v>0</v>
      </c>
      <c r="AL46">
        <f>AK46-AJ46</f>
        <v>0</v>
      </c>
      <c r="AM46">
        <f>AL46/AK46</f>
        <v>0</v>
      </c>
      <c r="AN46">
        <v>0</v>
      </c>
      <c r="AO46" t="s">
        <v>294</v>
      </c>
      <c r="AP46">
        <v>0</v>
      </c>
      <c r="AQ46">
        <v>0</v>
      </c>
      <c r="AR46">
        <f>1-AP46/AQ46</f>
        <v>0</v>
      </c>
      <c r="AS46">
        <v>0.5</v>
      </c>
      <c r="AT46">
        <f>BP46</f>
        <v>0</v>
      </c>
      <c r="AU46">
        <f>I46</f>
        <v>0</v>
      </c>
      <c r="AV46">
        <f>AR46*AS46*AT46</f>
        <v>0</v>
      </c>
      <c r="AW46">
        <f>BB46/AQ46</f>
        <v>0</v>
      </c>
      <c r="AX46">
        <f>(AU46-AN46)/AT46</f>
        <v>0</v>
      </c>
      <c r="AY46">
        <f>(AK46-AQ46)/AQ46</f>
        <v>0</v>
      </c>
      <c r="AZ46" t="s">
        <v>294</v>
      </c>
      <c r="BA46">
        <v>0</v>
      </c>
      <c r="BB46">
        <f>AQ46-BA46</f>
        <v>0</v>
      </c>
      <c r="BC46">
        <f>(AQ46-AP46)/(AQ46-BA46)</f>
        <v>0</v>
      </c>
      <c r="BD46">
        <f>(AK46-AQ46)/(AK46-BA46)</f>
        <v>0</v>
      </c>
      <c r="BE46">
        <f>(AQ46-AP46)/(AQ46-AJ46)</f>
        <v>0</v>
      </c>
      <c r="BF46">
        <f>(AK46-AQ46)/(AK46-AJ46)</f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f>$B$11*CM46+$C$11*CN46+$F$11*CO46*(1-CR46)</f>
        <v>0</v>
      </c>
      <c r="BP46">
        <f>BO46*BQ46</f>
        <v>0</v>
      </c>
      <c r="BQ46">
        <f>($B$11*$D$9+$C$11*$D$9+$F$11*((DB46+CT46)/MAX(DB46+CT46+DC46, 0.1)*$I$9+DC46/MAX(DB46+CT46+DC46, 0.1)*$J$9))/($B$11+$C$11+$F$11)</f>
        <v>0</v>
      </c>
      <c r="BR46">
        <f>($B$11*$K$9+$C$11*$K$9+$F$11*((DB46+CT46)/MAX(DB46+CT46+DC46, 0.1)*$P$9+DC46/MAX(DB46+CT46+DC46, 0.1)*$Q$9))/($B$11+$C$11+$F$11)</f>
        <v>0</v>
      </c>
      <c r="BS46">
        <v>6</v>
      </c>
      <c r="BT46">
        <v>0.5</v>
      </c>
      <c r="BU46" t="s">
        <v>295</v>
      </c>
      <c r="BV46">
        <v>2</v>
      </c>
      <c r="BW46">
        <v>1621533627.5</v>
      </c>
      <c r="BX46">
        <v>79.0171</v>
      </c>
      <c r="BY46">
        <v>88.1081</v>
      </c>
      <c r="BZ46">
        <v>13.005</v>
      </c>
      <c r="CA46">
        <v>13.0127</v>
      </c>
      <c r="CB46">
        <v>73.0874</v>
      </c>
      <c r="CC46">
        <v>12.8506</v>
      </c>
      <c r="CD46">
        <v>700.015</v>
      </c>
      <c r="CE46">
        <v>100.932</v>
      </c>
      <c r="CF46">
        <v>0.0988295</v>
      </c>
      <c r="CG46">
        <v>22.9899</v>
      </c>
      <c r="CH46">
        <v>22.9577</v>
      </c>
      <c r="CI46">
        <v>999.9</v>
      </c>
      <c r="CJ46">
        <v>0</v>
      </c>
      <c r="CK46">
        <v>0</v>
      </c>
      <c r="CL46">
        <v>10020</v>
      </c>
      <c r="CM46">
        <v>0</v>
      </c>
      <c r="CN46">
        <v>3.33586</v>
      </c>
      <c r="CO46">
        <v>600.048</v>
      </c>
      <c r="CP46">
        <v>0.933003</v>
      </c>
      <c r="CQ46">
        <v>0.0669971</v>
      </c>
      <c r="CR46">
        <v>0</v>
      </c>
      <c r="CS46">
        <v>3.3082</v>
      </c>
      <c r="CT46">
        <v>4.99951</v>
      </c>
      <c r="CU46">
        <v>90.4864</v>
      </c>
      <c r="CV46">
        <v>4814.49</v>
      </c>
      <c r="CW46">
        <v>37.75</v>
      </c>
      <c r="CX46">
        <v>41.5</v>
      </c>
      <c r="CY46">
        <v>40.187</v>
      </c>
      <c r="CZ46">
        <v>41.062</v>
      </c>
      <c r="DA46">
        <v>40.062</v>
      </c>
      <c r="DB46">
        <v>555.18</v>
      </c>
      <c r="DC46">
        <v>39.87</v>
      </c>
      <c r="DD46">
        <v>0</v>
      </c>
      <c r="DE46">
        <v>1621533631.6</v>
      </c>
      <c r="DF46">
        <v>0</v>
      </c>
      <c r="DG46">
        <v>3.39787307692308</v>
      </c>
      <c r="DH46">
        <v>-0.53312479093423</v>
      </c>
      <c r="DI46">
        <v>-0.118437599949892</v>
      </c>
      <c r="DJ46">
        <v>90.4810269230769</v>
      </c>
      <c r="DK46">
        <v>15</v>
      </c>
      <c r="DL46">
        <v>1621533543.5</v>
      </c>
      <c r="DM46" t="s">
        <v>296</v>
      </c>
      <c r="DN46">
        <v>1621533543</v>
      </c>
      <c r="DO46">
        <v>1621533543.5</v>
      </c>
      <c r="DP46">
        <v>4</v>
      </c>
      <c r="DQ46">
        <v>0.002</v>
      </c>
      <c r="DR46">
        <v>0.003</v>
      </c>
      <c r="DS46">
        <v>8.559</v>
      </c>
      <c r="DT46">
        <v>0.154</v>
      </c>
      <c r="DU46">
        <v>420</v>
      </c>
      <c r="DV46">
        <v>13</v>
      </c>
      <c r="DW46">
        <v>1.35</v>
      </c>
      <c r="DX46">
        <v>0.35</v>
      </c>
      <c r="DY46">
        <v>-6.78548725</v>
      </c>
      <c r="DZ46">
        <v>-20.0686533208255</v>
      </c>
      <c r="EA46">
        <v>2.09082055039282</v>
      </c>
      <c r="EB46">
        <v>0</v>
      </c>
      <c r="EC46">
        <v>3.42475882352941</v>
      </c>
      <c r="ED46">
        <v>-0.375598675961677</v>
      </c>
      <c r="EE46">
        <v>0.177587032710306</v>
      </c>
      <c r="EF46">
        <v>1</v>
      </c>
      <c r="EG46">
        <v>0.003721051</v>
      </c>
      <c r="EH46">
        <v>-0.00436778949343342</v>
      </c>
      <c r="EI46">
        <v>0.0122727508948059</v>
      </c>
      <c r="EJ46">
        <v>1</v>
      </c>
      <c r="EK46">
        <v>2</v>
      </c>
      <c r="EL46">
        <v>3</v>
      </c>
      <c r="EM46" t="s">
        <v>306</v>
      </c>
      <c r="EN46">
        <v>100</v>
      </c>
      <c r="EO46">
        <v>100</v>
      </c>
      <c r="EP46">
        <v>5.93</v>
      </c>
      <c r="EQ46">
        <v>0.1544</v>
      </c>
      <c r="ER46">
        <v>5.25304998807394</v>
      </c>
      <c r="ES46">
        <v>0.0095515401478521</v>
      </c>
      <c r="ET46">
        <v>-4.08282145803731e-06</v>
      </c>
      <c r="EU46">
        <v>9.61633180237613e-10</v>
      </c>
      <c r="EV46">
        <v>-0.0133641391554055</v>
      </c>
      <c r="EW46">
        <v>0.00964955815971448</v>
      </c>
      <c r="EX46">
        <v>0.000351754833574242</v>
      </c>
      <c r="EY46">
        <v>-6.74969522547015e-06</v>
      </c>
      <c r="EZ46">
        <v>-1</v>
      </c>
      <c r="FA46">
        <v>-1</v>
      </c>
      <c r="FB46">
        <v>-1</v>
      </c>
      <c r="FC46">
        <v>-1</v>
      </c>
      <c r="FD46">
        <v>1.4</v>
      </c>
      <c r="FE46">
        <v>1.4</v>
      </c>
      <c r="FF46">
        <v>2</v>
      </c>
      <c r="FG46">
        <v>794.482</v>
      </c>
      <c r="FH46">
        <v>737.155</v>
      </c>
      <c r="FI46">
        <v>19.9999</v>
      </c>
      <c r="FJ46">
        <v>26.9421</v>
      </c>
      <c r="FK46">
        <v>30</v>
      </c>
      <c r="FL46">
        <v>27.0052</v>
      </c>
      <c r="FM46">
        <v>26.9816</v>
      </c>
      <c r="FN46">
        <v>8.27978</v>
      </c>
      <c r="FO46">
        <v>19.5698</v>
      </c>
      <c r="FP46">
        <v>7.94224</v>
      </c>
      <c r="FQ46">
        <v>20</v>
      </c>
      <c r="FR46">
        <v>101.09</v>
      </c>
      <c r="FS46">
        <v>13.0817</v>
      </c>
      <c r="FT46">
        <v>100.01</v>
      </c>
      <c r="FU46">
        <v>100.371</v>
      </c>
    </row>
    <row r="47" spans="1:177">
      <c r="A47">
        <v>31</v>
      </c>
      <c r="B47">
        <v>1621533629.5</v>
      </c>
      <c r="C47">
        <v>60</v>
      </c>
      <c r="D47" t="s">
        <v>358</v>
      </c>
      <c r="E47" t="s">
        <v>359</v>
      </c>
      <c r="G47">
        <v>1621533629.5</v>
      </c>
      <c r="H47">
        <f>CD47*AF47*(BZ47-CA47)/(100*BS47*(1000-AF47*BZ47))</f>
        <v>0</v>
      </c>
      <c r="I47">
        <f>CD47*AF47*(BY47-BX47*(1000-AF47*CA47)/(1000-AF47*BZ47))/(100*BS47)</f>
        <v>0</v>
      </c>
      <c r="J47">
        <f>BX47 - IF(AF47&gt;1, I47*BS47*100.0/(AH47*CL47), 0)</f>
        <v>0</v>
      </c>
      <c r="K47">
        <f>((Q47-H47/2)*J47-I47)/(Q47+H47/2)</f>
        <v>0</v>
      </c>
      <c r="L47">
        <f>K47*(CE47+CF47)/1000.0</f>
        <v>0</v>
      </c>
      <c r="M47">
        <f>(BX47 - IF(AF47&gt;1, I47*BS47*100.0/(AH47*CL47), 0))*(CE47+CF47)/1000.0</f>
        <v>0</v>
      </c>
      <c r="N47">
        <f>2.0/((1/P47-1/O47)+SIGN(P47)*SQRT((1/P47-1/O47)*(1/P47-1/O47) + 4*BT47/((BT47+1)*(BT47+1))*(2*1/P47*1/O47-1/O47*1/O47)))</f>
        <v>0</v>
      </c>
      <c r="O47">
        <f>IF(LEFT(BU47,1)&lt;&gt;"0",IF(LEFT(BU47,1)="1",3.0,BV47),$D$5+$E$5*(CL47*CE47/($K$5*1000))+$F$5*(CL47*CE47/($K$5*1000))*MAX(MIN(BS47,$J$5),$I$5)*MAX(MIN(BS47,$J$5),$I$5)+$G$5*MAX(MIN(BS47,$J$5),$I$5)*(CL47*CE47/($K$5*1000))+$H$5*(CL47*CE47/($K$5*1000))*(CL47*CE47/($K$5*1000)))</f>
        <v>0</v>
      </c>
      <c r="P47">
        <f>H47*(1000-(1000*0.61365*exp(17.502*T47/(240.97+T47))/(CE47+CF47)+BZ47)/2)/(1000*0.61365*exp(17.502*T47/(240.97+T47))/(CE47+CF47)-BZ47)</f>
        <v>0</v>
      </c>
      <c r="Q47">
        <f>1/((BT47+1)/(N47/1.6)+1/(O47/1.37)) + BT47/((BT47+1)/(N47/1.6) + BT47/(O47/1.37))</f>
        <v>0</v>
      </c>
      <c r="R47">
        <f>(BP47*BR47)</f>
        <v>0</v>
      </c>
      <c r="S47">
        <f>(CG47+(R47+2*0.95*5.67E-8*(((CG47+$B$7)+273)^4-(CG47+273)^4)-44100*H47)/(1.84*29.3*O47+8*0.95*5.67E-8*(CG47+273)^3))</f>
        <v>0</v>
      </c>
      <c r="T47">
        <f>($C$7*CH47+$D$7*CI47+$E$7*S47)</f>
        <v>0</v>
      </c>
      <c r="U47">
        <f>0.61365*exp(17.502*T47/(240.97+T47))</f>
        <v>0</v>
      </c>
      <c r="V47">
        <f>(W47/X47*100)</f>
        <v>0</v>
      </c>
      <c r="W47">
        <f>BZ47*(CE47+CF47)/1000</f>
        <v>0</v>
      </c>
      <c r="X47">
        <f>0.61365*exp(17.502*CG47/(240.97+CG47))</f>
        <v>0</v>
      </c>
      <c r="Y47">
        <f>(U47-BZ47*(CE47+CF47)/1000)</f>
        <v>0</v>
      </c>
      <c r="Z47">
        <f>(-H47*44100)</f>
        <v>0</v>
      </c>
      <c r="AA47">
        <f>2*29.3*O47*0.92*(CG47-T47)</f>
        <v>0</v>
      </c>
      <c r="AB47">
        <f>2*0.95*5.67E-8*(((CG47+$B$7)+273)^4-(T47+273)^4)</f>
        <v>0</v>
      </c>
      <c r="AC47">
        <f>R47+AB47+Z47+AA47</f>
        <v>0</v>
      </c>
      <c r="AD47">
        <v>0</v>
      </c>
      <c r="AE47">
        <v>0</v>
      </c>
      <c r="AF47">
        <f>IF(AD47*$H$13&gt;=AH47,1.0,(AH47/(AH47-AD47*$H$13)))</f>
        <v>0</v>
      </c>
      <c r="AG47">
        <f>(AF47-1)*100</f>
        <v>0</v>
      </c>
      <c r="AH47">
        <f>MAX(0,($B$13+$C$13*CL47)/(1+$D$13*CL47)*CE47/(CG47+273)*$E$13)</f>
        <v>0</v>
      </c>
      <c r="AI47" t="s">
        <v>294</v>
      </c>
      <c r="AJ47">
        <v>0</v>
      </c>
      <c r="AK47">
        <v>0</v>
      </c>
      <c r="AL47">
        <f>AK47-AJ47</f>
        <v>0</v>
      </c>
      <c r="AM47">
        <f>AL47/AK47</f>
        <v>0</v>
      </c>
      <c r="AN47">
        <v>0</v>
      </c>
      <c r="AO47" t="s">
        <v>294</v>
      </c>
      <c r="AP47">
        <v>0</v>
      </c>
      <c r="AQ47">
        <v>0</v>
      </c>
      <c r="AR47">
        <f>1-AP47/AQ47</f>
        <v>0</v>
      </c>
      <c r="AS47">
        <v>0.5</v>
      </c>
      <c r="AT47">
        <f>BP47</f>
        <v>0</v>
      </c>
      <c r="AU47">
        <f>I47</f>
        <v>0</v>
      </c>
      <c r="AV47">
        <f>AR47*AS47*AT47</f>
        <v>0</v>
      </c>
      <c r="AW47">
        <f>BB47/AQ47</f>
        <v>0</v>
      </c>
      <c r="AX47">
        <f>(AU47-AN47)/AT47</f>
        <v>0</v>
      </c>
      <c r="AY47">
        <f>(AK47-AQ47)/AQ47</f>
        <v>0</v>
      </c>
      <c r="AZ47" t="s">
        <v>294</v>
      </c>
      <c r="BA47">
        <v>0</v>
      </c>
      <c r="BB47">
        <f>AQ47-BA47</f>
        <v>0</v>
      </c>
      <c r="BC47">
        <f>(AQ47-AP47)/(AQ47-BA47)</f>
        <v>0</v>
      </c>
      <c r="BD47">
        <f>(AK47-AQ47)/(AK47-BA47)</f>
        <v>0</v>
      </c>
      <c r="BE47">
        <f>(AQ47-AP47)/(AQ47-AJ47)</f>
        <v>0</v>
      </c>
      <c r="BF47">
        <f>(AK47-AQ47)/(AK47-AJ47)</f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f>$B$11*CM47+$C$11*CN47+$F$11*CO47*(1-CR47)</f>
        <v>0</v>
      </c>
      <c r="BP47">
        <f>BO47*BQ47</f>
        <v>0</v>
      </c>
      <c r="BQ47">
        <f>($B$11*$D$9+$C$11*$D$9+$F$11*((DB47+CT47)/MAX(DB47+CT47+DC47, 0.1)*$I$9+DC47/MAX(DB47+CT47+DC47, 0.1)*$J$9))/($B$11+$C$11+$F$11)</f>
        <v>0</v>
      </c>
      <c r="BR47">
        <f>($B$11*$K$9+$C$11*$K$9+$F$11*((DB47+CT47)/MAX(DB47+CT47+DC47, 0.1)*$P$9+DC47/MAX(DB47+CT47+DC47, 0.1)*$Q$9))/($B$11+$C$11+$F$11)</f>
        <v>0</v>
      </c>
      <c r="BS47">
        <v>6</v>
      </c>
      <c r="BT47">
        <v>0.5</v>
      </c>
      <c r="BU47" t="s">
        <v>295</v>
      </c>
      <c r="BV47">
        <v>2</v>
      </c>
      <c r="BW47">
        <v>1621533629.5</v>
      </c>
      <c r="BX47">
        <v>82.1907</v>
      </c>
      <c r="BY47">
        <v>91.2596</v>
      </c>
      <c r="BZ47">
        <v>13.0084</v>
      </c>
      <c r="CA47">
        <v>13.0087</v>
      </c>
      <c r="CB47">
        <v>76.2328</v>
      </c>
      <c r="CC47">
        <v>12.854</v>
      </c>
      <c r="CD47">
        <v>699.588</v>
      </c>
      <c r="CE47">
        <v>100.934</v>
      </c>
      <c r="CF47">
        <v>0.0996268</v>
      </c>
      <c r="CG47">
        <v>22.9849</v>
      </c>
      <c r="CH47">
        <v>22.9729</v>
      </c>
      <c r="CI47">
        <v>999.9</v>
      </c>
      <c r="CJ47">
        <v>0</v>
      </c>
      <c r="CK47">
        <v>0</v>
      </c>
      <c r="CL47">
        <v>9950</v>
      </c>
      <c r="CM47">
        <v>0</v>
      </c>
      <c r="CN47">
        <v>3.33586</v>
      </c>
      <c r="CO47">
        <v>599.745</v>
      </c>
      <c r="CP47">
        <v>0.932968</v>
      </c>
      <c r="CQ47">
        <v>0.0670323</v>
      </c>
      <c r="CR47">
        <v>0</v>
      </c>
      <c r="CS47">
        <v>3.2222</v>
      </c>
      <c r="CT47">
        <v>4.99951</v>
      </c>
      <c r="CU47">
        <v>90.4425</v>
      </c>
      <c r="CV47">
        <v>4811.99</v>
      </c>
      <c r="CW47">
        <v>37.75</v>
      </c>
      <c r="CX47">
        <v>41.5</v>
      </c>
      <c r="CY47">
        <v>40.187</v>
      </c>
      <c r="CZ47">
        <v>41.125</v>
      </c>
      <c r="DA47">
        <v>40.062</v>
      </c>
      <c r="DB47">
        <v>554.88</v>
      </c>
      <c r="DC47">
        <v>39.87</v>
      </c>
      <c r="DD47">
        <v>0</v>
      </c>
      <c r="DE47">
        <v>1621533633.4</v>
      </c>
      <c r="DF47">
        <v>0</v>
      </c>
      <c r="DG47">
        <v>3.37402</v>
      </c>
      <c r="DH47">
        <v>0.00335383802392061</v>
      </c>
      <c r="DI47">
        <v>-0.661638453627947</v>
      </c>
      <c r="DJ47">
        <v>90.46518</v>
      </c>
      <c r="DK47">
        <v>15</v>
      </c>
      <c r="DL47">
        <v>1621533543.5</v>
      </c>
      <c r="DM47" t="s">
        <v>296</v>
      </c>
      <c r="DN47">
        <v>1621533543</v>
      </c>
      <c r="DO47">
        <v>1621533543.5</v>
      </c>
      <c r="DP47">
        <v>4</v>
      </c>
      <c r="DQ47">
        <v>0.002</v>
      </c>
      <c r="DR47">
        <v>0.003</v>
      </c>
      <c r="DS47">
        <v>8.559</v>
      </c>
      <c r="DT47">
        <v>0.154</v>
      </c>
      <c r="DU47">
        <v>420</v>
      </c>
      <c r="DV47">
        <v>13</v>
      </c>
      <c r="DW47">
        <v>1.35</v>
      </c>
      <c r="DX47">
        <v>0.35</v>
      </c>
      <c r="DY47">
        <v>-7.460476</v>
      </c>
      <c r="DZ47">
        <v>-14.5298881801126</v>
      </c>
      <c r="EA47">
        <v>1.5126844174328</v>
      </c>
      <c r="EB47">
        <v>0</v>
      </c>
      <c r="EC47">
        <v>3.41218484848485</v>
      </c>
      <c r="ED47">
        <v>-0.493465516272272</v>
      </c>
      <c r="EE47">
        <v>0.172243696495845</v>
      </c>
      <c r="EF47">
        <v>1</v>
      </c>
      <c r="EG47">
        <v>0.0039034415</v>
      </c>
      <c r="EH47">
        <v>-0.0372665419136961</v>
      </c>
      <c r="EI47">
        <v>0.0121515200372385</v>
      </c>
      <c r="EJ47">
        <v>1</v>
      </c>
      <c r="EK47">
        <v>2</v>
      </c>
      <c r="EL47">
        <v>3</v>
      </c>
      <c r="EM47" t="s">
        <v>306</v>
      </c>
      <c r="EN47">
        <v>100</v>
      </c>
      <c r="EO47">
        <v>100</v>
      </c>
      <c r="EP47">
        <v>5.958</v>
      </c>
      <c r="EQ47">
        <v>0.1544</v>
      </c>
      <c r="ER47">
        <v>5.25304998807394</v>
      </c>
      <c r="ES47">
        <v>0.0095515401478521</v>
      </c>
      <c r="ET47">
        <v>-4.08282145803731e-06</v>
      </c>
      <c r="EU47">
        <v>9.61633180237613e-10</v>
      </c>
      <c r="EV47">
        <v>-0.0133641391554055</v>
      </c>
      <c r="EW47">
        <v>0.00964955815971448</v>
      </c>
      <c r="EX47">
        <v>0.000351754833574242</v>
      </c>
      <c r="EY47">
        <v>-6.74969522547015e-06</v>
      </c>
      <c r="EZ47">
        <v>-1</v>
      </c>
      <c r="FA47">
        <v>-1</v>
      </c>
      <c r="FB47">
        <v>-1</v>
      </c>
      <c r="FC47">
        <v>-1</v>
      </c>
      <c r="FD47">
        <v>1.4</v>
      </c>
      <c r="FE47">
        <v>1.4</v>
      </c>
      <c r="FF47">
        <v>2</v>
      </c>
      <c r="FG47">
        <v>793.057</v>
      </c>
      <c r="FH47">
        <v>737.722</v>
      </c>
      <c r="FI47">
        <v>19.9999</v>
      </c>
      <c r="FJ47">
        <v>26.9408</v>
      </c>
      <c r="FK47">
        <v>30.0001</v>
      </c>
      <c r="FL47">
        <v>27.0052</v>
      </c>
      <c r="FM47">
        <v>26.9816</v>
      </c>
      <c r="FN47">
        <v>8.47782</v>
      </c>
      <c r="FO47">
        <v>19.5698</v>
      </c>
      <c r="FP47">
        <v>7.94224</v>
      </c>
      <c r="FQ47">
        <v>20</v>
      </c>
      <c r="FR47">
        <v>104.48</v>
      </c>
      <c r="FS47">
        <v>13.0809</v>
      </c>
      <c r="FT47">
        <v>100.01</v>
      </c>
      <c r="FU47">
        <v>100.371</v>
      </c>
    </row>
    <row r="48" spans="1:177">
      <c r="A48">
        <v>32</v>
      </c>
      <c r="B48">
        <v>1621533631.5</v>
      </c>
      <c r="C48">
        <v>62</v>
      </c>
      <c r="D48" t="s">
        <v>360</v>
      </c>
      <c r="E48" t="s">
        <v>361</v>
      </c>
      <c r="G48">
        <v>1621533631.5</v>
      </c>
      <c r="H48">
        <f>CD48*AF48*(BZ48-CA48)/(100*BS48*(1000-AF48*BZ48))</f>
        <v>0</v>
      </c>
      <c r="I48">
        <f>CD48*AF48*(BY48-BX48*(1000-AF48*CA48)/(1000-AF48*BZ48))/(100*BS48)</f>
        <v>0</v>
      </c>
      <c r="J48">
        <f>BX48 - IF(AF48&gt;1, I48*BS48*100.0/(AH48*CL48), 0)</f>
        <v>0</v>
      </c>
      <c r="K48">
        <f>((Q48-H48/2)*J48-I48)/(Q48+H48/2)</f>
        <v>0</v>
      </c>
      <c r="L48">
        <f>K48*(CE48+CF48)/1000.0</f>
        <v>0</v>
      </c>
      <c r="M48">
        <f>(BX48 - IF(AF48&gt;1, I48*BS48*100.0/(AH48*CL48), 0))*(CE48+CF48)/1000.0</f>
        <v>0</v>
      </c>
      <c r="N48">
        <f>2.0/((1/P48-1/O48)+SIGN(P48)*SQRT((1/P48-1/O48)*(1/P48-1/O48) + 4*BT48/((BT48+1)*(BT48+1))*(2*1/P48*1/O48-1/O48*1/O48)))</f>
        <v>0</v>
      </c>
      <c r="O48">
        <f>IF(LEFT(BU48,1)&lt;&gt;"0",IF(LEFT(BU48,1)="1",3.0,BV48),$D$5+$E$5*(CL48*CE48/($K$5*1000))+$F$5*(CL48*CE48/($K$5*1000))*MAX(MIN(BS48,$J$5),$I$5)*MAX(MIN(BS48,$J$5),$I$5)+$G$5*MAX(MIN(BS48,$J$5),$I$5)*(CL48*CE48/($K$5*1000))+$H$5*(CL48*CE48/($K$5*1000))*(CL48*CE48/($K$5*1000)))</f>
        <v>0</v>
      </c>
      <c r="P48">
        <f>H48*(1000-(1000*0.61365*exp(17.502*T48/(240.97+T48))/(CE48+CF48)+BZ48)/2)/(1000*0.61365*exp(17.502*T48/(240.97+T48))/(CE48+CF48)-BZ48)</f>
        <v>0</v>
      </c>
      <c r="Q48">
        <f>1/((BT48+1)/(N48/1.6)+1/(O48/1.37)) + BT48/((BT48+1)/(N48/1.6) + BT48/(O48/1.37))</f>
        <v>0</v>
      </c>
      <c r="R48">
        <f>(BP48*BR48)</f>
        <v>0</v>
      </c>
      <c r="S48">
        <f>(CG48+(R48+2*0.95*5.67E-8*(((CG48+$B$7)+273)^4-(CG48+273)^4)-44100*H48)/(1.84*29.3*O48+8*0.95*5.67E-8*(CG48+273)^3))</f>
        <v>0</v>
      </c>
      <c r="T48">
        <f>($C$7*CH48+$D$7*CI48+$E$7*S48)</f>
        <v>0</v>
      </c>
      <c r="U48">
        <f>0.61365*exp(17.502*T48/(240.97+T48))</f>
        <v>0</v>
      </c>
      <c r="V48">
        <f>(W48/X48*100)</f>
        <v>0</v>
      </c>
      <c r="W48">
        <f>BZ48*(CE48+CF48)/1000</f>
        <v>0</v>
      </c>
      <c r="X48">
        <f>0.61365*exp(17.502*CG48/(240.97+CG48))</f>
        <v>0</v>
      </c>
      <c r="Y48">
        <f>(U48-BZ48*(CE48+CF48)/1000)</f>
        <v>0</v>
      </c>
      <c r="Z48">
        <f>(-H48*44100)</f>
        <v>0</v>
      </c>
      <c r="AA48">
        <f>2*29.3*O48*0.92*(CG48-T48)</f>
        <v>0</v>
      </c>
      <c r="AB48">
        <f>2*0.95*5.67E-8*(((CG48+$B$7)+273)^4-(T48+273)^4)</f>
        <v>0</v>
      </c>
      <c r="AC48">
        <f>R48+AB48+Z48+AA48</f>
        <v>0</v>
      </c>
      <c r="AD48">
        <v>0</v>
      </c>
      <c r="AE48">
        <v>0</v>
      </c>
      <c r="AF48">
        <f>IF(AD48*$H$13&gt;=AH48,1.0,(AH48/(AH48-AD48*$H$13)))</f>
        <v>0</v>
      </c>
      <c r="AG48">
        <f>(AF48-1)*100</f>
        <v>0</v>
      </c>
      <c r="AH48">
        <f>MAX(0,($B$13+$C$13*CL48)/(1+$D$13*CL48)*CE48/(CG48+273)*$E$13)</f>
        <v>0</v>
      </c>
      <c r="AI48" t="s">
        <v>294</v>
      </c>
      <c r="AJ48">
        <v>0</v>
      </c>
      <c r="AK48">
        <v>0</v>
      </c>
      <c r="AL48">
        <f>AK48-AJ48</f>
        <v>0</v>
      </c>
      <c r="AM48">
        <f>AL48/AK48</f>
        <v>0</v>
      </c>
      <c r="AN48">
        <v>0</v>
      </c>
      <c r="AO48" t="s">
        <v>294</v>
      </c>
      <c r="AP48">
        <v>0</v>
      </c>
      <c r="AQ48">
        <v>0</v>
      </c>
      <c r="AR48">
        <f>1-AP48/AQ48</f>
        <v>0</v>
      </c>
      <c r="AS48">
        <v>0.5</v>
      </c>
      <c r="AT48">
        <f>BP48</f>
        <v>0</v>
      </c>
      <c r="AU48">
        <f>I48</f>
        <v>0</v>
      </c>
      <c r="AV48">
        <f>AR48*AS48*AT48</f>
        <v>0</v>
      </c>
      <c r="AW48">
        <f>BB48/AQ48</f>
        <v>0</v>
      </c>
      <c r="AX48">
        <f>(AU48-AN48)/AT48</f>
        <v>0</v>
      </c>
      <c r="AY48">
        <f>(AK48-AQ48)/AQ48</f>
        <v>0</v>
      </c>
      <c r="AZ48" t="s">
        <v>294</v>
      </c>
      <c r="BA48">
        <v>0</v>
      </c>
      <c r="BB48">
        <f>AQ48-BA48</f>
        <v>0</v>
      </c>
      <c r="BC48">
        <f>(AQ48-AP48)/(AQ48-BA48)</f>
        <v>0</v>
      </c>
      <c r="BD48">
        <f>(AK48-AQ48)/(AK48-BA48)</f>
        <v>0</v>
      </c>
      <c r="BE48">
        <f>(AQ48-AP48)/(AQ48-AJ48)</f>
        <v>0</v>
      </c>
      <c r="BF48">
        <f>(AK48-AQ48)/(AK48-AJ48)</f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f>$B$11*CM48+$C$11*CN48+$F$11*CO48*(1-CR48)</f>
        <v>0</v>
      </c>
      <c r="BP48">
        <f>BO48*BQ48</f>
        <v>0</v>
      </c>
      <c r="BQ48">
        <f>($B$11*$D$9+$C$11*$D$9+$F$11*((DB48+CT48)/MAX(DB48+CT48+DC48, 0.1)*$I$9+DC48/MAX(DB48+CT48+DC48, 0.1)*$J$9))/($B$11+$C$11+$F$11)</f>
        <v>0</v>
      </c>
      <c r="BR48">
        <f>($B$11*$K$9+$C$11*$K$9+$F$11*((DB48+CT48)/MAX(DB48+CT48+DC48, 0.1)*$P$9+DC48/MAX(DB48+CT48+DC48, 0.1)*$Q$9))/($B$11+$C$11+$F$11)</f>
        <v>0</v>
      </c>
      <c r="BS48">
        <v>6</v>
      </c>
      <c r="BT48">
        <v>0.5</v>
      </c>
      <c r="BU48" t="s">
        <v>295</v>
      </c>
      <c r="BV48">
        <v>2</v>
      </c>
      <c r="BW48">
        <v>1621533631.5</v>
      </c>
      <c r="BX48">
        <v>85.4294</v>
      </c>
      <c r="BY48">
        <v>94.5338</v>
      </c>
      <c r="BZ48">
        <v>13.0055</v>
      </c>
      <c r="CA48">
        <v>13.0059</v>
      </c>
      <c r="CB48">
        <v>79.4429</v>
      </c>
      <c r="CC48">
        <v>12.8511</v>
      </c>
      <c r="CD48">
        <v>699.716</v>
      </c>
      <c r="CE48">
        <v>100.933</v>
      </c>
      <c r="CF48">
        <v>0.10005</v>
      </c>
      <c r="CG48">
        <v>22.9841</v>
      </c>
      <c r="CH48">
        <v>22.9676</v>
      </c>
      <c r="CI48">
        <v>999.9</v>
      </c>
      <c r="CJ48">
        <v>0</v>
      </c>
      <c r="CK48">
        <v>0</v>
      </c>
      <c r="CL48">
        <v>9955</v>
      </c>
      <c r="CM48">
        <v>0</v>
      </c>
      <c r="CN48">
        <v>3.33586</v>
      </c>
      <c r="CO48">
        <v>600.053</v>
      </c>
      <c r="CP48">
        <v>0.933003</v>
      </c>
      <c r="CQ48">
        <v>0.0669971</v>
      </c>
      <c r="CR48">
        <v>0</v>
      </c>
      <c r="CS48">
        <v>3.5255</v>
      </c>
      <c r="CT48">
        <v>4.99951</v>
      </c>
      <c r="CU48">
        <v>90.5665</v>
      </c>
      <c r="CV48">
        <v>4814.53</v>
      </c>
      <c r="CW48">
        <v>37.75</v>
      </c>
      <c r="CX48">
        <v>41.5</v>
      </c>
      <c r="CY48">
        <v>40.125</v>
      </c>
      <c r="CZ48">
        <v>41.062</v>
      </c>
      <c r="DA48">
        <v>40.062</v>
      </c>
      <c r="DB48">
        <v>555.19</v>
      </c>
      <c r="DC48">
        <v>39.87</v>
      </c>
      <c r="DD48">
        <v>0</v>
      </c>
      <c r="DE48">
        <v>1621533635.2</v>
      </c>
      <c r="DF48">
        <v>0</v>
      </c>
      <c r="DG48">
        <v>3.38250384615385</v>
      </c>
      <c r="DH48">
        <v>0.100290593452494</v>
      </c>
      <c r="DI48">
        <v>-0.880977772811815</v>
      </c>
      <c r="DJ48">
        <v>90.4528615384615</v>
      </c>
      <c r="DK48">
        <v>15</v>
      </c>
      <c r="DL48">
        <v>1621533543.5</v>
      </c>
      <c r="DM48" t="s">
        <v>296</v>
      </c>
      <c r="DN48">
        <v>1621533543</v>
      </c>
      <c r="DO48">
        <v>1621533543.5</v>
      </c>
      <c r="DP48">
        <v>4</v>
      </c>
      <c r="DQ48">
        <v>0.002</v>
      </c>
      <c r="DR48">
        <v>0.003</v>
      </c>
      <c r="DS48">
        <v>8.559</v>
      </c>
      <c r="DT48">
        <v>0.154</v>
      </c>
      <c r="DU48">
        <v>420</v>
      </c>
      <c r="DV48">
        <v>13</v>
      </c>
      <c r="DW48">
        <v>1.35</v>
      </c>
      <c r="DX48">
        <v>0.35</v>
      </c>
      <c r="DY48">
        <v>-7.947862</v>
      </c>
      <c r="DZ48">
        <v>-10.5946950844277</v>
      </c>
      <c r="EA48">
        <v>1.10200334753394</v>
      </c>
      <c r="EB48">
        <v>0</v>
      </c>
      <c r="EC48">
        <v>3.41380571428571</v>
      </c>
      <c r="ED48">
        <v>-0.50163272592542</v>
      </c>
      <c r="EE48">
        <v>0.163963011408684</v>
      </c>
      <c r="EF48">
        <v>1</v>
      </c>
      <c r="EG48">
        <v>0.004327231</v>
      </c>
      <c r="EH48">
        <v>-0.0622734157598499</v>
      </c>
      <c r="EI48">
        <v>0.0118898920237759</v>
      </c>
      <c r="EJ48">
        <v>1</v>
      </c>
      <c r="EK48">
        <v>2</v>
      </c>
      <c r="EL48">
        <v>3</v>
      </c>
      <c r="EM48" t="s">
        <v>306</v>
      </c>
      <c r="EN48">
        <v>100</v>
      </c>
      <c r="EO48">
        <v>100</v>
      </c>
      <c r="EP48">
        <v>5.987</v>
      </c>
      <c r="EQ48">
        <v>0.1544</v>
      </c>
      <c r="ER48">
        <v>5.25304998807394</v>
      </c>
      <c r="ES48">
        <v>0.0095515401478521</v>
      </c>
      <c r="ET48">
        <v>-4.08282145803731e-06</v>
      </c>
      <c r="EU48">
        <v>9.61633180237613e-10</v>
      </c>
      <c r="EV48">
        <v>-0.0133641391554055</v>
      </c>
      <c r="EW48">
        <v>0.00964955815971448</v>
      </c>
      <c r="EX48">
        <v>0.000351754833574242</v>
      </c>
      <c r="EY48">
        <v>-6.74969522547015e-06</v>
      </c>
      <c r="EZ48">
        <v>-1</v>
      </c>
      <c r="FA48">
        <v>-1</v>
      </c>
      <c r="FB48">
        <v>-1</v>
      </c>
      <c r="FC48">
        <v>-1</v>
      </c>
      <c r="FD48">
        <v>1.5</v>
      </c>
      <c r="FE48">
        <v>1.5</v>
      </c>
      <c r="FF48">
        <v>2</v>
      </c>
      <c r="FG48">
        <v>793.229</v>
      </c>
      <c r="FH48">
        <v>738.1</v>
      </c>
      <c r="FI48">
        <v>19.9998</v>
      </c>
      <c r="FJ48">
        <v>26.9408</v>
      </c>
      <c r="FK48">
        <v>30.0001</v>
      </c>
      <c r="FL48">
        <v>27.0043</v>
      </c>
      <c r="FM48">
        <v>26.9816</v>
      </c>
      <c r="FN48">
        <v>8.67566</v>
      </c>
      <c r="FO48">
        <v>19.2895</v>
      </c>
      <c r="FP48">
        <v>7.94224</v>
      </c>
      <c r="FQ48">
        <v>20</v>
      </c>
      <c r="FR48">
        <v>107.84</v>
      </c>
      <c r="FS48">
        <v>13.0834</v>
      </c>
      <c r="FT48">
        <v>100.014</v>
      </c>
      <c r="FU48">
        <v>100.371</v>
      </c>
    </row>
    <row r="49" spans="1:177">
      <c r="A49">
        <v>33</v>
      </c>
      <c r="B49">
        <v>1621533633.5</v>
      </c>
      <c r="C49">
        <v>64</v>
      </c>
      <c r="D49" t="s">
        <v>362</v>
      </c>
      <c r="E49" t="s">
        <v>363</v>
      </c>
      <c r="G49">
        <v>1621533633.5</v>
      </c>
      <c r="H49">
        <f>CD49*AF49*(BZ49-CA49)/(100*BS49*(1000-AF49*BZ49))</f>
        <v>0</v>
      </c>
      <c r="I49">
        <f>CD49*AF49*(BY49-BX49*(1000-AF49*CA49)/(1000-AF49*BZ49))/(100*BS49)</f>
        <v>0</v>
      </c>
      <c r="J49">
        <f>BX49 - IF(AF49&gt;1, I49*BS49*100.0/(AH49*CL49), 0)</f>
        <v>0</v>
      </c>
      <c r="K49">
        <f>((Q49-H49/2)*J49-I49)/(Q49+H49/2)</f>
        <v>0</v>
      </c>
      <c r="L49">
        <f>K49*(CE49+CF49)/1000.0</f>
        <v>0</v>
      </c>
      <c r="M49">
        <f>(BX49 - IF(AF49&gt;1, I49*BS49*100.0/(AH49*CL49), 0))*(CE49+CF49)/1000.0</f>
        <v>0</v>
      </c>
      <c r="N49">
        <f>2.0/((1/P49-1/O49)+SIGN(P49)*SQRT((1/P49-1/O49)*(1/P49-1/O49) + 4*BT49/((BT49+1)*(BT49+1))*(2*1/P49*1/O49-1/O49*1/O49)))</f>
        <v>0</v>
      </c>
      <c r="O49">
        <f>IF(LEFT(BU49,1)&lt;&gt;"0",IF(LEFT(BU49,1)="1",3.0,BV49),$D$5+$E$5*(CL49*CE49/($K$5*1000))+$F$5*(CL49*CE49/($K$5*1000))*MAX(MIN(BS49,$J$5),$I$5)*MAX(MIN(BS49,$J$5),$I$5)+$G$5*MAX(MIN(BS49,$J$5),$I$5)*(CL49*CE49/($K$5*1000))+$H$5*(CL49*CE49/($K$5*1000))*(CL49*CE49/($K$5*1000)))</f>
        <v>0</v>
      </c>
      <c r="P49">
        <f>H49*(1000-(1000*0.61365*exp(17.502*T49/(240.97+T49))/(CE49+CF49)+BZ49)/2)/(1000*0.61365*exp(17.502*T49/(240.97+T49))/(CE49+CF49)-BZ49)</f>
        <v>0</v>
      </c>
      <c r="Q49">
        <f>1/((BT49+1)/(N49/1.6)+1/(O49/1.37)) + BT49/((BT49+1)/(N49/1.6) + BT49/(O49/1.37))</f>
        <v>0</v>
      </c>
      <c r="R49">
        <f>(BP49*BR49)</f>
        <v>0</v>
      </c>
      <c r="S49">
        <f>(CG49+(R49+2*0.95*5.67E-8*(((CG49+$B$7)+273)^4-(CG49+273)^4)-44100*H49)/(1.84*29.3*O49+8*0.95*5.67E-8*(CG49+273)^3))</f>
        <v>0</v>
      </c>
      <c r="T49">
        <f>($C$7*CH49+$D$7*CI49+$E$7*S49)</f>
        <v>0</v>
      </c>
      <c r="U49">
        <f>0.61365*exp(17.502*T49/(240.97+T49))</f>
        <v>0</v>
      </c>
      <c r="V49">
        <f>(W49/X49*100)</f>
        <v>0</v>
      </c>
      <c r="W49">
        <f>BZ49*(CE49+CF49)/1000</f>
        <v>0</v>
      </c>
      <c r="X49">
        <f>0.61365*exp(17.502*CG49/(240.97+CG49))</f>
        <v>0</v>
      </c>
      <c r="Y49">
        <f>(U49-BZ49*(CE49+CF49)/1000)</f>
        <v>0</v>
      </c>
      <c r="Z49">
        <f>(-H49*44100)</f>
        <v>0</v>
      </c>
      <c r="AA49">
        <f>2*29.3*O49*0.92*(CG49-T49)</f>
        <v>0</v>
      </c>
      <c r="AB49">
        <f>2*0.95*5.67E-8*(((CG49+$B$7)+273)^4-(T49+273)^4)</f>
        <v>0</v>
      </c>
      <c r="AC49">
        <f>R49+AB49+Z49+AA49</f>
        <v>0</v>
      </c>
      <c r="AD49">
        <v>0</v>
      </c>
      <c r="AE49">
        <v>0</v>
      </c>
      <c r="AF49">
        <f>IF(AD49*$H$13&gt;=AH49,1.0,(AH49/(AH49-AD49*$H$13)))</f>
        <v>0</v>
      </c>
      <c r="AG49">
        <f>(AF49-1)*100</f>
        <v>0</v>
      </c>
      <c r="AH49">
        <f>MAX(0,($B$13+$C$13*CL49)/(1+$D$13*CL49)*CE49/(CG49+273)*$E$13)</f>
        <v>0</v>
      </c>
      <c r="AI49" t="s">
        <v>294</v>
      </c>
      <c r="AJ49">
        <v>0</v>
      </c>
      <c r="AK49">
        <v>0</v>
      </c>
      <c r="AL49">
        <f>AK49-AJ49</f>
        <v>0</v>
      </c>
      <c r="AM49">
        <f>AL49/AK49</f>
        <v>0</v>
      </c>
      <c r="AN49">
        <v>0</v>
      </c>
      <c r="AO49" t="s">
        <v>294</v>
      </c>
      <c r="AP49">
        <v>0</v>
      </c>
      <c r="AQ49">
        <v>0</v>
      </c>
      <c r="AR49">
        <f>1-AP49/AQ49</f>
        <v>0</v>
      </c>
      <c r="AS49">
        <v>0.5</v>
      </c>
      <c r="AT49">
        <f>BP49</f>
        <v>0</v>
      </c>
      <c r="AU49">
        <f>I49</f>
        <v>0</v>
      </c>
      <c r="AV49">
        <f>AR49*AS49*AT49</f>
        <v>0</v>
      </c>
      <c r="AW49">
        <f>BB49/AQ49</f>
        <v>0</v>
      </c>
      <c r="AX49">
        <f>(AU49-AN49)/AT49</f>
        <v>0</v>
      </c>
      <c r="AY49">
        <f>(AK49-AQ49)/AQ49</f>
        <v>0</v>
      </c>
      <c r="AZ49" t="s">
        <v>294</v>
      </c>
      <c r="BA49">
        <v>0</v>
      </c>
      <c r="BB49">
        <f>AQ49-BA49</f>
        <v>0</v>
      </c>
      <c r="BC49">
        <f>(AQ49-AP49)/(AQ49-BA49)</f>
        <v>0</v>
      </c>
      <c r="BD49">
        <f>(AK49-AQ49)/(AK49-BA49)</f>
        <v>0</v>
      </c>
      <c r="BE49">
        <f>(AQ49-AP49)/(AQ49-AJ49)</f>
        <v>0</v>
      </c>
      <c r="BF49">
        <f>(AK49-AQ49)/(AK49-AJ49)</f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f>$B$11*CM49+$C$11*CN49+$F$11*CO49*(1-CR49)</f>
        <v>0</v>
      </c>
      <c r="BP49">
        <f>BO49*BQ49</f>
        <v>0</v>
      </c>
      <c r="BQ49">
        <f>($B$11*$D$9+$C$11*$D$9+$F$11*((DB49+CT49)/MAX(DB49+CT49+DC49, 0.1)*$I$9+DC49/MAX(DB49+CT49+DC49, 0.1)*$J$9))/($B$11+$C$11+$F$11)</f>
        <v>0</v>
      </c>
      <c r="BR49">
        <f>($B$11*$K$9+$C$11*$K$9+$F$11*((DB49+CT49)/MAX(DB49+CT49+DC49, 0.1)*$P$9+DC49/MAX(DB49+CT49+DC49, 0.1)*$Q$9))/($B$11+$C$11+$F$11)</f>
        <v>0</v>
      </c>
      <c r="BS49">
        <v>6</v>
      </c>
      <c r="BT49">
        <v>0.5</v>
      </c>
      <c r="BU49" t="s">
        <v>295</v>
      </c>
      <c r="BV49">
        <v>2</v>
      </c>
      <c r="BW49">
        <v>1621533633.5</v>
      </c>
      <c r="BX49">
        <v>88.5976</v>
      </c>
      <c r="BY49">
        <v>97.8731</v>
      </c>
      <c r="BZ49">
        <v>13.0056</v>
      </c>
      <c r="CA49">
        <v>13.0483</v>
      </c>
      <c r="CB49">
        <v>82.5831</v>
      </c>
      <c r="CC49">
        <v>12.8512</v>
      </c>
      <c r="CD49">
        <v>700.376</v>
      </c>
      <c r="CE49">
        <v>100.938</v>
      </c>
      <c r="CF49">
        <v>0.0985088</v>
      </c>
      <c r="CG49">
        <v>22.9849</v>
      </c>
      <c r="CH49">
        <v>22.9563</v>
      </c>
      <c r="CI49">
        <v>999.9</v>
      </c>
      <c r="CJ49">
        <v>0</v>
      </c>
      <c r="CK49">
        <v>0</v>
      </c>
      <c r="CL49">
        <v>10075</v>
      </c>
      <c r="CM49">
        <v>0</v>
      </c>
      <c r="CN49">
        <v>3.33586</v>
      </c>
      <c r="CO49">
        <v>600.049</v>
      </c>
      <c r="CP49">
        <v>0.933003</v>
      </c>
      <c r="CQ49">
        <v>0.0669971</v>
      </c>
      <c r="CR49">
        <v>0</v>
      </c>
      <c r="CS49">
        <v>3.3415</v>
      </c>
      <c r="CT49">
        <v>4.99951</v>
      </c>
      <c r="CU49">
        <v>90.7641</v>
      </c>
      <c r="CV49">
        <v>4814.5</v>
      </c>
      <c r="CW49">
        <v>37.75</v>
      </c>
      <c r="CX49">
        <v>41.5</v>
      </c>
      <c r="CY49">
        <v>40.187</v>
      </c>
      <c r="CZ49">
        <v>41.125</v>
      </c>
      <c r="DA49">
        <v>40.062</v>
      </c>
      <c r="DB49">
        <v>555.18</v>
      </c>
      <c r="DC49">
        <v>39.87</v>
      </c>
      <c r="DD49">
        <v>0</v>
      </c>
      <c r="DE49">
        <v>1621533637.6</v>
      </c>
      <c r="DF49">
        <v>0</v>
      </c>
      <c r="DG49">
        <v>3.38309615384615</v>
      </c>
      <c r="DH49">
        <v>0.529938455476736</v>
      </c>
      <c r="DI49">
        <v>-0.807623926938019</v>
      </c>
      <c r="DJ49">
        <v>90.4567538461538</v>
      </c>
      <c r="DK49">
        <v>15</v>
      </c>
      <c r="DL49">
        <v>1621533543.5</v>
      </c>
      <c r="DM49" t="s">
        <v>296</v>
      </c>
      <c r="DN49">
        <v>1621533543</v>
      </c>
      <c r="DO49">
        <v>1621533543.5</v>
      </c>
      <c r="DP49">
        <v>4</v>
      </c>
      <c r="DQ49">
        <v>0.002</v>
      </c>
      <c r="DR49">
        <v>0.003</v>
      </c>
      <c r="DS49">
        <v>8.559</v>
      </c>
      <c r="DT49">
        <v>0.154</v>
      </c>
      <c r="DU49">
        <v>420</v>
      </c>
      <c r="DV49">
        <v>13</v>
      </c>
      <c r="DW49">
        <v>1.35</v>
      </c>
      <c r="DX49">
        <v>0.35</v>
      </c>
      <c r="DY49">
        <v>-8.30972975</v>
      </c>
      <c r="DZ49">
        <v>-7.76696589118197</v>
      </c>
      <c r="EA49">
        <v>0.802503112403583</v>
      </c>
      <c r="EB49">
        <v>0</v>
      </c>
      <c r="EC49">
        <v>3.40960588235294</v>
      </c>
      <c r="ED49">
        <v>-0.0468249512085323</v>
      </c>
      <c r="EE49">
        <v>0.174442038142416</v>
      </c>
      <c r="EF49">
        <v>1</v>
      </c>
      <c r="EG49">
        <v>0.003718071575</v>
      </c>
      <c r="EH49">
        <v>-0.0903499282739212</v>
      </c>
      <c r="EI49">
        <v>0.0124680579193914</v>
      </c>
      <c r="EJ49">
        <v>1</v>
      </c>
      <c r="EK49">
        <v>2</v>
      </c>
      <c r="EL49">
        <v>3</v>
      </c>
      <c r="EM49" t="s">
        <v>306</v>
      </c>
      <c r="EN49">
        <v>100</v>
      </c>
      <c r="EO49">
        <v>100</v>
      </c>
      <c r="EP49">
        <v>6.014</v>
      </c>
      <c r="EQ49">
        <v>0.1544</v>
      </c>
      <c r="ER49">
        <v>5.25304998807394</v>
      </c>
      <c r="ES49">
        <v>0.0095515401478521</v>
      </c>
      <c r="ET49">
        <v>-4.08282145803731e-06</v>
      </c>
      <c r="EU49">
        <v>9.61633180237613e-10</v>
      </c>
      <c r="EV49">
        <v>-0.0133641391554055</v>
      </c>
      <c r="EW49">
        <v>0.00964955815971448</v>
      </c>
      <c r="EX49">
        <v>0.000351754833574242</v>
      </c>
      <c r="EY49">
        <v>-6.74969522547015e-06</v>
      </c>
      <c r="EZ49">
        <v>-1</v>
      </c>
      <c r="FA49">
        <v>-1</v>
      </c>
      <c r="FB49">
        <v>-1</v>
      </c>
      <c r="FC49">
        <v>-1</v>
      </c>
      <c r="FD49">
        <v>1.5</v>
      </c>
      <c r="FE49">
        <v>1.5</v>
      </c>
      <c r="FF49">
        <v>2</v>
      </c>
      <c r="FG49">
        <v>793.736</v>
      </c>
      <c r="FH49">
        <v>737.503</v>
      </c>
      <c r="FI49">
        <v>20</v>
      </c>
      <c r="FJ49">
        <v>26.9408</v>
      </c>
      <c r="FK49">
        <v>29.9999</v>
      </c>
      <c r="FL49">
        <v>27.0029</v>
      </c>
      <c r="FM49">
        <v>26.9794</v>
      </c>
      <c r="FN49">
        <v>8.87491</v>
      </c>
      <c r="FO49">
        <v>19.2895</v>
      </c>
      <c r="FP49">
        <v>7.94224</v>
      </c>
      <c r="FQ49">
        <v>20</v>
      </c>
      <c r="FR49">
        <v>111.22</v>
      </c>
      <c r="FS49">
        <v>13.0821</v>
      </c>
      <c r="FT49">
        <v>100.012</v>
      </c>
      <c r="FU49">
        <v>100.372</v>
      </c>
    </row>
    <row r="50" spans="1:177">
      <c r="A50">
        <v>34</v>
      </c>
      <c r="B50">
        <v>1621533635.5</v>
      </c>
      <c r="C50">
        <v>66</v>
      </c>
      <c r="D50" t="s">
        <v>364</v>
      </c>
      <c r="E50" t="s">
        <v>365</v>
      </c>
      <c r="G50">
        <v>1621533635.5</v>
      </c>
      <c r="H50">
        <f>CD50*AF50*(BZ50-CA50)/(100*BS50*(1000-AF50*BZ50))</f>
        <v>0</v>
      </c>
      <c r="I50">
        <f>CD50*AF50*(BY50-BX50*(1000-AF50*CA50)/(1000-AF50*BZ50))/(100*BS50)</f>
        <v>0</v>
      </c>
      <c r="J50">
        <f>BX50 - IF(AF50&gt;1, I50*BS50*100.0/(AH50*CL50), 0)</f>
        <v>0</v>
      </c>
      <c r="K50">
        <f>((Q50-H50/2)*J50-I50)/(Q50+H50/2)</f>
        <v>0</v>
      </c>
      <c r="L50">
        <f>K50*(CE50+CF50)/1000.0</f>
        <v>0</v>
      </c>
      <c r="M50">
        <f>(BX50 - IF(AF50&gt;1, I50*BS50*100.0/(AH50*CL50), 0))*(CE50+CF50)/1000.0</f>
        <v>0</v>
      </c>
      <c r="N50">
        <f>2.0/((1/P50-1/O50)+SIGN(P50)*SQRT((1/P50-1/O50)*(1/P50-1/O50) + 4*BT50/((BT50+1)*(BT50+1))*(2*1/P50*1/O50-1/O50*1/O50)))</f>
        <v>0</v>
      </c>
      <c r="O50">
        <f>IF(LEFT(BU50,1)&lt;&gt;"0",IF(LEFT(BU50,1)="1",3.0,BV50),$D$5+$E$5*(CL50*CE50/($K$5*1000))+$F$5*(CL50*CE50/($K$5*1000))*MAX(MIN(BS50,$J$5),$I$5)*MAX(MIN(BS50,$J$5),$I$5)+$G$5*MAX(MIN(BS50,$J$5),$I$5)*(CL50*CE50/($K$5*1000))+$H$5*(CL50*CE50/($K$5*1000))*(CL50*CE50/($K$5*1000)))</f>
        <v>0</v>
      </c>
      <c r="P50">
        <f>H50*(1000-(1000*0.61365*exp(17.502*T50/(240.97+T50))/(CE50+CF50)+BZ50)/2)/(1000*0.61365*exp(17.502*T50/(240.97+T50))/(CE50+CF50)-BZ50)</f>
        <v>0</v>
      </c>
      <c r="Q50">
        <f>1/((BT50+1)/(N50/1.6)+1/(O50/1.37)) + BT50/((BT50+1)/(N50/1.6) + BT50/(O50/1.37))</f>
        <v>0</v>
      </c>
      <c r="R50">
        <f>(BP50*BR50)</f>
        <v>0</v>
      </c>
      <c r="S50">
        <f>(CG50+(R50+2*0.95*5.67E-8*(((CG50+$B$7)+273)^4-(CG50+273)^4)-44100*H50)/(1.84*29.3*O50+8*0.95*5.67E-8*(CG50+273)^3))</f>
        <v>0</v>
      </c>
      <c r="T50">
        <f>($C$7*CH50+$D$7*CI50+$E$7*S50)</f>
        <v>0</v>
      </c>
      <c r="U50">
        <f>0.61365*exp(17.502*T50/(240.97+T50))</f>
        <v>0</v>
      </c>
      <c r="V50">
        <f>(W50/X50*100)</f>
        <v>0</v>
      </c>
      <c r="W50">
        <f>BZ50*(CE50+CF50)/1000</f>
        <v>0</v>
      </c>
      <c r="X50">
        <f>0.61365*exp(17.502*CG50/(240.97+CG50))</f>
        <v>0</v>
      </c>
      <c r="Y50">
        <f>(U50-BZ50*(CE50+CF50)/1000)</f>
        <v>0</v>
      </c>
      <c r="Z50">
        <f>(-H50*44100)</f>
        <v>0</v>
      </c>
      <c r="AA50">
        <f>2*29.3*O50*0.92*(CG50-T50)</f>
        <v>0</v>
      </c>
      <c r="AB50">
        <f>2*0.95*5.67E-8*(((CG50+$B$7)+273)^4-(T50+273)^4)</f>
        <v>0</v>
      </c>
      <c r="AC50">
        <f>R50+AB50+Z50+AA50</f>
        <v>0</v>
      </c>
      <c r="AD50">
        <v>0</v>
      </c>
      <c r="AE50">
        <v>0</v>
      </c>
      <c r="AF50">
        <f>IF(AD50*$H$13&gt;=AH50,1.0,(AH50/(AH50-AD50*$H$13)))</f>
        <v>0</v>
      </c>
      <c r="AG50">
        <f>(AF50-1)*100</f>
        <v>0</v>
      </c>
      <c r="AH50">
        <f>MAX(0,($B$13+$C$13*CL50)/(1+$D$13*CL50)*CE50/(CG50+273)*$E$13)</f>
        <v>0</v>
      </c>
      <c r="AI50" t="s">
        <v>294</v>
      </c>
      <c r="AJ50">
        <v>0</v>
      </c>
      <c r="AK50">
        <v>0</v>
      </c>
      <c r="AL50">
        <f>AK50-AJ50</f>
        <v>0</v>
      </c>
      <c r="AM50">
        <f>AL50/AK50</f>
        <v>0</v>
      </c>
      <c r="AN50">
        <v>0</v>
      </c>
      <c r="AO50" t="s">
        <v>294</v>
      </c>
      <c r="AP50">
        <v>0</v>
      </c>
      <c r="AQ50">
        <v>0</v>
      </c>
      <c r="AR50">
        <f>1-AP50/AQ50</f>
        <v>0</v>
      </c>
      <c r="AS50">
        <v>0.5</v>
      </c>
      <c r="AT50">
        <f>BP50</f>
        <v>0</v>
      </c>
      <c r="AU50">
        <f>I50</f>
        <v>0</v>
      </c>
      <c r="AV50">
        <f>AR50*AS50*AT50</f>
        <v>0</v>
      </c>
      <c r="AW50">
        <f>BB50/AQ50</f>
        <v>0</v>
      </c>
      <c r="AX50">
        <f>(AU50-AN50)/AT50</f>
        <v>0</v>
      </c>
      <c r="AY50">
        <f>(AK50-AQ50)/AQ50</f>
        <v>0</v>
      </c>
      <c r="AZ50" t="s">
        <v>294</v>
      </c>
      <c r="BA50">
        <v>0</v>
      </c>
      <c r="BB50">
        <f>AQ50-BA50</f>
        <v>0</v>
      </c>
      <c r="BC50">
        <f>(AQ50-AP50)/(AQ50-BA50)</f>
        <v>0</v>
      </c>
      <c r="BD50">
        <f>(AK50-AQ50)/(AK50-BA50)</f>
        <v>0</v>
      </c>
      <c r="BE50">
        <f>(AQ50-AP50)/(AQ50-AJ50)</f>
        <v>0</v>
      </c>
      <c r="BF50">
        <f>(AK50-AQ50)/(AK50-AJ50)</f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f>$B$11*CM50+$C$11*CN50+$F$11*CO50*(1-CR50)</f>
        <v>0</v>
      </c>
      <c r="BP50">
        <f>BO50*BQ50</f>
        <v>0</v>
      </c>
      <c r="BQ50">
        <f>($B$11*$D$9+$C$11*$D$9+$F$11*((DB50+CT50)/MAX(DB50+CT50+DC50, 0.1)*$I$9+DC50/MAX(DB50+CT50+DC50, 0.1)*$J$9))/($B$11+$C$11+$F$11)</f>
        <v>0</v>
      </c>
      <c r="BR50">
        <f>($B$11*$K$9+$C$11*$K$9+$F$11*((DB50+CT50)/MAX(DB50+CT50+DC50, 0.1)*$P$9+DC50/MAX(DB50+CT50+DC50, 0.1)*$Q$9))/($B$11+$C$11+$F$11)</f>
        <v>0</v>
      </c>
      <c r="BS50">
        <v>6</v>
      </c>
      <c r="BT50">
        <v>0.5</v>
      </c>
      <c r="BU50" t="s">
        <v>295</v>
      </c>
      <c r="BV50">
        <v>2</v>
      </c>
      <c r="BW50">
        <v>1621533635.5</v>
      </c>
      <c r="BX50">
        <v>91.8853</v>
      </c>
      <c r="BY50">
        <v>101.155</v>
      </c>
      <c r="BZ50">
        <v>13.0172</v>
      </c>
      <c r="CA50">
        <v>13.0521</v>
      </c>
      <c r="CB50">
        <v>85.8418</v>
      </c>
      <c r="CC50">
        <v>12.8627</v>
      </c>
      <c r="CD50">
        <v>699.773</v>
      </c>
      <c r="CE50">
        <v>100.931</v>
      </c>
      <c r="CF50">
        <v>0.0984229</v>
      </c>
      <c r="CG50">
        <v>22.9841</v>
      </c>
      <c r="CH50">
        <v>22.9588</v>
      </c>
      <c r="CI50">
        <v>999.9</v>
      </c>
      <c r="CJ50">
        <v>0</v>
      </c>
      <c r="CK50">
        <v>0</v>
      </c>
      <c r="CL50">
        <v>10120</v>
      </c>
      <c r="CM50">
        <v>0</v>
      </c>
      <c r="CN50">
        <v>3.33586</v>
      </c>
      <c r="CO50">
        <v>600.042</v>
      </c>
      <c r="CP50">
        <v>0.933003</v>
      </c>
      <c r="CQ50">
        <v>0.0669971</v>
      </c>
      <c r="CR50">
        <v>0</v>
      </c>
      <c r="CS50">
        <v>3.0618</v>
      </c>
      <c r="CT50">
        <v>4.99951</v>
      </c>
      <c r="CU50">
        <v>90.8526</v>
      </c>
      <c r="CV50">
        <v>4814.44</v>
      </c>
      <c r="CW50">
        <v>37.75</v>
      </c>
      <c r="CX50">
        <v>41.5</v>
      </c>
      <c r="CY50">
        <v>40.187</v>
      </c>
      <c r="CZ50">
        <v>41.062</v>
      </c>
      <c r="DA50">
        <v>40.062</v>
      </c>
      <c r="DB50">
        <v>555.18</v>
      </c>
      <c r="DC50">
        <v>39.87</v>
      </c>
      <c r="DD50">
        <v>0</v>
      </c>
      <c r="DE50">
        <v>1621533639.4</v>
      </c>
      <c r="DF50">
        <v>0</v>
      </c>
      <c r="DG50">
        <v>3.377692</v>
      </c>
      <c r="DH50">
        <v>0.354176913461395</v>
      </c>
      <c r="DI50">
        <v>0.289807697571399</v>
      </c>
      <c r="DJ50">
        <v>90.446136</v>
      </c>
      <c r="DK50">
        <v>15</v>
      </c>
      <c r="DL50">
        <v>1621533543.5</v>
      </c>
      <c r="DM50" t="s">
        <v>296</v>
      </c>
      <c r="DN50">
        <v>1621533543</v>
      </c>
      <c r="DO50">
        <v>1621533543.5</v>
      </c>
      <c r="DP50">
        <v>4</v>
      </c>
      <c r="DQ50">
        <v>0.002</v>
      </c>
      <c r="DR50">
        <v>0.003</v>
      </c>
      <c r="DS50">
        <v>8.559</v>
      </c>
      <c r="DT50">
        <v>0.154</v>
      </c>
      <c r="DU50">
        <v>420</v>
      </c>
      <c r="DV50">
        <v>13</v>
      </c>
      <c r="DW50">
        <v>1.35</v>
      </c>
      <c r="DX50">
        <v>0.35</v>
      </c>
      <c r="DY50">
        <v>-8.577403</v>
      </c>
      <c r="DZ50">
        <v>-5.64269470919324</v>
      </c>
      <c r="EA50">
        <v>0.573969427509863</v>
      </c>
      <c r="EB50">
        <v>0</v>
      </c>
      <c r="EC50">
        <v>3.39763939393939</v>
      </c>
      <c r="ED50">
        <v>0.349166977138021</v>
      </c>
      <c r="EE50">
        <v>0.1739436776476</v>
      </c>
      <c r="EF50">
        <v>1</v>
      </c>
      <c r="EG50">
        <v>-0.001326223425</v>
      </c>
      <c r="EH50">
        <v>-0.151621197737336</v>
      </c>
      <c r="EI50">
        <v>0.0176905215325355</v>
      </c>
      <c r="EJ50">
        <v>0</v>
      </c>
      <c r="EK50">
        <v>1</v>
      </c>
      <c r="EL50">
        <v>3</v>
      </c>
      <c r="EM50" t="s">
        <v>343</v>
      </c>
      <c r="EN50">
        <v>100</v>
      </c>
      <c r="EO50">
        <v>100</v>
      </c>
      <c r="EP50">
        <v>6.043</v>
      </c>
      <c r="EQ50">
        <v>0.1545</v>
      </c>
      <c r="ER50">
        <v>5.25304998807394</v>
      </c>
      <c r="ES50">
        <v>0.0095515401478521</v>
      </c>
      <c r="ET50">
        <v>-4.08282145803731e-06</v>
      </c>
      <c r="EU50">
        <v>9.61633180237613e-10</v>
      </c>
      <c r="EV50">
        <v>-0.0133641391554055</v>
      </c>
      <c r="EW50">
        <v>0.00964955815971448</v>
      </c>
      <c r="EX50">
        <v>0.000351754833574242</v>
      </c>
      <c r="EY50">
        <v>-6.74969522547015e-06</v>
      </c>
      <c r="EZ50">
        <v>-1</v>
      </c>
      <c r="FA50">
        <v>-1</v>
      </c>
      <c r="FB50">
        <v>-1</v>
      </c>
      <c r="FC50">
        <v>-1</v>
      </c>
      <c r="FD50">
        <v>1.5</v>
      </c>
      <c r="FE50">
        <v>1.5</v>
      </c>
      <c r="FF50">
        <v>2</v>
      </c>
      <c r="FG50">
        <v>793.558</v>
      </c>
      <c r="FH50">
        <v>738.069</v>
      </c>
      <c r="FI50">
        <v>19.9999</v>
      </c>
      <c r="FJ50">
        <v>26.9408</v>
      </c>
      <c r="FK50">
        <v>30.0001</v>
      </c>
      <c r="FL50">
        <v>27.0029</v>
      </c>
      <c r="FM50">
        <v>26.9794</v>
      </c>
      <c r="FN50">
        <v>9.07639</v>
      </c>
      <c r="FO50">
        <v>19.2895</v>
      </c>
      <c r="FP50">
        <v>7.94224</v>
      </c>
      <c r="FQ50">
        <v>20</v>
      </c>
      <c r="FR50">
        <v>114.59</v>
      </c>
      <c r="FS50">
        <v>13.0814</v>
      </c>
      <c r="FT50">
        <v>100.012</v>
      </c>
      <c r="FU50">
        <v>100.372</v>
      </c>
    </row>
    <row r="51" spans="1:177">
      <c r="A51">
        <v>35</v>
      </c>
      <c r="B51">
        <v>1621533637.5</v>
      </c>
      <c r="C51">
        <v>68</v>
      </c>
      <c r="D51" t="s">
        <v>366</v>
      </c>
      <c r="E51" t="s">
        <v>367</v>
      </c>
      <c r="G51">
        <v>1621533637.5</v>
      </c>
      <c r="H51">
        <f>CD51*AF51*(BZ51-CA51)/(100*BS51*(1000-AF51*BZ51))</f>
        <v>0</v>
      </c>
      <c r="I51">
        <f>CD51*AF51*(BY51-BX51*(1000-AF51*CA51)/(1000-AF51*BZ51))/(100*BS51)</f>
        <v>0</v>
      </c>
      <c r="J51">
        <f>BX51 - IF(AF51&gt;1, I51*BS51*100.0/(AH51*CL51), 0)</f>
        <v>0</v>
      </c>
      <c r="K51">
        <f>((Q51-H51/2)*J51-I51)/(Q51+H51/2)</f>
        <v>0</v>
      </c>
      <c r="L51">
        <f>K51*(CE51+CF51)/1000.0</f>
        <v>0</v>
      </c>
      <c r="M51">
        <f>(BX51 - IF(AF51&gt;1, I51*BS51*100.0/(AH51*CL51), 0))*(CE51+CF51)/1000.0</f>
        <v>0</v>
      </c>
      <c r="N51">
        <f>2.0/((1/P51-1/O51)+SIGN(P51)*SQRT((1/P51-1/O51)*(1/P51-1/O51) + 4*BT51/((BT51+1)*(BT51+1))*(2*1/P51*1/O51-1/O51*1/O51)))</f>
        <v>0</v>
      </c>
      <c r="O51">
        <f>IF(LEFT(BU51,1)&lt;&gt;"0",IF(LEFT(BU51,1)="1",3.0,BV51),$D$5+$E$5*(CL51*CE51/($K$5*1000))+$F$5*(CL51*CE51/($K$5*1000))*MAX(MIN(BS51,$J$5),$I$5)*MAX(MIN(BS51,$J$5),$I$5)+$G$5*MAX(MIN(BS51,$J$5),$I$5)*(CL51*CE51/($K$5*1000))+$H$5*(CL51*CE51/($K$5*1000))*(CL51*CE51/($K$5*1000)))</f>
        <v>0</v>
      </c>
      <c r="P51">
        <f>H51*(1000-(1000*0.61365*exp(17.502*T51/(240.97+T51))/(CE51+CF51)+BZ51)/2)/(1000*0.61365*exp(17.502*T51/(240.97+T51))/(CE51+CF51)-BZ51)</f>
        <v>0</v>
      </c>
      <c r="Q51">
        <f>1/((BT51+1)/(N51/1.6)+1/(O51/1.37)) + BT51/((BT51+1)/(N51/1.6) + BT51/(O51/1.37))</f>
        <v>0</v>
      </c>
      <c r="R51">
        <f>(BP51*BR51)</f>
        <v>0</v>
      </c>
      <c r="S51">
        <f>(CG51+(R51+2*0.95*5.67E-8*(((CG51+$B$7)+273)^4-(CG51+273)^4)-44100*H51)/(1.84*29.3*O51+8*0.95*5.67E-8*(CG51+273)^3))</f>
        <v>0</v>
      </c>
      <c r="T51">
        <f>($C$7*CH51+$D$7*CI51+$E$7*S51)</f>
        <v>0</v>
      </c>
      <c r="U51">
        <f>0.61365*exp(17.502*T51/(240.97+T51))</f>
        <v>0</v>
      </c>
      <c r="V51">
        <f>(W51/X51*100)</f>
        <v>0</v>
      </c>
      <c r="W51">
        <f>BZ51*(CE51+CF51)/1000</f>
        <v>0</v>
      </c>
      <c r="X51">
        <f>0.61365*exp(17.502*CG51/(240.97+CG51))</f>
        <v>0</v>
      </c>
      <c r="Y51">
        <f>(U51-BZ51*(CE51+CF51)/1000)</f>
        <v>0</v>
      </c>
      <c r="Z51">
        <f>(-H51*44100)</f>
        <v>0</v>
      </c>
      <c r="AA51">
        <f>2*29.3*O51*0.92*(CG51-T51)</f>
        <v>0</v>
      </c>
      <c r="AB51">
        <f>2*0.95*5.67E-8*(((CG51+$B$7)+273)^4-(T51+273)^4)</f>
        <v>0</v>
      </c>
      <c r="AC51">
        <f>R51+AB51+Z51+AA51</f>
        <v>0</v>
      </c>
      <c r="AD51">
        <v>0</v>
      </c>
      <c r="AE51">
        <v>0</v>
      </c>
      <c r="AF51">
        <f>IF(AD51*$H$13&gt;=AH51,1.0,(AH51/(AH51-AD51*$H$13)))</f>
        <v>0</v>
      </c>
      <c r="AG51">
        <f>(AF51-1)*100</f>
        <v>0</v>
      </c>
      <c r="AH51">
        <f>MAX(0,($B$13+$C$13*CL51)/(1+$D$13*CL51)*CE51/(CG51+273)*$E$13)</f>
        <v>0</v>
      </c>
      <c r="AI51" t="s">
        <v>294</v>
      </c>
      <c r="AJ51">
        <v>0</v>
      </c>
      <c r="AK51">
        <v>0</v>
      </c>
      <c r="AL51">
        <f>AK51-AJ51</f>
        <v>0</v>
      </c>
      <c r="AM51">
        <f>AL51/AK51</f>
        <v>0</v>
      </c>
      <c r="AN51">
        <v>0</v>
      </c>
      <c r="AO51" t="s">
        <v>294</v>
      </c>
      <c r="AP51">
        <v>0</v>
      </c>
      <c r="AQ51">
        <v>0</v>
      </c>
      <c r="AR51">
        <f>1-AP51/AQ51</f>
        <v>0</v>
      </c>
      <c r="AS51">
        <v>0.5</v>
      </c>
      <c r="AT51">
        <f>BP51</f>
        <v>0</v>
      </c>
      <c r="AU51">
        <f>I51</f>
        <v>0</v>
      </c>
      <c r="AV51">
        <f>AR51*AS51*AT51</f>
        <v>0</v>
      </c>
      <c r="AW51">
        <f>BB51/AQ51</f>
        <v>0</v>
      </c>
      <c r="AX51">
        <f>(AU51-AN51)/AT51</f>
        <v>0</v>
      </c>
      <c r="AY51">
        <f>(AK51-AQ51)/AQ51</f>
        <v>0</v>
      </c>
      <c r="AZ51" t="s">
        <v>294</v>
      </c>
      <c r="BA51">
        <v>0</v>
      </c>
      <c r="BB51">
        <f>AQ51-BA51</f>
        <v>0</v>
      </c>
      <c r="BC51">
        <f>(AQ51-AP51)/(AQ51-BA51)</f>
        <v>0</v>
      </c>
      <c r="BD51">
        <f>(AK51-AQ51)/(AK51-BA51)</f>
        <v>0</v>
      </c>
      <c r="BE51">
        <f>(AQ51-AP51)/(AQ51-AJ51)</f>
        <v>0</v>
      </c>
      <c r="BF51">
        <f>(AK51-AQ51)/(AK51-AJ51)</f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f>$B$11*CM51+$C$11*CN51+$F$11*CO51*(1-CR51)</f>
        <v>0</v>
      </c>
      <c r="BP51">
        <f>BO51*BQ51</f>
        <v>0</v>
      </c>
      <c r="BQ51">
        <f>($B$11*$D$9+$C$11*$D$9+$F$11*((DB51+CT51)/MAX(DB51+CT51+DC51, 0.1)*$I$9+DC51/MAX(DB51+CT51+DC51, 0.1)*$J$9))/($B$11+$C$11+$F$11)</f>
        <v>0</v>
      </c>
      <c r="BR51">
        <f>($B$11*$K$9+$C$11*$K$9+$F$11*((DB51+CT51)/MAX(DB51+CT51+DC51, 0.1)*$P$9+DC51/MAX(DB51+CT51+DC51, 0.1)*$Q$9))/($B$11+$C$11+$F$11)</f>
        <v>0</v>
      </c>
      <c r="BS51">
        <v>6</v>
      </c>
      <c r="BT51">
        <v>0.5</v>
      </c>
      <c r="BU51" t="s">
        <v>295</v>
      </c>
      <c r="BV51">
        <v>2</v>
      </c>
      <c r="BW51">
        <v>1621533637.5</v>
      </c>
      <c r="BX51">
        <v>95.1412</v>
      </c>
      <c r="BY51">
        <v>104.49</v>
      </c>
      <c r="BZ51">
        <v>13.0253</v>
      </c>
      <c r="CA51">
        <v>13.0532</v>
      </c>
      <c r="CB51">
        <v>89.0691</v>
      </c>
      <c r="CC51">
        <v>12.8706</v>
      </c>
      <c r="CD51">
        <v>700.234</v>
      </c>
      <c r="CE51">
        <v>100.936</v>
      </c>
      <c r="CF51">
        <v>0.100297</v>
      </c>
      <c r="CG51">
        <v>22.9838</v>
      </c>
      <c r="CH51">
        <v>22.9505</v>
      </c>
      <c r="CI51">
        <v>999.9</v>
      </c>
      <c r="CJ51">
        <v>0</v>
      </c>
      <c r="CK51">
        <v>0</v>
      </c>
      <c r="CL51">
        <v>9915</v>
      </c>
      <c r="CM51">
        <v>0</v>
      </c>
      <c r="CN51">
        <v>3.33586</v>
      </c>
      <c r="CO51">
        <v>600.054</v>
      </c>
      <c r="CP51">
        <v>0.933003</v>
      </c>
      <c r="CQ51">
        <v>0.0669971</v>
      </c>
      <c r="CR51">
        <v>0</v>
      </c>
      <c r="CS51">
        <v>3.4825</v>
      </c>
      <c r="CT51">
        <v>4.99951</v>
      </c>
      <c r="CU51">
        <v>90.387</v>
      </c>
      <c r="CV51">
        <v>4814.54</v>
      </c>
      <c r="CW51">
        <v>37.75</v>
      </c>
      <c r="CX51">
        <v>41.5</v>
      </c>
      <c r="CY51">
        <v>40.187</v>
      </c>
      <c r="CZ51">
        <v>41.062</v>
      </c>
      <c r="DA51">
        <v>40.062</v>
      </c>
      <c r="DB51">
        <v>555.19</v>
      </c>
      <c r="DC51">
        <v>39.87</v>
      </c>
      <c r="DD51">
        <v>0</v>
      </c>
      <c r="DE51">
        <v>1621533641.2</v>
      </c>
      <c r="DF51">
        <v>0</v>
      </c>
      <c r="DG51">
        <v>3.41299230769231</v>
      </c>
      <c r="DH51">
        <v>0.782099133889999</v>
      </c>
      <c r="DI51">
        <v>0.249285475288756</v>
      </c>
      <c r="DJ51">
        <v>90.4442923076923</v>
      </c>
      <c r="DK51">
        <v>15</v>
      </c>
      <c r="DL51">
        <v>1621533543.5</v>
      </c>
      <c r="DM51" t="s">
        <v>296</v>
      </c>
      <c r="DN51">
        <v>1621533543</v>
      </c>
      <c r="DO51">
        <v>1621533543.5</v>
      </c>
      <c r="DP51">
        <v>4</v>
      </c>
      <c r="DQ51">
        <v>0.002</v>
      </c>
      <c r="DR51">
        <v>0.003</v>
      </c>
      <c r="DS51">
        <v>8.559</v>
      </c>
      <c r="DT51">
        <v>0.154</v>
      </c>
      <c r="DU51">
        <v>420</v>
      </c>
      <c r="DV51">
        <v>13</v>
      </c>
      <c r="DW51">
        <v>1.35</v>
      </c>
      <c r="DX51">
        <v>0.35</v>
      </c>
      <c r="DY51">
        <v>-8.76726725</v>
      </c>
      <c r="DZ51">
        <v>-4.32617257035646</v>
      </c>
      <c r="EA51">
        <v>0.435166643953713</v>
      </c>
      <c r="EB51">
        <v>0</v>
      </c>
      <c r="EC51">
        <v>3.40530285714286</v>
      </c>
      <c r="ED51">
        <v>0.342345301552188</v>
      </c>
      <c r="EE51">
        <v>0.190877072612139</v>
      </c>
      <c r="EF51">
        <v>1</v>
      </c>
      <c r="EG51">
        <v>-0.007171483425</v>
      </c>
      <c r="EH51">
        <v>-0.158062999283302</v>
      </c>
      <c r="EI51">
        <v>0.0183407141098451</v>
      </c>
      <c r="EJ51">
        <v>0</v>
      </c>
      <c r="EK51">
        <v>1</v>
      </c>
      <c r="EL51">
        <v>3</v>
      </c>
      <c r="EM51" t="s">
        <v>343</v>
      </c>
      <c r="EN51">
        <v>100</v>
      </c>
      <c r="EO51">
        <v>100</v>
      </c>
      <c r="EP51">
        <v>6.072</v>
      </c>
      <c r="EQ51">
        <v>0.1547</v>
      </c>
      <c r="ER51">
        <v>5.25304998807394</v>
      </c>
      <c r="ES51">
        <v>0.0095515401478521</v>
      </c>
      <c r="ET51">
        <v>-4.08282145803731e-06</v>
      </c>
      <c r="EU51">
        <v>9.61633180237613e-10</v>
      </c>
      <c r="EV51">
        <v>-0.0133641391554055</v>
      </c>
      <c r="EW51">
        <v>0.00964955815971448</v>
      </c>
      <c r="EX51">
        <v>0.000351754833574242</v>
      </c>
      <c r="EY51">
        <v>-6.74969522547015e-06</v>
      </c>
      <c r="EZ51">
        <v>-1</v>
      </c>
      <c r="FA51">
        <v>-1</v>
      </c>
      <c r="FB51">
        <v>-1</v>
      </c>
      <c r="FC51">
        <v>-1</v>
      </c>
      <c r="FD51">
        <v>1.6</v>
      </c>
      <c r="FE51">
        <v>1.6</v>
      </c>
      <c r="FF51">
        <v>2</v>
      </c>
      <c r="FG51">
        <v>794.271</v>
      </c>
      <c r="FH51">
        <v>737.314</v>
      </c>
      <c r="FI51">
        <v>19.9999</v>
      </c>
      <c r="FJ51">
        <v>26.9408</v>
      </c>
      <c r="FK51">
        <v>30</v>
      </c>
      <c r="FL51">
        <v>27.0029</v>
      </c>
      <c r="FM51">
        <v>26.9794</v>
      </c>
      <c r="FN51">
        <v>9.27783</v>
      </c>
      <c r="FO51">
        <v>19.2895</v>
      </c>
      <c r="FP51">
        <v>7.94224</v>
      </c>
      <c r="FQ51">
        <v>20</v>
      </c>
      <c r="FR51">
        <v>118.01</v>
      </c>
      <c r="FS51">
        <v>13.0814</v>
      </c>
      <c r="FT51">
        <v>100.011</v>
      </c>
      <c r="FU51">
        <v>100.37</v>
      </c>
    </row>
    <row r="52" spans="1:177">
      <c r="A52">
        <v>36</v>
      </c>
      <c r="B52">
        <v>1621533639.5</v>
      </c>
      <c r="C52">
        <v>70</v>
      </c>
      <c r="D52" t="s">
        <v>368</v>
      </c>
      <c r="E52" t="s">
        <v>369</v>
      </c>
      <c r="G52">
        <v>1621533639.5</v>
      </c>
      <c r="H52">
        <f>CD52*AF52*(BZ52-CA52)/(100*BS52*(1000-AF52*BZ52))</f>
        <v>0</v>
      </c>
      <c r="I52">
        <f>CD52*AF52*(BY52-BX52*(1000-AF52*CA52)/(1000-AF52*BZ52))/(100*BS52)</f>
        <v>0</v>
      </c>
      <c r="J52">
        <f>BX52 - IF(AF52&gt;1, I52*BS52*100.0/(AH52*CL52), 0)</f>
        <v>0</v>
      </c>
      <c r="K52">
        <f>((Q52-H52/2)*J52-I52)/(Q52+H52/2)</f>
        <v>0</v>
      </c>
      <c r="L52">
        <f>K52*(CE52+CF52)/1000.0</f>
        <v>0</v>
      </c>
      <c r="M52">
        <f>(BX52 - IF(AF52&gt;1, I52*BS52*100.0/(AH52*CL52), 0))*(CE52+CF52)/1000.0</f>
        <v>0</v>
      </c>
      <c r="N52">
        <f>2.0/((1/P52-1/O52)+SIGN(P52)*SQRT((1/P52-1/O52)*(1/P52-1/O52) + 4*BT52/((BT52+1)*(BT52+1))*(2*1/P52*1/O52-1/O52*1/O52)))</f>
        <v>0</v>
      </c>
      <c r="O52">
        <f>IF(LEFT(BU52,1)&lt;&gt;"0",IF(LEFT(BU52,1)="1",3.0,BV52),$D$5+$E$5*(CL52*CE52/($K$5*1000))+$F$5*(CL52*CE52/($K$5*1000))*MAX(MIN(BS52,$J$5),$I$5)*MAX(MIN(BS52,$J$5),$I$5)+$G$5*MAX(MIN(BS52,$J$5),$I$5)*(CL52*CE52/($K$5*1000))+$H$5*(CL52*CE52/($K$5*1000))*(CL52*CE52/($K$5*1000)))</f>
        <v>0</v>
      </c>
      <c r="P52">
        <f>H52*(1000-(1000*0.61365*exp(17.502*T52/(240.97+T52))/(CE52+CF52)+BZ52)/2)/(1000*0.61365*exp(17.502*T52/(240.97+T52))/(CE52+CF52)-BZ52)</f>
        <v>0</v>
      </c>
      <c r="Q52">
        <f>1/((BT52+1)/(N52/1.6)+1/(O52/1.37)) + BT52/((BT52+1)/(N52/1.6) + BT52/(O52/1.37))</f>
        <v>0</v>
      </c>
      <c r="R52">
        <f>(BP52*BR52)</f>
        <v>0</v>
      </c>
      <c r="S52">
        <f>(CG52+(R52+2*0.95*5.67E-8*(((CG52+$B$7)+273)^4-(CG52+273)^4)-44100*H52)/(1.84*29.3*O52+8*0.95*5.67E-8*(CG52+273)^3))</f>
        <v>0</v>
      </c>
      <c r="T52">
        <f>($C$7*CH52+$D$7*CI52+$E$7*S52)</f>
        <v>0</v>
      </c>
      <c r="U52">
        <f>0.61365*exp(17.502*T52/(240.97+T52))</f>
        <v>0</v>
      </c>
      <c r="V52">
        <f>(W52/X52*100)</f>
        <v>0</v>
      </c>
      <c r="W52">
        <f>BZ52*(CE52+CF52)/1000</f>
        <v>0</v>
      </c>
      <c r="X52">
        <f>0.61365*exp(17.502*CG52/(240.97+CG52))</f>
        <v>0</v>
      </c>
      <c r="Y52">
        <f>(U52-BZ52*(CE52+CF52)/1000)</f>
        <v>0</v>
      </c>
      <c r="Z52">
        <f>(-H52*44100)</f>
        <v>0</v>
      </c>
      <c r="AA52">
        <f>2*29.3*O52*0.92*(CG52-T52)</f>
        <v>0</v>
      </c>
      <c r="AB52">
        <f>2*0.95*5.67E-8*(((CG52+$B$7)+273)^4-(T52+273)^4)</f>
        <v>0</v>
      </c>
      <c r="AC52">
        <f>R52+AB52+Z52+AA52</f>
        <v>0</v>
      </c>
      <c r="AD52">
        <v>0</v>
      </c>
      <c r="AE52">
        <v>0</v>
      </c>
      <c r="AF52">
        <f>IF(AD52*$H$13&gt;=AH52,1.0,(AH52/(AH52-AD52*$H$13)))</f>
        <v>0</v>
      </c>
      <c r="AG52">
        <f>(AF52-1)*100</f>
        <v>0</v>
      </c>
      <c r="AH52">
        <f>MAX(0,($B$13+$C$13*CL52)/(1+$D$13*CL52)*CE52/(CG52+273)*$E$13)</f>
        <v>0</v>
      </c>
      <c r="AI52" t="s">
        <v>294</v>
      </c>
      <c r="AJ52">
        <v>0</v>
      </c>
      <c r="AK52">
        <v>0</v>
      </c>
      <c r="AL52">
        <f>AK52-AJ52</f>
        <v>0</v>
      </c>
      <c r="AM52">
        <f>AL52/AK52</f>
        <v>0</v>
      </c>
      <c r="AN52">
        <v>0</v>
      </c>
      <c r="AO52" t="s">
        <v>294</v>
      </c>
      <c r="AP52">
        <v>0</v>
      </c>
      <c r="AQ52">
        <v>0</v>
      </c>
      <c r="AR52">
        <f>1-AP52/AQ52</f>
        <v>0</v>
      </c>
      <c r="AS52">
        <v>0.5</v>
      </c>
      <c r="AT52">
        <f>BP52</f>
        <v>0</v>
      </c>
      <c r="AU52">
        <f>I52</f>
        <v>0</v>
      </c>
      <c r="AV52">
        <f>AR52*AS52*AT52</f>
        <v>0</v>
      </c>
      <c r="AW52">
        <f>BB52/AQ52</f>
        <v>0</v>
      </c>
      <c r="AX52">
        <f>(AU52-AN52)/AT52</f>
        <v>0</v>
      </c>
      <c r="AY52">
        <f>(AK52-AQ52)/AQ52</f>
        <v>0</v>
      </c>
      <c r="AZ52" t="s">
        <v>294</v>
      </c>
      <c r="BA52">
        <v>0</v>
      </c>
      <c r="BB52">
        <f>AQ52-BA52</f>
        <v>0</v>
      </c>
      <c r="BC52">
        <f>(AQ52-AP52)/(AQ52-BA52)</f>
        <v>0</v>
      </c>
      <c r="BD52">
        <f>(AK52-AQ52)/(AK52-BA52)</f>
        <v>0</v>
      </c>
      <c r="BE52">
        <f>(AQ52-AP52)/(AQ52-AJ52)</f>
        <v>0</v>
      </c>
      <c r="BF52">
        <f>(AK52-AQ52)/(AK52-AJ52)</f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f>$B$11*CM52+$C$11*CN52+$F$11*CO52*(1-CR52)</f>
        <v>0</v>
      </c>
      <c r="BP52">
        <f>BO52*BQ52</f>
        <v>0</v>
      </c>
      <c r="BQ52">
        <f>($B$11*$D$9+$C$11*$D$9+$F$11*((DB52+CT52)/MAX(DB52+CT52+DC52, 0.1)*$I$9+DC52/MAX(DB52+CT52+DC52, 0.1)*$J$9))/($B$11+$C$11+$F$11)</f>
        <v>0</v>
      </c>
      <c r="BR52">
        <f>($B$11*$K$9+$C$11*$K$9+$F$11*((DB52+CT52)/MAX(DB52+CT52+DC52, 0.1)*$P$9+DC52/MAX(DB52+CT52+DC52, 0.1)*$Q$9))/($B$11+$C$11+$F$11)</f>
        <v>0</v>
      </c>
      <c r="BS52">
        <v>6</v>
      </c>
      <c r="BT52">
        <v>0.5</v>
      </c>
      <c r="BU52" t="s">
        <v>295</v>
      </c>
      <c r="BV52">
        <v>2</v>
      </c>
      <c r="BW52">
        <v>1621533639.5</v>
      </c>
      <c r="BX52">
        <v>98.4688</v>
      </c>
      <c r="BY52">
        <v>107.829</v>
      </c>
      <c r="BZ52">
        <v>13.0297</v>
      </c>
      <c r="CA52">
        <v>13.0527</v>
      </c>
      <c r="CB52">
        <v>92.3676</v>
      </c>
      <c r="CC52">
        <v>12.8749</v>
      </c>
      <c r="CD52">
        <v>700.101</v>
      </c>
      <c r="CE52">
        <v>100.933</v>
      </c>
      <c r="CF52">
        <v>0.0992309</v>
      </c>
      <c r="CG52">
        <v>22.9857</v>
      </c>
      <c r="CH52">
        <v>22.9617</v>
      </c>
      <c r="CI52">
        <v>999.9</v>
      </c>
      <c r="CJ52">
        <v>0</v>
      </c>
      <c r="CK52">
        <v>0</v>
      </c>
      <c r="CL52">
        <v>10090</v>
      </c>
      <c r="CM52">
        <v>0</v>
      </c>
      <c r="CN52">
        <v>3.33586</v>
      </c>
      <c r="CO52">
        <v>600.053</v>
      </c>
      <c r="CP52">
        <v>0.932968</v>
      </c>
      <c r="CQ52">
        <v>0.0670323</v>
      </c>
      <c r="CR52">
        <v>0</v>
      </c>
      <c r="CS52">
        <v>3.3915</v>
      </c>
      <c r="CT52">
        <v>4.99951</v>
      </c>
      <c r="CU52">
        <v>90.7525</v>
      </c>
      <c r="CV52">
        <v>4814.48</v>
      </c>
      <c r="CW52">
        <v>37.75</v>
      </c>
      <c r="CX52">
        <v>41.5</v>
      </c>
      <c r="CY52">
        <v>40.187</v>
      </c>
      <c r="CZ52">
        <v>41.062</v>
      </c>
      <c r="DA52">
        <v>40.062</v>
      </c>
      <c r="DB52">
        <v>555.17</v>
      </c>
      <c r="DC52">
        <v>39.89</v>
      </c>
      <c r="DD52">
        <v>0</v>
      </c>
      <c r="DE52">
        <v>1621533643.6</v>
      </c>
      <c r="DF52">
        <v>0</v>
      </c>
      <c r="DG52">
        <v>3.42751923076923</v>
      </c>
      <c r="DH52">
        <v>0.215531619368307</v>
      </c>
      <c r="DI52">
        <v>1.49601709748005</v>
      </c>
      <c r="DJ52">
        <v>90.4590346153846</v>
      </c>
      <c r="DK52">
        <v>15</v>
      </c>
      <c r="DL52">
        <v>1621533543.5</v>
      </c>
      <c r="DM52" t="s">
        <v>296</v>
      </c>
      <c r="DN52">
        <v>1621533543</v>
      </c>
      <c r="DO52">
        <v>1621533543.5</v>
      </c>
      <c r="DP52">
        <v>4</v>
      </c>
      <c r="DQ52">
        <v>0.002</v>
      </c>
      <c r="DR52">
        <v>0.003</v>
      </c>
      <c r="DS52">
        <v>8.559</v>
      </c>
      <c r="DT52">
        <v>0.154</v>
      </c>
      <c r="DU52">
        <v>420</v>
      </c>
      <c r="DV52">
        <v>13</v>
      </c>
      <c r="DW52">
        <v>1.35</v>
      </c>
      <c r="DX52">
        <v>0.35</v>
      </c>
      <c r="DY52">
        <v>-8.90213975</v>
      </c>
      <c r="DZ52">
        <v>-3.54242487804875</v>
      </c>
      <c r="EA52">
        <v>0.361069660422248</v>
      </c>
      <c r="EB52">
        <v>0</v>
      </c>
      <c r="EC52">
        <v>3.40522727272727</v>
      </c>
      <c r="ED52">
        <v>0.609341125927575</v>
      </c>
      <c r="EE52">
        <v>0.185986539546716</v>
      </c>
      <c r="EF52">
        <v>1</v>
      </c>
      <c r="EG52">
        <v>-0.011785763425</v>
      </c>
      <c r="EH52">
        <v>-0.138823535538462</v>
      </c>
      <c r="EI52">
        <v>0.0169307107251159</v>
      </c>
      <c r="EJ52">
        <v>0</v>
      </c>
      <c r="EK52">
        <v>1</v>
      </c>
      <c r="EL52">
        <v>3</v>
      </c>
      <c r="EM52" t="s">
        <v>343</v>
      </c>
      <c r="EN52">
        <v>100</v>
      </c>
      <c r="EO52">
        <v>100</v>
      </c>
      <c r="EP52">
        <v>6.101</v>
      </c>
      <c r="EQ52">
        <v>0.1548</v>
      </c>
      <c r="ER52">
        <v>5.25304998807394</v>
      </c>
      <c r="ES52">
        <v>0.0095515401478521</v>
      </c>
      <c r="ET52">
        <v>-4.08282145803731e-06</v>
      </c>
      <c r="EU52">
        <v>9.61633180237613e-10</v>
      </c>
      <c r="EV52">
        <v>-0.0133641391554055</v>
      </c>
      <c r="EW52">
        <v>0.00964955815971448</v>
      </c>
      <c r="EX52">
        <v>0.000351754833574242</v>
      </c>
      <c r="EY52">
        <v>-6.74969522547015e-06</v>
      </c>
      <c r="EZ52">
        <v>-1</v>
      </c>
      <c r="FA52">
        <v>-1</v>
      </c>
      <c r="FB52">
        <v>-1</v>
      </c>
      <c r="FC52">
        <v>-1</v>
      </c>
      <c r="FD52">
        <v>1.6</v>
      </c>
      <c r="FE52">
        <v>1.6</v>
      </c>
      <c r="FF52">
        <v>2</v>
      </c>
      <c r="FG52">
        <v>793.915</v>
      </c>
      <c r="FH52">
        <v>737.502</v>
      </c>
      <c r="FI52">
        <v>19.9998</v>
      </c>
      <c r="FJ52">
        <v>26.9408</v>
      </c>
      <c r="FK52">
        <v>29.9999</v>
      </c>
      <c r="FL52">
        <v>27.0029</v>
      </c>
      <c r="FM52">
        <v>26.9794</v>
      </c>
      <c r="FN52">
        <v>9.48278</v>
      </c>
      <c r="FO52">
        <v>19.2895</v>
      </c>
      <c r="FP52">
        <v>7.94224</v>
      </c>
      <c r="FQ52">
        <v>20</v>
      </c>
      <c r="FR52">
        <v>121.46</v>
      </c>
      <c r="FS52">
        <v>13.0814</v>
      </c>
      <c r="FT52">
        <v>100.013</v>
      </c>
      <c r="FU52">
        <v>100.371</v>
      </c>
    </row>
    <row r="53" spans="1:177">
      <c r="A53">
        <v>37</v>
      </c>
      <c r="B53">
        <v>1621533641.5</v>
      </c>
      <c r="C53">
        <v>72</v>
      </c>
      <c r="D53" t="s">
        <v>370</v>
      </c>
      <c r="E53" t="s">
        <v>371</v>
      </c>
      <c r="G53">
        <v>1621533641.5</v>
      </c>
      <c r="H53">
        <f>CD53*AF53*(BZ53-CA53)/(100*BS53*(1000-AF53*BZ53))</f>
        <v>0</v>
      </c>
      <c r="I53">
        <f>CD53*AF53*(BY53-BX53*(1000-AF53*CA53)/(1000-AF53*BZ53))/(100*BS53)</f>
        <v>0</v>
      </c>
      <c r="J53">
        <f>BX53 - IF(AF53&gt;1, I53*BS53*100.0/(AH53*CL53), 0)</f>
        <v>0</v>
      </c>
      <c r="K53">
        <f>((Q53-H53/2)*J53-I53)/(Q53+H53/2)</f>
        <v>0</v>
      </c>
      <c r="L53">
        <f>K53*(CE53+CF53)/1000.0</f>
        <v>0</v>
      </c>
      <c r="M53">
        <f>(BX53 - IF(AF53&gt;1, I53*BS53*100.0/(AH53*CL53), 0))*(CE53+CF53)/1000.0</f>
        <v>0</v>
      </c>
      <c r="N53">
        <f>2.0/((1/P53-1/O53)+SIGN(P53)*SQRT((1/P53-1/O53)*(1/P53-1/O53) + 4*BT53/((BT53+1)*(BT53+1))*(2*1/P53*1/O53-1/O53*1/O53)))</f>
        <v>0</v>
      </c>
      <c r="O53">
        <f>IF(LEFT(BU53,1)&lt;&gt;"0",IF(LEFT(BU53,1)="1",3.0,BV53),$D$5+$E$5*(CL53*CE53/($K$5*1000))+$F$5*(CL53*CE53/($K$5*1000))*MAX(MIN(BS53,$J$5),$I$5)*MAX(MIN(BS53,$J$5),$I$5)+$G$5*MAX(MIN(BS53,$J$5),$I$5)*(CL53*CE53/($K$5*1000))+$H$5*(CL53*CE53/($K$5*1000))*(CL53*CE53/($K$5*1000)))</f>
        <v>0</v>
      </c>
      <c r="P53">
        <f>H53*(1000-(1000*0.61365*exp(17.502*T53/(240.97+T53))/(CE53+CF53)+BZ53)/2)/(1000*0.61365*exp(17.502*T53/(240.97+T53))/(CE53+CF53)-BZ53)</f>
        <v>0</v>
      </c>
      <c r="Q53">
        <f>1/((BT53+1)/(N53/1.6)+1/(O53/1.37)) + BT53/((BT53+1)/(N53/1.6) + BT53/(O53/1.37))</f>
        <v>0</v>
      </c>
      <c r="R53">
        <f>(BP53*BR53)</f>
        <v>0</v>
      </c>
      <c r="S53">
        <f>(CG53+(R53+2*0.95*5.67E-8*(((CG53+$B$7)+273)^4-(CG53+273)^4)-44100*H53)/(1.84*29.3*O53+8*0.95*5.67E-8*(CG53+273)^3))</f>
        <v>0</v>
      </c>
      <c r="T53">
        <f>($C$7*CH53+$D$7*CI53+$E$7*S53)</f>
        <v>0</v>
      </c>
      <c r="U53">
        <f>0.61365*exp(17.502*T53/(240.97+T53))</f>
        <v>0</v>
      </c>
      <c r="V53">
        <f>(W53/X53*100)</f>
        <v>0</v>
      </c>
      <c r="W53">
        <f>BZ53*(CE53+CF53)/1000</f>
        <v>0</v>
      </c>
      <c r="X53">
        <f>0.61365*exp(17.502*CG53/(240.97+CG53))</f>
        <v>0</v>
      </c>
      <c r="Y53">
        <f>(U53-BZ53*(CE53+CF53)/1000)</f>
        <v>0</v>
      </c>
      <c r="Z53">
        <f>(-H53*44100)</f>
        <v>0</v>
      </c>
      <c r="AA53">
        <f>2*29.3*O53*0.92*(CG53-T53)</f>
        <v>0</v>
      </c>
      <c r="AB53">
        <f>2*0.95*5.67E-8*(((CG53+$B$7)+273)^4-(T53+273)^4)</f>
        <v>0</v>
      </c>
      <c r="AC53">
        <f>R53+AB53+Z53+AA53</f>
        <v>0</v>
      </c>
      <c r="AD53">
        <v>0</v>
      </c>
      <c r="AE53">
        <v>0</v>
      </c>
      <c r="AF53">
        <f>IF(AD53*$H$13&gt;=AH53,1.0,(AH53/(AH53-AD53*$H$13)))</f>
        <v>0</v>
      </c>
      <c r="AG53">
        <f>(AF53-1)*100</f>
        <v>0</v>
      </c>
      <c r="AH53">
        <f>MAX(0,($B$13+$C$13*CL53)/(1+$D$13*CL53)*CE53/(CG53+273)*$E$13)</f>
        <v>0</v>
      </c>
      <c r="AI53" t="s">
        <v>294</v>
      </c>
      <c r="AJ53">
        <v>0</v>
      </c>
      <c r="AK53">
        <v>0</v>
      </c>
      <c r="AL53">
        <f>AK53-AJ53</f>
        <v>0</v>
      </c>
      <c r="AM53">
        <f>AL53/AK53</f>
        <v>0</v>
      </c>
      <c r="AN53">
        <v>0</v>
      </c>
      <c r="AO53" t="s">
        <v>294</v>
      </c>
      <c r="AP53">
        <v>0</v>
      </c>
      <c r="AQ53">
        <v>0</v>
      </c>
      <c r="AR53">
        <f>1-AP53/AQ53</f>
        <v>0</v>
      </c>
      <c r="AS53">
        <v>0.5</v>
      </c>
      <c r="AT53">
        <f>BP53</f>
        <v>0</v>
      </c>
      <c r="AU53">
        <f>I53</f>
        <v>0</v>
      </c>
      <c r="AV53">
        <f>AR53*AS53*AT53</f>
        <v>0</v>
      </c>
      <c r="AW53">
        <f>BB53/AQ53</f>
        <v>0</v>
      </c>
      <c r="AX53">
        <f>(AU53-AN53)/AT53</f>
        <v>0</v>
      </c>
      <c r="AY53">
        <f>(AK53-AQ53)/AQ53</f>
        <v>0</v>
      </c>
      <c r="AZ53" t="s">
        <v>294</v>
      </c>
      <c r="BA53">
        <v>0</v>
      </c>
      <c r="BB53">
        <f>AQ53-BA53</f>
        <v>0</v>
      </c>
      <c r="BC53">
        <f>(AQ53-AP53)/(AQ53-BA53)</f>
        <v>0</v>
      </c>
      <c r="BD53">
        <f>(AK53-AQ53)/(AK53-BA53)</f>
        <v>0</v>
      </c>
      <c r="BE53">
        <f>(AQ53-AP53)/(AQ53-AJ53)</f>
        <v>0</v>
      </c>
      <c r="BF53">
        <f>(AK53-AQ53)/(AK53-AJ53)</f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f>$B$11*CM53+$C$11*CN53+$F$11*CO53*(1-CR53)</f>
        <v>0</v>
      </c>
      <c r="BP53">
        <f>BO53*BQ53</f>
        <v>0</v>
      </c>
      <c r="BQ53">
        <f>($B$11*$D$9+$C$11*$D$9+$F$11*((DB53+CT53)/MAX(DB53+CT53+DC53, 0.1)*$I$9+DC53/MAX(DB53+CT53+DC53, 0.1)*$J$9))/($B$11+$C$11+$F$11)</f>
        <v>0</v>
      </c>
      <c r="BR53">
        <f>($B$11*$K$9+$C$11*$K$9+$F$11*((DB53+CT53)/MAX(DB53+CT53+DC53, 0.1)*$P$9+DC53/MAX(DB53+CT53+DC53, 0.1)*$Q$9))/($B$11+$C$11+$F$11)</f>
        <v>0</v>
      </c>
      <c r="BS53">
        <v>6</v>
      </c>
      <c r="BT53">
        <v>0.5</v>
      </c>
      <c r="BU53" t="s">
        <v>295</v>
      </c>
      <c r="BV53">
        <v>2</v>
      </c>
      <c r="BW53">
        <v>1621533641.5</v>
      </c>
      <c r="BX53">
        <v>101.842</v>
      </c>
      <c r="BY53">
        <v>111.263</v>
      </c>
      <c r="BZ53">
        <v>13.0363</v>
      </c>
      <c r="CA53">
        <v>13.0514</v>
      </c>
      <c r="CB53">
        <v>95.7115</v>
      </c>
      <c r="CC53">
        <v>12.8814</v>
      </c>
      <c r="CD53">
        <v>700.158</v>
      </c>
      <c r="CE53">
        <v>100.932</v>
      </c>
      <c r="CF53">
        <v>0.0996673</v>
      </c>
      <c r="CG53">
        <v>22.9869</v>
      </c>
      <c r="CH53">
        <v>22.9565</v>
      </c>
      <c r="CI53">
        <v>999.9</v>
      </c>
      <c r="CJ53">
        <v>0</v>
      </c>
      <c r="CK53">
        <v>0</v>
      </c>
      <c r="CL53">
        <v>10000</v>
      </c>
      <c r="CM53">
        <v>0</v>
      </c>
      <c r="CN53">
        <v>3.33586</v>
      </c>
      <c r="CO53">
        <v>600.059</v>
      </c>
      <c r="CP53">
        <v>0.933003</v>
      </c>
      <c r="CQ53">
        <v>0.0669971</v>
      </c>
      <c r="CR53">
        <v>0</v>
      </c>
      <c r="CS53">
        <v>3.4783</v>
      </c>
      <c r="CT53">
        <v>4.99951</v>
      </c>
      <c r="CU53">
        <v>90.4536</v>
      </c>
      <c r="CV53">
        <v>4814.58</v>
      </c>
      <c r="CW53">
        <v>37.75</v>
      </c>
      <c r="CX53">
        <v>41.5</v>
      </c>
      <c r="CY53">
        <v>40.187</v>
      </c>
      <c r="CZ53">
        <v>41.062</v>
      </c>
      <c r="DA53">
        <v>40.062</v>
      </c>
      <c r="DB53">
        <v>555.19</v>
      </c>
      <c r="DC53">
        <v>39.87</v>
      </c>
      <c r="DD53">
        <v>0</v>
      </c>
      <c r="DE53">
        <v>1621533645.4</v>
      </c>
      <c r="DF53">
        <v>0</v>
      </c>
      <c r="DG53">
        <v>3.432788</v>
      </c>
      <c r="DH53">
        <v>0.308876918124928</v>
      </c>
      <c r="DI53">
        <v>1.35374615166642</v>
      </c>
      <c r="DJ53">
        <v>90.489968</v>
      </c>
      <c r="DK53">
        <v>15</v>
      </c>
      <c r="DL53">
        <v>1621533543.5</v>
      </c>
      <c r="DM53" t="s">
        <v>296</v>
      </c>
      <c r="DN53">
        <v>1621533543</v>
      </c>
      <c r="DO53">
        <v>1621533543.5</v>
      </c>
      <c r="DP53">
        <v>4</v>
      </c>
      <c r="DQ53">
        <v>0.002</v>
      </c>
      <c r="DR53">
        <v>0.003</v>
      </c>
      <c r="DS53">
        <v>8.559</v>
      </c>
      <c r="DT53">
        <v>0.154</v>
      </c>
      <c r="DU53">
        <v>420</v>
      </c>
      <c r="DV53">
        <v>13</v>
      </c>
      <c r="DW53">
        <v>1.35</v>
      </c>
      <c r="DX53">
        <v>0.35</v>
      </c>
      <c r="DY53">
        <v>-9.0073955</v>
      </c>
      <c r="DZ53">
        <v>-2.71328082551595</v>
      </c>
      <c r="EA53">
        <v>0.287686848152205</v>
      </c>
      <c r="EB53">
        <v>0</v>
      </c>
      <c r="EC53">
        <v>3.40527575757576</v>
      </c>
      <c r="ED53">
        <v>0.480471265971091</v>
      </c>
      <c r="EE53">
        <v>0.187923122628285</v>
      </c>
      <c r="EF53">
        <v>1</v>
      </c>
      <c r="EG53">
        <v>-0.015461653425</v>
      </c>
      <c r="EH53">
        <v>-0.0965982001238274</v>
      </c>
      <c r="EI53">
        <v>0.0141785743055607</v>
      </c>
      <c r="EJ53">
        <v>1</v>
      </c>
      <c r="EK53">
        <v>2</v>
      </c>
      <c r="EL53">
        <v>3</v>
      </c>
      <c r="EM53" t="s">
        <v>306</v>
      </c>
      <c r="EN53">
        <v>100</v>
      </c>
      <c r="EO53">
        <v>100</v>
      </c>
      <c r="EP53">
        <v>6.13</v>
      </c>
      <c r="EQ53">
        <v>0.1549</v>
      </c>
      <c r="ER53">
        <v>5.25304998807394</v>
      </c>
      <c r="ES53">
        <v>0.0095515401478521</v>
      </c>
      <c r="ET53">
        <v>-4.08282145803731e-06</v>
      </c>
      <c r="EU53">
        <v>9.61633180237613e-10</v>
      </c>
      <c r="EV53">
        <v>-0.0133641391554055</v>
      </c>
      <c r="EW53">
        <v>0.00964955815971448</v>
      </c>
      <c r="EX53">
        <v>0.000351754833574242</v>
      </c>
      <c r="EY53">
        <v>-6.74969522547015e-06</v>
      </c>
      <c r="EZ53">
        <v>-1</v>
      </c>
      <c r="FA53">
        <v>-1</v>
      </c>
      <c r="FB53">
        <v>-1</v>
      </c>
      <c r="FC53">
        <v>-1</v>
      </c>
      <c r="FD53">
        <v>1.6</v>
      </c>
      <c r="FE53">
        <v>1.6</v>
      </c>
      <c r="FF53">
        <v>2</v>
      </c>
      <c r="FG53">
        <v>792.846</v>
      </c>
      <c r="FH53">
        <v>737.691</v>
      </c>
      <c r="FI53">
        <v>19.9998</v>
      </c>
      <c r="FJ53">
        <v>26.9384</v>
      </c>
      <c r="FK53">
        <v>29.9999</v>
      </c>
      <c r="FL53">
        <v>27.0029</v>
      </c>
      <c r="FM53">
        <v>26.9794</v>
      </c>
      <c r="FN53">
        <v>9.68641</v>
      </c>
      <c r="FO53">
        <v>19.2895</v>
      </c>
      <c r="FP53">
        <v>7.94224</v>
      </c>
      <c r="FQ53">
        <v>20</v>
      </c>
      <c r="FR53">
        <v>124.89</v>
      </c>
      <c r="FS53">
        <v>13.0814</v>
      </c>
      <c r="FT53">
        <v>100.014</v>
      </c>
      <c r="FU53">
        <v>100.373</v>
      </c>
    </row>
    <row r="54" spans="1:177">
      <c r="A54">
        <v>38</v>
      </c>
      <c r="B54">
        <v>1621533643.5</v>
      </c>
      <c r="C54">
        <v>74</v>
      </c>
      <c r="D54" t="s">
        <v>372</v>
      </c>
      <c r="E54" t="s">
        <v>373</v>
      </c>
      <c r="G54">
        <v>1621533643.5</v>
      </c>
      <c r="H54">
        <f>CD54*AF54*(BZ54-CA54)/(100*BS54*(1000-AF54*BZ54))</f>
        <v>0</v>
      </c>
      <c r="I54">
        <f>CD54*AF54*(BY54-BX54*(1000-AF54*CA54)/(1000-AF54*BZ54))/(100*BS54)</f>
        <v>0</v>
      </c>
      <c r="J54">
        <f>BX54 - IF(AF54&gt;1, I54*BS54*100.0/(AH54*CL54), 0)</f>
        <v>0</v>
      </c>
      <c r="K54">
        <f>((Q54-H54/2)*J54-I54)/(Q54+H54/2)</f>
        <v>0</v>
      </c>
      <c r="L54">
        <f>K54*(CE54+CF54)/1000.0</f>
        <v>0</v>
      </c>
      <c r="M54">
        <f>(BX54 - IF(AF54&gt;1, I54*BS54*100.0/(AH54*CL54), 0))*(CE54+CF54)/1000.0</f>
        <v>0</v>
      </c>
      <c r="N54">
        <f>2.0/((1/P54-1/O54)+SIGN(P54)*SQRT((1/P54-1/O54)*(1/P54-1/O54) + 4*BT54/((BT54+1)*(BT54+1))*(2*1/P54*1/O54-1/O54*1/O54)))</f>
        <v>0</v>
      </c>
      <c r="O54">
        <f>IF(LEFT(BU54,1)&lt;&gt;"0",IF(LEFT(BU54,1)="1",3.0,BV54),$D$5+$E$5*(CL54*CE54/($K$5*1000))+$F$5*(CL54*CE54/($K$5*1000))*MAX(MIN(BS54,$J$5),$I$5)*MAX(MIN(BS54,$J$5),$I$5)+$G$5*MAX(MIN(BS54,$J$5),$I$5)*(CL54*CE54/($K$5*1000))+$H$5*(CL54*CE54/($K$5*1000))*(CL54*CE54/($K$5*1000)))</f>
        <v>0</v>
      </c>
      <c r="P54">
        <f>H54*(1000-(1000*0.61365*exp(17.502*T54/(240.97+T54))/(CE54+CF54)+BZ54)/2)/(1000*0.61365*exp(17.502*T54/(240.97+T54))/(CE54+CF54)-BZ54)</f>
        <v>0</v>
      </c>
      <c r="Q54">
        <f>1/((BT54+1)/(N54/1.6)+1/(O54/1.37)) + BT54/((BT54+1)/(N54/1.6) + BT54/(O54/1.37))</f>
        <v>0</v>
      </c>
      <c r="R54">
        <f>(BP54*BR54)</f>
        <v>0</v>
      </c>
      <c r="S54">
        <f>(CG54+(R54+2*0.95*5.67E-8*(((CG54+$B$7)+273)^4-(CG54+273)^4)-44100*H54)/(1.84*29.3*O54+8*0.95*5.67E-8*(CG54+273)^3))</f>
        <v>0</v>
      </c>
      <c r="T54">
        <f>($C$7*CH54+$D$7*CI54+$E$7*S54)</f>
        <v>0</v>
      </c>
      <c r="U54">
        <f>0.61365*exp(17.502*T54/(240.97+T54))</f>
        <v>0</v>
      </c>
      <c r="V54">
        <f>(W54/X54*100)</f>
        <v>0</v>
      </c>
      <c r="W54">
        <f>BZ54*(CE54+CF54)/1000</f>
        <v>0</v>
      </c>
      <c r="X54">
        <f>0.61365*exp(17.502*CG54/(240.97+CG54))</f>
        <v>0</v>
      </c>
      <c r="Y54">
        <f>(U54-BZ54*(CE54+CF54)/1000)</f>
        <v>0</v>
      </c>
      <c r="Z54">
        <f>(-H54*44100)</f>
        <v>0</v>
      </c>
      <c r="AA54">
        <f>2*29.3*O54*0.92*(CG54-T54)</f>
        <v>0</v>
      </c>
      <c r="AB54">
        <f>2*0.95*5.67E-8*(((CG54+$B$7)+273)^4-(T54+273)^4)</f>
        <v>0</v>
      </c>
      <c r="AC54">
        <f>R54+AB54+Z54+AA54</f>
        <v>0</v>
      </c>
      <c r="AD54">
        <v>0</v>
      </c>
      <c r="AE54">
        <v>0</v>
      </c>
      <c r="AF54">
        <f>IF(AD54*$H$13&gt;=AH54,1.0,(AH54/(AH54-AD54*$H$13)))</f>
        <v>0</v>
      </c>
      <c r="AG54">
        <f>(AF54-1)*100</f>
        <v>0</v>
      </c>
      <c r="AH54">
        <f>MAX(0,($B$13+$C$13*CL54)/(1+$D$13*CL54)*CE54/(CG54+273)*$E$13)</f>
        <v>0</v>
      </c>
      <c r="AI54" t="s">
        <v>294</v>
      </c>
      <c r="AJ54">
        <v>0</v>
      </c>
      <c r="AK54">
        <v>0</v>
      </c>
      <c r="AL54">
        <f>AK54-AJ54</f>
        <v>0</v>
      </c>
      <c r="AM54">
        <f>AL54/AK54</f>
        <v>0</v>
      </c>
      <c r="AN54">
        <v>0</v>
      </c>
      <c r="AO54" t="s">
        <v>294</v>
      </c>
      <c r="AP54">
        <v>0</v>
      </c>
      <c r="AQ54">
        <v>0</v>
      </c>
      <c r="AR54">
        <f>1-AP54/AQ54</f>
        <v>0</v>
      </c>
      <c r="AS54">
        <v>0.5</v>
      </c>
      <c r="AT54">
        <f>BP54</f>
        <v>0</v>
      </c>
      <c r="AU54">
        <f>I54</f>
        <v>0</v>
      </c>
      <c r="AV54">
        <f>AR54*AS54*AT54</f>
        <v>0</v>
      </c>
      <c r="AW54">
        <f>BB54/AQ54</f>
        <v>0</v>
      </c>
      <c r="AX54">
        <f>(AU54-AN54)/AT54</f>
        <v>0</v>
      </c>
      <c r="AY54">
        <f>(AK54-AQ54)/AQ54</f>
        <v>0</v>
      </c>
      <c r="AZ54" t="s">
        <v>294</v>
      </c>
      <c r="BA54">
        <v>0</v>
      </c>
      <c r="BB54">
        <f>AQ54-BA54</f>
        <v>0</v>
      </c>
      <c r="BC54">
        <f>(AQ54-AP54)/(AQ54-BA54)</f>
        <v>0</v>
      </c>
      <c r="BD54">
        <f>(AK54-AQ54)/(AK54-BA54)</f>
        <v>0</v>
      </c>
      <c r="BE54">
        <f>(AQ54-AP54)/(AQ54-AJ54)</f>
        <v>0</v>
      </c>
      <c r="BF54">
        <f>(AK54-AQ54)/(AK54-AJ54)</f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f>$B$11*CM54+$C$11*CN54+$F$11*CO54*(1-CR54)</f>
        <v>0</v>
      </c>
      <c r="BP54">
        <f>BO54*BQ54</f>
        <v>0</v>
      </c>
      <c r="BQ54">
        <f>($B$11*$D$9+$C$11*$D$9+$F$11*((DB54+CT54)/MAX(DB54+CT54+DC54, 0.1)*$I$9+DC54/MAX(DB54+CT54+DC54, 0.1)*$J$9))/($B$11+$C$11+$F$11)</f>
        <v>0</v>
      </c>
      <c r="BR54">
        <f>($B$11*$K$9+$C$11*$K$9+$F$11*((DB54+CT54)/MAX(DB54+CT54+DC54, 0.1)*$P$9+DC54/MAX(DB54+CT54+DC54, 0.1)*$Q$9))/($B$11+$C$11+$F$11)</f>
        <v>0</v>
      </c>
      <c r="BS54">
        <v>6</v>
      </c>
      <c r="BT54">
        <v>0.5</v>
      </c>
      <c r="BU54" t="s">
        <v>295</v>
      </c>
      <c r="BV54">
        <v>2</v>
      </c>
      <c r="BW54">
        <v>1621533643.5</v>
      </c>
      <c r="BX54">
        <v>105.115</v>
      </c>
      <c r="BY54">
        <v>114.718</v>
      </c>
      <c r="BZ54">
        <v>13.0351</v>
      </c>
      <c r="CA54">
        <v>13.0494</v>
      </c>
      <c r="CB54">
        <v>98.9557</v>
      </c>
      <c r="CC54">
        <v>12.8802</v>
      </c>
      <c r="CD54">
        <v>699.97</v>
      </c>
      <c r="CE54">
        <v>100.929</v>
      </c>
      <c r="CF54">
        <v>0.100358</v>
      </c>
      <c r="CG54">
        <v>22.9849</v>
      </c>
      <c r="CH54">
        <v>22.9614</v>
      </c>
      <c r="CI54">
        <v>999.9</v>
      </c>
      <c r="CJ54">
        <v>0</v>
      </c>
      <c r="CK54">
        <v>0</v>
      </c>
      <c r="CL54">
        <v>9990</v>
      </c>
      <c r="CM54">
        <v>0</v>
      </c>
      <c r="CN54">
        <v>3.33586</v>
      </c>
      <c r="CO54">
        <v>600.059</v>
      </c>
      <c r="CP54">
        <v>0.933003</v>
      </c>
      <c r="CQ54">
        <v>0.0669971</v>
      </c>
      <c r="CR54">
        <v>0</v>
      </c>
      <c r="CS54">
        <v>3.4182</v>
      </c>
      <c r="CT54">
        <v>4.99951</v>
      </c>
      <c r="CU54">
        <v>90.7815</v>
      </c>
      <c r="CV54">
        <v>4814.58</v>
      </c>
      <c r="CW54">
        <v>37.75</v>
      </c>
      <c r="CX54">
        <v>41.5</v>
      </c>
      <c r="CY54">
        <v>40.187</v>
      </c>
      <c r="CZ54">
        <v>41.125</v>
      </c>
      <c r="DA54">
        <v>40.062</v>
      </c>
      <c r="DB54">
        <v>555.19</v>
      </c>
      <c r="DC54">
        <v>39.87</v>
      </c>
      <c r="DD54">
        <v>0</v>
      </c>
      <c r="DE54">
        <v>1621533647.2</v>
      </c>
      <c r="DF54">
        <v>0</v>
      </c>
      <c r="DG54">
        <v>3.43640384615385</v>
      </c>
      <c r="DH54">
        <v>-0.0230666720842406</v>
      </c>
      <c r="DI54">
        <v>1.51430085760389</v>
      </c>
      <c r="DJ54">
        <v>90.5107576923077</v>
      </c>
      <c r="DK54">
        <v>15</v>
      </c>
      <c r="DL54">
        <v>1621533543.5</v>
      </c>
      <c r="DM54" t="s">
        <v>296</v>
      </c>
      <c r="DN54">
        <v>1621533543</v>
      </c>
      <c r="DO54">
        <v>1621533543.5</v>
      </c>
      <c r="DP54">
        <v>4</v>
      </c>
      <c r="DQ54">
        <v>0.002</v>
      </c>
      <c r="DR54">
        <v>0.003</v>
      </c>
      <c r="DS54">
        <v>8.559</v>
      </c>
      <c r="DT54">
        <v>0.154</v>
      </c>
      <c r="DU54">
        <v>420</v>
      </c>
      <c r="DV54">
        <v>13</v>
      </c>
      <c r="DW54">
        <v>1.35</v>
      </c>
      <c r="DX54">
        <v>0.35</v>
      </c>
      <c r="DY54">
        <v>-9.103097</v>
      </c>
      <c r="DZ54">
        <v>-2.18219797373358</v>
      </c>
      <c r="EA54">
        <v>0.23407053799229</v>
      </c>
      <c r="EB54">
        <v>0</v>
      </c>
      <c r="EC54">
        <v>3.41347142857143</v>
      </c>
      <c r="ED54">
        <v>0.343058741398219</v>
      </c>
      <c r="EE54">
        <v>0.180576908144707</v>
      </c>
      <c r="EF54">
        <v>1</v>
      </c>
      <c r="EG54">
        <v>-0.016583362925</v>
      </c>
      <c r="EH54">
        <v>-0.072629942532833</v>
      </c>
      <c r="EI54">
        <v>0.0135661568544405</v>
      </c>
      <c r="EJ54">
        <v>1</v>
      </c>
      <c r="EK54">
        <v>2</v>
      </c>
      <c r="EL54">
        <v>3</v>
      </c>
      <c r="EM54" t="s">
        <v>306</v>
      </c>
      <c r="EN54">
        <v>100</v>
      </c>
      <c r="EO54">
        <v>100</v>
      </c>
      <c r="EP54">
        <v>6.159</v>
      </c>
      <c r="EQ54">
        <v>0.1549</v>
      </c>
      <c r="ER54">
        <v>5.25304998807394</v>
      </c>
      <c r="ES54">
        <v>0.0095515401478521</v>
      </c>
      <c r="ET54">
        <v>-4.08282145803731e-06</v>
      </c>
      <c r="EU54">
        <v>9.61633180237613e-10</v>
      </c>
      <c r="EV54">
        <v>-0.0133641391554055</v>
      </c>
      <c r="EW54">
        <v>0.00964955815971448</v>
      </c>
      <c r="EX54">
        <v>0.000351754833574242</v>
      </c>
      <c r="EY54">
        <v>-6.74969522547015e-06</v>
      </c>
      <c r="EZ54">
        <v>-1</v>
      </c>
      <c r="FA54">
        <v>-1</v>
      </c>
      <c r="FB54">
        <v>-1</v>
      </c>
      <c r="FC54">
        <v>-1</v>
      </c>
      <c r="FD54">
        <v>1.7</v>
      </c>
      <c r="FE54">
        <v>1.7</v>
      </c>
      <c r="FF54">
        <v>2</v>
      </c>
      <c r="FG54">
        <v>793.558</v>
      </c>
      <c r="FH54">
        <v>737.094</v>
      </c>
      <c r="FI54">
        <v>19.9998</v>
      </c>
      <c r="FJ54">
        <v>26.9384</v>
      </c>
      <c r="FK54">
        <v>29.9999</v>
      </c>
      <c r="FL54">
        <v>27.0029</v>
      </c>
      <c r="FM54">
        <v>26.9771</v>
      </c>
      <c r="FN54">
        <v>9.89026</v>
      </c>
      <c r="FO54">
        <v>19.2895</v>
      </c>
      <c r="FP54">
        <v>7.94224</v>
      </c>
      <c r="FQ54">
        <v>20</v>
      </c>
      <c r="FR54">
        <v>128.25</v>
      </c>
      <c r="FS54">
        <v>13.0814</v>
      </c>
      <c r="FT54">
        <v>100.013</v>
      </c>
      <c r="FU54">
        <v>100.371</v>
      </c>
    </row>
    <row r="55" spans="1:177">
      <c r="A55">
        <v>39</v>
      </c>
      <c r="B55">
        <v>1621533645.5</v>
      </c>
      <c r="C55">
        <v>76</v>
      </c>
      <c r="D55" t="s">
        <v>374</v>
      </c>
      <c r="E55" t="s">
        <v>375</v>
      </c>
      <c r="G55">
        <v>1621533645.5</v>
      </c>
      <c r="H55">
        <f>CD55*AF55*(BZ55-CA55)/(100*BS55*(1000-AF55*BZ55))</f>
        <v>0</v>
      </c>
      <c r="I55">
        <f>CD55*AF55*(BY55-BX55*(1000-AF55*CA55)/(1000-AF55*BZ55))/(100*BS55)</f>
        <v>0</v>
      </c>
      <c r="J55">
        <f>BX55 - IF(AF55&gt;1, I55*BS55*100.0/(AH55*CL55), 0)</f>
        <v>0</v>
      </c>
      <c r="K55">
        <f>((Q55-H55/2)*J55-I55)/(Q55+H55/2)</f>
        <v>0</v>
      </c>
      <c r="L55">
        <f>K55*(CE55+CF55)/1000.0</f>
        <v>0</v>
      </c>
      <c r="M55">
        <f>(BX55 - IF(AF55&gt;1, I55*BS55*100.0/(AH55*CL55), 0))*(CE55+CF55)/1000.0</f>
        <v>0</v>
      </c>
      <c r="N55">
        <f>2.0/((1/P55-1/O55)+SIGN(P55)*SQRT((1/P55-1/O55)*(1/P55-1/O55) + 4*BT55/((BT55+1)*(BT55+1))*(2*1/P55*1/O55-1/O55*1/O55)))</f>
        <v>0</v>
      </c>
      <c r="O55">
        <f>IF(LEFT(BU55,1)&lt;&gt;"0",IF(LEFT(BU55,1)="1",3.0,BV55),$D$5+$E$5*(CL55*CE55/($K$5*1000))+$F$5*(CL55*CE55/($K$5*1000))*MAX(MIN(BS55,$J$5),$I$5)*MAX(MIN(BS55,$J$5),$I$5)+$G$5*MAX(MIN(BS55,$J$5),$I$5)*(CL55*CE55/($K$5*1000))+$H$5*(CL55*CE55/($K$5*1000))*(CL55*CE55/($K$5*1000)))</f>
        <v>0</v>
      </c>
      <c r="P55">
        <f>H55*(1000-(1000*0.61365*exp(17.502*T55/(240.97+T55))/(CE55+CF55)+BZ55)/2)/(1000*0.61365*exp(17.502*T55/(240.97+T55))/(CE55+CF55)-BZ55)</f>
        <v>0</v>
      </c>
      <c r="Q55">
        <f>1/((BT55+1)/(N55/1.6)+1/(O55/1.37)) + BT55/((BT55+1)/(N55/1.6) + BT55/(O55/1.37))</f>
        <v>0</v>
      </c>
      <c r="R55">
        <f>(BP55*BR55)</f>
        <v>0</v>
      </c>
      <c r="S55">
        <f>(CG55+(R55+2*0.95*5.67E-8*(((CG55+$B$7)+273)^4-(CG55+273)^4)-44100*H55)/(1.84*29.3*O55+8*0.95*5.67E-8*(CG55+273)^3))</f>
        <v>0</v>
      </c>
      <c r="T55">
        <f>($C$7*CH55+$D$7*CI55+$E$7*S55)</f>
        <v>0</v>
      </c>
      <c r="U55">
        <f>0.61365*exp(17.502*T55/(240.97+T55))</f>
        <v>0</v>
      </c>
      <c r="V55">
        <f>(W55/X55*100)</f>
        <v>0</v>
      </c>
      <c r="W55">
        <f>BZ55*(CE55+CF55)/1000</f>
        <v>0</v>
      </c>
      <c r="X55">
        <f>0.61365*exp(17.502*CG55/(240.97+CG55))</f>
        <v>0</v>
      </c>
      <c r="Y55">
        <f>(U55-BZ55*(CE55+CF55)/1000)</f>
        <v>0</v>
      </c>
      <c r="Z55">
        <f>(-H55*44100)</f>
        <v>0</v>
      </c>
      <c r="AA55">
        <f>2*29.3*O55*0.92*(CG55-T55)</f>
        <v>0</v>
      </c>
      <c r="AB55">
        <f>2*0.95*5.67E-8*(((CG55+$B$7)+273)^4-(T55+273)^4)</f>
        <v>0</v>
      </c>
      <c r="AC55">
        <f>R55+AB55+Z55+AA55</f>
        <v>0</v>
      </c>
      <c r="AD55">
        <v>0</v>
      </c>
      <c r="AE55">
        <v>0</v>
      </c>
      <c r="AF55">
        <f>IF(AD55*$H$13&gt;=AH55,1.0,(AH55/(AH55-AD55*$H$13)))</f>
        <v>0</v>
      </c>
      <c r="AG55">
        <f>(AF55-1)*100</f>
        <v>0</v>
      </c>
      <c r="AH55">
        <f>MAX(0,($B$13+$C$13*CL55)/(1+$D$13*CL55)*CE55/(CG55+273)*$E$13)</f>
        <v>0</v>
      </c>
      <c r="AI55" t="s">
        <v>294</v>
      </c>
      <c r="AJ55">
        <v>0</v>
      </c>
      <c r="AK55">
        <v>0</v>
      </c>
      <c r="AL55">
        <f>AK55-AJ55</f>
        <v>0</v>
      </c>
      <c r="AM55">
        <f>AL55/AK55</f>
        <v>0</v>
      </c>
      <c r="AN55">
        <v>0</v>
      </c>
      <c r="AO55" t="s">
        <v>294</v>
      </c>
      <c r="AP55">
        <v>0</v>
      </c>
      <c r="AQ55">
        <v>0</v>
      </c>
      <c r="AR55">
        <f>1-AP55/AQ55</f>
        <v>0</v>
      </c>
      <c r="AS55">
        <v>0.5</v>
      </c>
      <c r="AT55">
        <f>BP55</f>
        <v>0</v>
      </c>
      <c r="AU55">
        <f>I55</f>
        <v>0</v>
      </c>
      <c r="AV55">
        <f>AR55*AS55*AT55</f>
        <v>0</v>
      </c>
      <c r="AW55">
        <f>BB55/AQ55</f>
        <v>0</v>
      </c>
      <c r="AX55">
        <f>(AU55-AN55)/AT55</f>
        <v>0</v>
      </c>
      <c r="AY55">
        <f>(AK55-AQ55)/AQ55</f>
        <v>0</v>
      </c>
      <c r="AZ55" t="s">
        <v>294</v>
      </c>
      <c r="BA55">
        <v>0</v>
      </c>
      <c r="BB55">
        <f>AQ55-BA55</f>
        <v>0</v>
      </c>
      <c r="BC55">
        <f>(AQ55-AP55)/(AQ55-BA55)</f>
        <v>0</v>
      </c>
      <c r="BD55">
        <f>(AK55-AQ55)/(AK55-BA55)</f>
        <v>0</v>
      </c>
      <c r="BE55">
        <f>(AQ55-AP55)/(AQ55-AJ55)</f>
        <v>0</v>
      </c>
      <c r="BF55">
        <f>(AK55-AQ55)/(AK55-AJ55)</f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f>$B$11*CM55+$C$11*CN55+$F$11*CO55*(1-CR55)</f>
        <v>0</v>
      </c>
      <c r="BP55">
        <f>BO55*BQ55</f>
        <v>0</v>
      </c>
      <c r="BQ55">
        <f>($B$11*$D$9+$C$11*$D$9+$F$11*((DB55+CT55)/MAX(DB55+CT55+DC55, 0.1)*$I$9+DC55/MAX(DB55+CT55+DC55, 0.1)*$J$9))/($B$11+$C$11+$F$11)</f>
        <v>0</v>
      </c>
      <c r="BR55">
        <f>($B$11*$K$9+$C$11*$K$9+$F$11*((DB55+CT55)/MAX(DB55+CT55+DC55, 0.1)*$P$9+DC55/MAX(DB55+CT55+DC55, 0.1)*$Q$9))/($B$11+$C$11+$F$11)</f>
        <v>0</v>
      </c>
      <c r="BS55">
        <v>6</v>
      </c>
      <c r="BT55">
        <v>0.5</v>
      </c>
      <c r="BU55" t="s">
        <v>295</v>
      </c>
      <c r="BV55">
        <v>2</v>
      </c>
      <c r="BW55">
        <v>1621533645.5</v>
      </c>
      <c r="BX55">
        <v>108.602</v>
      </c>
      <c r="BY55">
        <v>117.972</v>
      </c>
      <c r="BZ55">
        <v>13.0385</v>
      </c>
      <c r="CA55">
        <v>13.0475</v>
      </c>
      <c r="CB55">
        <v>102.412</v>
      </c>
      <c r="CC55">
        <v>12.8835</v>
      </c>
      <c r="CD55">
        <v>700.205</v>
      </c>
      <c r="CE55">
        <v>100.929</v>
      </c>
      <c r="CF55">
        <v>0.100464</v>
      </c>
      <c r="CG55">
        <v>22.9849</v>
      </c>
      <c r="CH55">
        <v>22.93</v>
      </c>
      <c r="CI55">
        <v>999.9</v>
      </c>
      <c r="CJ55">
        <v>0</v>
      </c>
      <c r="CK55">
        <v>0</v>
      </c>
      <c r="CL55">
        <v>9970</v>
      </c>
      <c r="CM55">
        <v>0</v>
      </c>
      <c r="CN55">
        <v>3.33586</v>
      </c>
      <c r="CO55">
        <v>600.058</v>
      </c>
      <c r="CP55">
        <v>0.933003</v>
      </c>
      <c r="CQ55">
        <v>0.0669971</v>
      </c>
      <c r="CR55">
        <v>0</v>
      </c>
      <c r="CS55">
        <v>3.5335</v>
      </c>
      <c r="CT55">
        <v>4.99951</v>
      </c>
      <c r="CU55">
        <v>90.5677</v>
      </c>
      <c r="CV55">
        <v>4814.57</v>
      </c>
      <c r="CW55">
        <v>37.75</v>
      </c>
      <c r="CX55">
        <v>41.5</v>
      </c>
      <c r="CY55">
        <v>40.187</v>
      </c>
      <c r="CZ55">
        <v>41.062</v>
      </c>
      <c r="DA55">
        <v>40.062</v>
      </c>
      <c r="DB55">
        <v>555.19</v>
      </c>
      <c r="DC55">
        <v>39.87</v>
      </c>
      <c r="DD55">
        <v>0</v>
      </c>
      <c r="DE55">
        <v>1621533649.6</v>
      </c>
      <c r="DF55">
        <v>0</v>
      </c>
      <c r="DG55">
        <v>3.43774615384615</v>
      </c>
      <c r="DH55">
        <v>-0.264957269257274</v>
      </c>
      <c r="DI55">
        <v>1.19426325186603</v>
      </c>
      <c r="DJ55">
        <v>90.5747230769231</v>
      </c>
      <c r="DK55">
        <v>15</v>
      </c>
      <c r="DL55">
        <v>1621533543.5</v>
      </c>
      <c r="DM55" t="s">
        <v>296</v>
      </c>
      <c r="DN55">
        <v>1621533543</v>
      </c>
      <c r="DO55">
        <v>1621533543.5</v>
      </c>
      <c r="DP55">
        <v>4</v>
      </c>
      <c r="DQ55">
        <v>0.002</v>
      </c>
      <c r="DR55">
        <v>0.003</v>
      </c>
      <c r="DS55">
        <v>8.559</v>
      </c>
      <c r="DT55">
        <v>0.154</v>
      </c>
      <c r="DU55">
        <v>420</v>
      </c>
      <c r="DV55">
        <v>13</v>
      </c>
      <c r="DW55">
        <v>1.35</v>
      </c>
      <c r="DX55">
        <v>0.35</v>
      </c>
      <c r="DY55">
        <v>-9.186887</v>
      </c>
      <c r="DZ55">
        <v>-1.79008863039396</v>
      </c>
      <c r="EA55">
        <v>0.194037671783084</v>
      </c>
      <c r="EB55">
        <v>0</v>
      </c>
      <c r="EC55">
        <v>3.42351212121212</v>
      </c>
      <c r="ED55">
        <v>-0.134370401129481</v>
      </c>
      <c r="EE55">
        <v>0.177706761791468</v>
      </c>
      <c r="EF55">
        <v>1</v>
      </c>
      <c r="EG55">
        <v>-0.016676465925</v>
      </c>
      <c r="EH55">
        <v>-0.0440780973996247</v>
      </c>
      <c r="EI55">
        <v>0.0135021567444644</v>
      </c>
      <c r="EJ55">
        <v>1</v>
      </c>
      <c r="EK55">
        <v>2</v>
      </c>
      <c r="EL55">
        <v>3</v>
      </c>
      <c r="EM55" t="s">
        <v>306</v>
      </c>
      <c r="EN55">
        <v>100</v>
      </c>
      <c r="EO55">
        <v>100</v>
      </c>
      <c r="EP55">
        <v>6.19</v>
      </c>
      <c r="EQ55">
        <v>0.155</v>
      </c>
      <c r="ER55">
        <v>5.25304998807394</v>
      </c>
      <c r="ES55">
        <v>0.0095515401478521</v>
      </c>
      <c r="ET55">
        <v>-4.08282145803731e-06</v>
      </c>
      <c r="EU55">
        <v>9.61633180237613e-10</v>
      </c>
      <c r="EV55">
        <v>-0.0133641391554055</v>
      </c>
      <c r="EW55">
        <v>0.00964955815971448</v>
      </c>
      <c r="EX55">
        <v>0.000351754833574242</v>
      </c>
      <c r="EY55">
        <v>-6.74969522547015e-06</v>
      </c>
      <c r="EZ55">
        <v>-1</v>
      </c>
      <c r="FA55">
        <v>-1</v>
      </c>
      <c r="FB55">
        <v>-1</v>
      </c>
      <c r="FC55">
        <v>-1</v>
      </c>
      <c r="FD55">
        <v>1.7</v>
      </c>
      <c r="FE55">
        <v>1.7</v>
      </c>
      <c r="FF55">
        <v>2</v>
      </c>
      <c r="FG55">
        <v>793.882</v>
      </c>
      <c r="FH55">
        <v>737.661</v>
      </c>
      <c r="FI55">
        <v>19.9999</v>
      </c>
      <c r="FJ55">
        <v>26.9384</v>
      </c>
      <c r="FK55">
        <v>30</v>
      </c>
      <c r="FL55">
        <v>27.0007</v>
      </c>
      <c r="FM55">
        <v>26.9771</v>
      </c>
      <c r="FN55">
        <v>10.0946</v>
      </c>
      <c r="FO55">
        <v>19.2895</v>
      </c>
      <c r="FP55">
        <v>7.94224</v>
      </c>
      <c r="FQ55">
        <v>20</v>
      </c>
      <c r="FR55">
        <v>131.62</v>
      </c>
      <c r="FS55">
        <v>13.0814</v>
      </c>
      <c r="FT55">
        <v>100.012</v>
      </c>
      <c r="FU55">
        <v>100.373</v>
      </c>
    </row>
    <row r="56" spans="1:177">
      <c r="A56">
        <v>40</v>
      </c>
      <c r="B56">
        <v>1621533647.5</v>
      </c>
      <c r="C56">
        <v>78</v>
      </c>
      <c r="D56" t="s">
        <v>376</v>
      </c>
      <c r="E56" t="s">
        <v>377</v>
      </c>
      <c r="G56">
        <v>1621533647.5</v>
      </c>
      <c r="H56">
        <f>CD56*AF56*(BZ56-CA56)/(100*BS56*(1000-AF56*BZ56))</f>
        <v>0</v>
      </c>
      <c r="I56">
        <f>CD56*AF56*(BY56-BX56*(1000-AF56*CA56)/(1000-AF56*BZ56))/(100*BS56)</f>
        <v>0</v>
      </c>
      <c r="J56">
        <f>BX56 - IF(AF56&gt;1, I56*BS56*100.0/(AH56*CL56), 0)</f>
        <v>0</v>
      </c>
      <c r="K56">
        <f>((Q56-H56/2)*J56-I56)/(Q56+H56/2)</f>
        <v>0</v>
      </c>
      <c r="L56">
        <f>K56*(CE56+CF56)/1000.0</f>
        <v>0</v>
      </c>
      <c r="M56">
        <f>(BX56 - IF(AF56&gt;1, I56*BS56*100.0/(AH56*CL56), 0))*(CE56+CF56)/1000.0</f>
        <v>0</v>
      </c>
      <c r="N56">
        <f>2.0/((1/P56-1/O56)+SIGN(P56)*SQRT((1/P56-1/O56)*(1/P56-1/O56) + 4*BT56/((BT56+1)*(BT56+1))*(2*1/P56*1/O56-1/O56*1/O56)))</f>
        <v>0</v>
      </c>
      <c r="O56">
        <f>IF(LEFT(BU56,1)&lt;&gt;"0",IF(LEFT(BU56,1)="1",3.0,BV56),$D$5+$E$5*(CL56*CE56/($K$5*1000))+$F$5*(CL56*CE56/($K$5*1000))*MAX(MIN(BS56,$J$5),$I$5)*MAX(MIN(BS56,$J$5),$I$5)+$G$5*MAX(MIN(BS56,$J$5),$I$5)*(CL56*CE56/($K$5*1000))+$H$5*(CL56*CE56/($K$5*1000))*(CL56*CE56/($K$5*1000)))</f>
        <v>0</v>
      </c>
      <c r="P56">
        <f>H56*(1000-(1000*0.61365*exp(17.502*T56/(240.97+T56))/(CE56+CF56)+BZ56)/2)/(1000*0.61365*exp(17.502*T56/(240.97+T56))/(CE56+CF56)-BZ56)</f>
        <v>0</v>
      </c>
      <c r="Q56">
        <f>1/((BT56+1)/(N56/1.6)+1/(O56/1.37)) + BT56/((BT56+1)/(N56/1.6) + BT56/(O56/1.37))</f>
        <v>0</v>
      </c>
      <c r="R56">
        <f>(BP56*BR56)</f>
        <v>0</v>
      </c>
      <c r="S56">
        <f>(CG56+(R56+2*0.95*5.67E-8*(((CG56+$B$7)+273)^4-(CG56+273)^4)-44100*H56)/(1.84*29.3*O56+8*0.95*5.67E-8*(CG56+273)^3))</f>
        <v>0</v>
      </c>
      <c r="T56">
        <f>($C$7*CH56+$D$7*CI56+$E$7*S56)</f>
        <v>0</v>
      </c>
      <c r="U56">
        <f>0.61365*exp(17.502*T56/(240.97+T56))</f>
        <v>0</v>
      </c>
      <c r="V56">
        <f>(W56/X56*100)</f>
        <v>0</v>
      </c>
      <c r="W56">
        <f>BZ56*(CE56+CF56)/1000</f>
        <v>0</v>
      </c>
      <c r="X56">
        <f>0.61365*exp(17.502*CG56/(240.97+CG56))</f>
        <v>0</v>
      </c>
      <c r="Y56">
        <f>(U56-BZ56*(CE56+CF56)/1000)</f>
        <v>0</v>
      </c>
      <c r="Z56">
        <f>(-H56*44100)</f>
        <v>0</v>
      </c>
      <c r="AA56">
        <f>2*29.3*O56*0.92*(CG56-T56)</f>
        <v>0</v>
      </c>
      <c r="AB56">
        <f>2*0.95*5.67E-8*(((CG56+$B$7)+273)^4-(T56+273)^4)</f>
        <v>0</v>
      </c>
      <c r="AC56">
        <f>R56+AB56+Z56+AA56</f>
        <v>0</v>
      </c>
      <c r="AD56">
        <v>0</v>
      </c>
      <c r="AE56">
        <v>0</v>
      </c>
      <c r="AF56">
        <f>IF(AD56*$H$13&gt;=AH56,1.0,(AH56/(AH56-AD56*$H$13)))</f>
        <v>0</v>
      </c>
      <c r="AG56">
        <f>(AF56-1)*100</f>
        <v>0</v>
      </c>
      <c r="AH56">
        <f>MAX(0,($B$13+$C$13*CL56)/(1+$D$13*CL56)*CE56/(CG56+273)*$E$13)</f>
        <v>0</v>
      </c>
      <c r="AI56" t="s">
        <v>294</v>
      </c>
      <c r="AJ56">
        <v>0</v>
      </c>
      <c r="AK56">
        <v>0</v>
      </c>
      <c r="AL56">
        <f>AK56-AJ56</f>
        <v>0</v>
      </c>
      <c r="AM56">
        <f>AL56/AK56</f>
        <v>0</v>
      </c>
      <c r="AN56">
        <v>0</v>
      </c>
      <c r="AO56" t="s">
        <v>294</v>
      </c>
      <c r="AP56">
        <v>0</v>
      </c>
      <c r="AQ56">
        <v>0</v>
      </c>
      <c r="AR56">
        <f>1-AP56/AQ56</f>
        <v>0</v>
      </c>
      <c r="AS56">
        <v>0.5</v>
      </c>
      <c r="AT56">
        <f>BP56</f>
        <v>0</v>
      </c>
      <c r="AU56">
        <f>I56</f>
        <v>0</v>
      </c>
      <c r="AV56">
        <f>AR56*AS56*AT56</f>
        <v>0</v>
      </c>
      <c r="AW56">
        <f>BB56/AQ56</f>
        <v>0</v>
      </c>
      <c r="AX56">
        <f>(AU56-AN56)/AT56</f>
        <v>0</v>
      </c>
      <c r="AY56">
        <f>(AK56-AQ56)/AQ56</f>
        <v>0</v>
      </c>
      <c r="AZ56" t="s">
        <v>294</v>
      </c>
      <c r="BA56">
        <v>0</v>
      </c>
      <c r="BB56">
        <f>AQ56-BA56</f>
        <v>0</v>
      </c>
      <c r="BC56">
        <f>(AQ56-AP56)/(AQ56-BA56)</f>
        <v>0</v>
      </c>
      <c r="BD56">
        <f>(AK56-AQ56)/(AK56-BA56)</f>
        <v>0</v>
      </c>
      <c r="BE56">
        <f>(AQ56-AP56)/(AQ56-AJ56)</f>
        <v>0</v>
      </c>
      <c r="BF56">
        <f>(AK56-AQ56)/(AK56-AJ56)</f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f>$B$11*CM56+$C$11*CN56+$F$11*CO56*(1-CR56)</f>
        <v>0</v>
      </c>
      <c r="BP56">
        <f>BO56*BQ56</f>
        <v>0</v>
      </c>
      <c r="BQ56">
        <f>($B$11*$D$9+$C$11*$D$9+$F$11*((DB56+CT56)/MAX(DB56+CT56+DC56, 0.1)*$I$9+DC56/MAX(DB56+CT56+DC56, 0.1)*$J$9))/($B$11+$C$11+$F$11)</f>
        <v>0</v>
      </c>
      <c r="BR56">
        <f>($B$11*$K$9+$C$11*$K$9+$F$11*((DB56+CT56)/MAX(DB56+CT56+DC56, 0.1)*$P$9+DC56/MAX(DB56+CT56+DC56, 0.1)*$Q$9))/($B$11+$C$11+$F$11)</f>
        <v>0</v>
      </c>
      <c r="BS56">
        <v>6</v>
      </c>
      <c r="BT56">
        <v>0.5</v>
      </c>
      <c r="BU56" t="s">
        <v>295</v>
      </c>
      <c r="BV56">
        <v>2</v>
      </c>
      <c r="BW56">
        <v>1621533647.5</v>
      </c>
      <c r="BX56">
        <v>111.909</v>
      </c>
      <c r="BY56">
        <v>121.318</v>
      </c>
      <c r="BZ56">
        <v>13.0391</v>
      </c>
      <c r="CA56">
        <v>13.0432</v>
      </c>
      <c r="CB56">
        <v>105.691</v>
      </c>
      <c r="CC56">
        <v>12.8842</v>
      </c>
      <c r="CD56">
        <v>699.978</v>
      </c>
      <c r="CE56">
        <v>100.931</v>
      </c>
      <c r="CF56">
        <v>0.099977</v>
      </c>
      <c r="CG56">
        <v>22.9845</v>
      </c>
      <c r="CH56">
        <v>22.9614</v>
      </c>
      <c r="CI56">
        <v>999.9</v>
      </c>
      <c r="CJ56">
        <v>0</v>
      </c>
      <c r="CK56">
        <v>0</v>
      </c>
      <c r="CL56">
        <v>10015</v>
      </c>
      <c r="CM56">
        <v>0</v>
      </c>
      <c r="CN56">
        <v>3.33586</v>
      </c>
      <c r="CO56">
        <v>600.05</v>
      </c>
      <c r="CP56">
        <v>0.933003</v>
      </c>
      <c r="CQ56">
        <v>0.0669971</v>
      </c>
      <c r="CR56">
        <v>0</v>
      </c>
      <c r="CS56">
        <v>3.3616</v>
      </c>
      <c r="CT56">
        <v>4.99951</v>
      </c>
      <c r="CU56">
        <v>90.4474</v>
      </c>
      <c r="CV56">
        <v>4814.51</v>
      </c>
      <c r="CW56">
        <v>37.75</v>
      </c>
      <c r="CX56">
        <v>41.5</v>
      </c>
      <c r="CY56">
        <v>40.187</v>
      </c>
      <c r="CZ56">
        <v>41.062</v>
      </c>
      <c r="DA56">
        <v>40.062</v>
      </c>
      <c r="DB56">
        <v>555.18</v>
      </c>
      <c r="DC56">
        <v>39.87</v>
      </c>
      <c r="DD56">
        <v>0</v>
      </c>
      <c r="DE56">
        <v>1621533651.4</v>
      </c>
      <c r="DF56">
        <v>0</v>
      </c>
      <c r="DG56">
        <v>3.426116</v>
      </c>
      <c r="DH56">
        <v>-0.0451538493328921</v>
      </c>
      <c r="DI56">
        <v>0.244869228761568</v>
      </c>
      <c r="DJ56">
        <v>90.598384</v>
      </c>
      <c r="DK56">
        <v>15</v>
      </c>
      <c r="DL56">
        <v>1621533543.5</v>
      </c>
      <c r="DM56" t="s">
        <v>296</v>
      </c>
      <c r="DN56">
        <v>1621533543</v>
      </c>
      <c r="DO56">
        <v>1621533543.5</v>
      </c>
      <c r="DP56">
        <v>4</v>
      </c>
      <c r="DQ56">
        <v>0.002</v>
      </c>
      <c r="DR56">
        <v>0.003</v>
      </c>
      <c r="DS56">
        <v>8.559</v>
      </c>
      <c r="DT56">
        <v>0.154</v>
      </c>
      <c r="DU56">
        <v>420</v>
      </c>
      <c r="DV56">
        <v>13</v>
      </c>
      <c r="DW56">
        <v>1.35</v>
      </c>
      <c r="DX56">
        <v>0.35</v>
      </c>
      <c r="DY56">
        <v>-9.243848</v>
      </c>
      <c r="DZ56">
        <v>-1.43223759849904</v>
      </c>
      <c r="EA56">
        <v>0.162288614083059</v>
      </c>
      <c r="EB56">
        <v>0</v>
      </c>
      <c r="EC56">
        <v>3.42571515151515</v>
      </c>
      <c r="ED56">
        <v>0.0709522647552284</v>
      </c>
      <c r="EE56">
        <v>0.163977533792326</v>
      </c>
      <c r="EF56">
        <v>1</v>
      </c>
      <c r="EG56">
        <v>-0.016719715175</v>
      </c>
      <c r="EH56">
        <v>-0.0100012481763602</v>
      </c>
      <c r="EI56">
        <v>0.0134809526012876</v>
      </c>
      <c r="EJ56">
        <v>1</v>
      </c>
      <c r="EK56">
        <v>2</v>
      </c>
      <c r="EL56">
        <v>3</v>
      </c>
      <c r="EM56" t="s">
        <v>306</v>
      </c>
      <c r="EN56">
        <v>100</v>
      </c>
      <c r="EO56">
        <v>100</v>
      </c>
      <c r="EP56">
        <v>6.218</v>
      </c>
      <c r="EQ56">
        <v>0.1549</v>
      </c>
      <c r="ER56">
        <v>5.25304998807394</v>
      </c>
      <c r="ES56">
        <v>0.0095515401478521</v>
      </c>
      <c r="ET56">
        <v>-4.08282145803731e-06</v>
      </c>
      <c r="EU56">
        <v>9.61633180237613e-10</v>
      </c>
      <c r="EV56">
        <v>-0.0133641391554055</v>
      </c>
      <c r="EW56">
        <v>0.00964955815971448</v>
      </c>
      <c r="EX56">
        <v>0.000351754833574242</v>
      </c>
      <c r="EY56">
        <v>-6.74969522547015e-06</v>
      </c>
      <c r="EZ56">
        <v>-1</v>
      </c>
      <c r="FA56">
        <v>-1</v>
      </c>
      <c r="FB56">
        <v>-1</v>
      </c>
      <c r="FC56">
        <v>-1</v>
      </c>
      <c r="FD56">
        <v>1.7</v>
      </c>
      <c r="FE56">
        <v>1.7</v>
      </c>
      <c r="FF56">
        <v>2</v>
      </c>
      <c r="FG56">
        <v>793.704</v>
      </c>
      <c r="FH56">
        <v>737.849</v>
      </c>
      <c r="FI56">
        <v>19.9999</v>
      </c>
      <c r="FJ56">
        <v>26.9384</v>
      </c>
      <c r="FK56">
        <v>30</v>
      </c>
      <c r="FL56">
        <v>27.0007</v>
      </c>
      <c r="FM56">
        <v>26.9771</v>
      </c>
      <c r="FN56">
        <v>10.2584</v>
      </c>
      <c r="FO56">
        <v>19.2895</v>
      </c>
      <c r="FP56">
        <v>7.94224</v>
      </c>
      <c r="FQ56">
        <v>20</v>
      </c>
      <c r="FR56">
        <v>135.03</v>
      </c>
      <c r="FS56">
        <v>13.0814</v>
      </c>
      <c r="FT56">
        <v>100.013</v>
      </c>
      <c r="FU56">
        <v>100.372</v>
      </c>
    </row>
    <row r="57" spans="1:177">
      <c r="A57">
        <v>41</v>
      </c>
      <c r="B57">
        <v>1621533649.5</v>
      </c>
      <c r="C57">
        <v>80</v>
      </c>
      <c r="D57" t="s">
        <v>378</v>
      </c>
      <c r="E57" t="s">
        <v>379</v>
      </c>
      <c r="G57">
        <v>1621533649.5</v>
      </c>
      <c r="H57">
        <f>CD57*AF57*(BZ57-CA57)/(100*BS57*(1000-AF57*BZ57))</f>
        <v>0</v>
      </c>
      <c r="I57">
        <f>CD57*AF57*(BY57-BX57*(1000-AF57*CA57)/(1000-AF57*BZ57))/(100*BS57)</f>
        <v>0</v>
      </c>
      <c r="J57">
        <f>BX57 - IF(AF57&gt;1, I57*BS57*100.0/(AH57*CL57), 0)</f>
        <v>0</v>
      </c>
      <c r="K57">
        <f>((Q57-H57/2)*J57-I57)/(Q57+H57/2)</f>
        <v>0</v>
      </c>
      <c r="L57">
        <f>K57*(CE57+CF57)/1000.0</f>
        <v>0</v>
      </c>
      <c r="M57">
        <f>(BX57 - IF(AF57&gt;1, I57*BS57*100.0/(AH57*CL57), 0))*(CE57+CF57)/1000.0</f>
        <v>0</v>
      </c>
      <c r="N57">
        <f>2.0/((1/P57-1/O57)+SIGN(P57)*SQRT((1/P57-1/O57)*(1/P57-1/O57) + 4*BT57/((BT57+1)*(BT57+1))*(2*1/P57*1/O57-1/O57*1/O57)))</f>
        <v>0</v>
      </c>
      <c r="O57">
        <f>IF(LEFT(BU57,1)&lt;&gt;"0",IF(LEFT(BU57,1)="1",3.0,BV57),$D$5+$E$5*(CL57*CE57/($K$5*1000))+$F$5*(CL57*CE57/($K$5*1000))*MAX(MIN(BS57,$J$5),$I$5)*MAX(MIN(BS57,$J$5),$I$5)+$G$5*MAX(MIN(BS57,$J$5),$I$5)*(CL57*CE57/($K$5*1000))+$H$5*(CL57*CE57/($K$5*1000))*(CL57*CE57/($K$5*1000)))</f>
        <v>0</v>
      </c>
      <c r="P57">
        <f>H57*(1000-(1000*0.61365*exp(17.502*T57/(240.97+T57))/(CE57+CF57)+BZ57)/2)/(1000*0.61365*exp(17.502*T57/(240.97+T57))/(CE57+CF57)-BZ57)</f>
        <v>0</v>
      </c>
      <c r="Q57">
        <f>1/((BT57+1)/(N57/1.6)+1/(O57/1.37)) + BT57/((BT57+1)/(N57/1.6) + BT57/(O57/1.37))</f>
        <v>0</v>
      </c>
      <c r="R57">
        <f>(BP57*BR57)</f>
        <v>0</v>
      </c>
      <c r="S57">
        <f>(CG57+(R57+2*0.95*5.67E-8*(((CG57+$B$7)+273)^4-(CG57+273)^4)-44100*H57)/(1.84*29.3*O57+8*0.95*5.67E-8*(CG57+273)^3))</f>
        <v>0</v>
      </c>
      <c r="T57">
        <f>($C$7*CH57+$D$7*CI57+$E$7*S57)</f>
        <v>0</v>
      </c>
      <c r="U57">
        <f>0.61365*exp(17.502*T57/(240.97+T57))</f>
        <v>0</v>
      </c>
      <c r="V57">
        <f>(W57/X57*100)</f>
        <v>0</v>
      </c>
      <c r="W57">
        <f>BZ57*(CE57+CF57)/1000</f>
        <v>0</v>
      </c>
      <c r="X57">
        <f>0.61365*exp(17.502*CG57/(240.97+CG57))</f>
        <v>0</v>
      </c>
      <c r="Y57">
        <f>(U57-BZ57*(CE57+CF57)/1000)</f>
        <v>0</v>
      </c>
      <c r="Z57">
        <f>(-H57*44100)</f>
        <v>0</v>
      </c>
      <c r="AA57">
        <f>2*29.3*O57*0.92*(CG57-T57)</f>
        <v>0</v>
      </c>
      <c r="AB57">
        <f>2*0.95*5.67E-8*(((CG57+$B$7)+273)^4-(T57+273)^4)</f>
        <v>0</v>
      </c>
      <c r="AC57">
        <f>R57+AB57+Z57+AA57</f>
        <v>0</v>
      </c>
      <c r="AD57">
        <v>0</v>
      </c>
      <c r="AE57">
        <v>0</v>
      </c>
      <c r="AF57">
        <f>IF(AD57*$H$13&gt;=AH57,1.0,(AH57/(AH57-AD57*$H$13)))</f>
        <v>0</v>
      </c>
      <c r="AG57">
        <f>(AF57-1)*100</f>
        <v>0</v>
      </c>
      <c r="AH57">
        <f>MAX(0,($B$13+$C$13*CL57)/(1+$D$13*CL57)*CE57/(CG57+273)*$E$13)</f>
        <v>0</v>
      </c>
      <c r="AI57" t="s">
        <v>294</v>
      </c>
      <c r="AJ57">
        <v>0</v>
      </c>
      <c r="AK57">
        <v>0</v>
      </c>
      <c r="AL57">
        <f>AK57-AJ57</f>
        <v>0</v>
      </c>
      <c r="AM57">
        <f>AL57/AK57</f>
        <v>0</v>
      </c>
      <c r="AN57">
        <v>0</v>
      </c>
      <c r="AO57" t="s">
        <v>294</v>
      </c>
      <c r="AP57">
        <v>0</v>
      </c>
      <c r="AQ57">
        <v>0</v>
      </c>
      <c r="AR57">
        <f>1-AP57/AQ57</f>
        <v>0</v>
      </c>
      <c r="AS57">
        <v>0.5</v>
      </c>
      <c r="AT57">
        <f>BP57</f>
        <v>0</v>
      </c>
      <c r="AU57">
        <f>I57</f>
        <v>0</v>
      </c>
      <c r="AV57">
        <f>AR57*AS57*AT57</f>
        <v>0</v>
      </c>
      <c r="AW57">
        <f>BB57/AQ57</f>
        <v>0</v>
      </c>
      <c r="AX57">
        <f>(AU57-AN57)/AT57</f>
        <v>0</v>
      </c>
      <c r="AY57">
        <f>(AK57-AQ57)/AQ57</f>
        <v>0</v>
      </c>
      <c r="AZ57" t="s">
        <v>294</v>
      </c>
      <c r="BA57">
        <v>0</v>
      </c>
      <c r="BB57">
        <f>AQ57-BA57</f>
        <v>0</v>
      </c>
      <c r="BC57">
        <f>(AQ57-AP57)/(AQ57-BA57)</f>
        <v>0</v>
      </c>
      <c r="BD57">
        <f>(AK57-AQ57)/(AK57-BA57)</f>
        <v>0</v>
      </c>
      <c r="BE57">
        <f>(AQ57-AP57)/(AQ57-AJ57)</f>
        <v>0</v>
      </c>
      <c r="BF57">
        <f>(AK57-AQ57)/(AK57-AJ57)</f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f>$B$11*CM57+$C$11*CN57+$F$11*CO57*(1-CR57)</f>
        <v>0</v>
      </c>
      <c r="BP57">
        <f>BO57*BQ57</f>
        <v>0</v>
      </c>
      <c r="BQ57">
        <f>($B$11*$D$9+$C$11*$D$9+$F$11*((DB57+CT57)/MAX(DB57+CT57+DC57, 0.1)*$I$9+DC57/MAX(DB57+CT57+DC57, 0.1)*$J$9))/($B$11+$C$11+$F$11)</f>
        <v>0</v>
      </c>
      <c r="BR57">
        <f>($B$11*$K$9+$C$11*$K$9+$F$11*((DB57+CT57)/MAX(DB57+CT57+DC57, 0.1)*$P$9+DC57/MAX(DB57+CT57+DC57, 0.1)*$Q$9))/($B$11+$C$11+$F$11)</f>
        <v>0</v>
      </c>
      <c r="BS57">
        <v>6</v>
      </c>
      <c r="BT57">
        <v>0.5</v>
      </c>
      <c r="BU57" t="s">
        <v>295</v>
      </c>
      <c r="BV57">
        <v>2</v>
      </c>
      <c r="BW57">
        <v>1621533649.5</v>
      </c>
      <c r="BX57">
        <v>115.33</v>
      </c>
      <c r="BY57">
        <v>124.688</v>
      </c>
      <c r="BZ57">
        <v>13.0388</v>
      </c>
      <c r="CA57">
        <v>13.0444</v>
      </c>
      <c r="CB57">
        <v>109.082</v>
      </c>
      <c r="CC57">
        <v>12.8839</v>
      </c>
      <c r="CD57">
        <v>699.969</v>
      </c>
      <c r="CE57">
        <v>100.936</v>
      </c>
      <c r="CF57">
        <v>0.100706</v>
      </c>
      <c r="CG57">
        <v>22.9841</v>
      </c>
      <c r="CH57">
        <v>22.9624</v>
      </c>
      <c r="CI57">
        <v>999.9</v>
      </c>
      <c r="CJ57">
        <v>0</v>
      </c>
      <c r="CK57">
        <v>0</v>
      </c>
      <c r="CL57">
        <v>10000</v>
      </c>
      <c r="CM57">
        <v>0</v>
      </c>
      <c r="CN57">
        <v>3.33586</v>
      </c>
      <c r="CO57">
        <v>600.061</v>
      </c>
      <c r="CP57">
        <v>0.933003</v>
      </c>
      <c r="CQ57">
        <v>0.0669971</v>
      </c>
      <c r="CR57">
        <v>0</v>
      </c>
      <c r="CS57">
        <v>3.4712</v>
      </c>
      <c r="CT57">
        <v>4.99951</v>
      </c>
      <c r="CU57">
        <v>90.4473</v>
      </c>
      <c r="CV57">
        <v>4814.6</v>
      </c>
      <c r="CW57">
        <v>37.75</v>
      </c>
      <c r="CX57">
        <v>41.5</v>
      </c>
      <c r="CY57">
        <v>40.187</v>
      </c>
      <c r="CZ57">
        <v>41.125</v>
      </c>
      <c r="DA57">
        <v>40.062</v>
      </c>
      <c r="DB57">
        <v>555.19</v>
      </c>
      <c r="DC57">
        <v>39.87</v>
      </c>
      <c r="DD57">
        <v>0</v>
      </c>
      <c r="DE57">
        <v>1621533653.2</v>
      </c>
      <c r="DF57">
        <v>0</v>
      </c>
      <c r="DG57">
        <v>3.43104615384615</v>
      </c>
      <c r="DH57">
        <v>-0.135213679885049</v>
      </c>
      <c r="DI57">
        <v>-0.145145296978502</v>
      </c>
      <c r="DJ57">
        <v>90.5864807692308</v>
      </c>
      <c r="DK57">
        <v>15</v>
      </c>
      <c r="DL57">
        <v>1621533543.5</v>
      </c>
      <c r="DM57" t="s">
        <v>296</v>
      </c>
      <c r="DN57">
        <v>1621533543</v>
      </c>
      <c r="DO57">
        <v>1621533543.5</v>
      </c>
      <c r="DP57">
        <v>4</v>
      </c>
      <c r="DQ57">
        <v>0.002</v>
      </c>
      <c r="DR57">
        <v>0.003</v>
      </c>
      <c r="DS57">
        <v>8.559</v>
      </c>
      <c r="DT57">
        <v>0.154</v>
      </c>
      <c r="DU57">
        <v>420</v>
      </c>
      <c r="DV57">
        <v>13</v>
      </c>
      <c r="DW57">
        <v>1.35</v>
      </c>
      <c r="DX57">
        <v>0.35</v>
      </c>
      <c r="DY57">
        <v>-9.28802975</v>
      </c>
      <c r="DZ57">
        <v>-1.19514562851781</v>
      </c>
      <c r="EA57">
        <v>0.145056873509798</v>
      </c>
      <c r="EB57">
        <v>0</v>
      </c>
      <c r="EC57">
        <v>3.43001714285714</v>
      </c>
      <c r="ED57">
        <v>-0.06891958312174</v>
      </c>
      <c r="EE57">
        <v>0.159488022811772</v>
      </c>
      <c r="EF57">
        <v>1</v>
      </c>
      <c r="EG57">
        <v>-0.01661812505</v>
      </c>
      <c r="EH57">
        <v>0.035928906281426</v>
      </c>
      <c r="EI57">
        <v>0.0135715028227033</v>
      </c>
      <c r="EJ57">
        <v>1</v>
      </c>
      <c r="EK57">
        <v>2</v>
      </c>
      <c r="EL57">
        <v>3</v>
      </c>
      <c r="EM57" t="s">
        <v>306</v>
      </c>
      <c r="EN57">
        <v>100</v>
      </c>
      <c r="EO57">
        <v>100</v>
      </c>
      <c r="EP57">
        <v>6.248</v>
      </c>
      <c r="EQ57">
        <v>0.1549</v>
      </c>
      <c r="ER57">
        <v>5.25304998807394</v>
      </c>
      <c r="ES57">
        <v>0.0095515401478521</v>
      </c>
      <c r="ET57">
        <v>-4.08282145803731e-06</v>
      </c>
      <c r="EU57">
        <v>9.61633180237613e-10</v>
      </c>
      <c r="EV57">
        <v>-0.0133641391554055</v>
      </c>
      <c r="EW57">
        <v>0.00964955815971448</v>
      </c>
      <c r="EX57">
        <v>0.000351754833574242</v>
      </c>
      <c r="EY57">
        <v>-6.74969522547015e-06</v>
      </c>
      <c r="EZ57">
        <v>-1</v>
      </c>
      <c r="FA57">
        <v>-1</v>
      </c>
      <c r="FB57">
        <v>-1</v>
      </c>
      <c r="FC57">
        <v>-1</v>
      </c>
      <c r="FD57">
        <v>1.8</v>
      </c>
      <c r="FE57">
        <v>1.8</v>
      </c>
      <c r="FF57">
        <v>2</v>
      </c>
      <c r="FG57">
        <v>793.17</v>
      </c>
      <c r="FH57">
        <v>738.039</v>
      </c>
      <c r="FI57">
        <v>20</v>
      </c>
      <c r="FJ57">
        <v>26.9384</v>
      </c>
      <c r="FK57">
        <v>30</v>
      </c>
      <c r="FL57">
        <v>27.0007</v>
      </c>
      <c r="FM57">
        <v>26.9771</v>
      </c>
      <c r="FN57">
        <v>10.4488</v>
      </c>
      <c r="FO57">
        <v>19.2895</v>
      </c>
      <c r="FP57">
        <v>7.94224</v>
      </c>
      <c r="FQ57">
        <v>20</v>
      </c>
      <c r="FR57">
        <v>138.4</v>
      </c>
      <c r="FS57">
        <v>13.0814</v>
      </c>
      <c r="FT57">
        <v>100.014</v>
      </c>
      <c r="FU57">
        <v>100.373</v>
      </c>
    </row>
    <row r="58" spans="1:177">
      <c r="A58">
        <v>42</v>
      </c>
      <c r="B58">
        <v>1621533651.5</v>
      </c>
      <c r="C58">
        <v>82</v>
      </c>
      <c r="D58" t="s">
        <v>380</v>
      </c>
      <c r="E58" t="s">
        <v>381</v>
      </c>
      <c r="G58">
        <v>1621533651.5</v>
      </c>
      <c r="H58">
        <f>CD58*AF58*(BZ58-CA58)/(100*BS58*(1000-AF58*BZ58))</f>
        <v>0</v>
      </c>
      <c r="I58">
        <f>CD58*AF58*(BY58-BX58*(1000-AF58*CA58)/(1000-AF58*BZ58))/(100*BS58)</f>
        <v>0</v>
      </c>
      <c r="J58">
        <f>BX58 - IF(AF58&gt;1, I58*BS58*100.0/(AH58*CL58), 0)</f>
        <v>0</v>
      </c>
      <c r="K58">
        <f>((Q58-H58/2)*J58-I58)/(Q58+H58/2)</f>
        <v>0</v>
      </c>
      <c r="L58">
        <f>K58*(CE58+CF58)/1000.0</f>
        <v>0</v>
      </c>
      <c r="M58">
        <f>(BX58 - IF(AF58&gt;1, I58*BS58*100.0/(AH58*CL58), 0))*(CE58+CF58)/1000.0</f>
        <v>0</v>
      </c>
      <c r="N58">
        <f>2.0/((1/P58-1/O58)+SIGN(P58)*SQRT((1/P58-1/O58)*(1/P58-1/O58) + 4*BT58/((BT58+1)*(BT58+1))*(2*1/P58*1/O58-1/O58*1/O58)))</f>
        <v>0</v>
      </c>
      <c r="O58">
        <f>IF(LEFT(BU58,1)&lt;&gt;"0",IF(LEFT(BU58,1)="1",3.0,BV58),$D$5+$E$5*(CL58*CE58/($K$5*1000))+$F$5*(CL58*CE58/($K$5*1000))*MAX(MIN(BS58,$J$5),$I$5)*MAX(MIN(BS58,$J$5),$I$5)+$G$5*MAX(MIN(BS58,$J$5),$I$5)*(CL58*CE58/($K$5*1000))+$H$5*(CL58*CE58/($K$5*1000))*(CL58*CE58/($K$5*1000)))</f>
        <v>0</v>
      </c>
      <c r="P58">
        <f>H58*(1000-(1000*0.61365*exp(17.502*T58/(240.97+T58))/(CE58+CF58)+BZ58)/2)/(1000*0.61365*exp(17.502*T58/(240.97+T58))/(CE58+CF58)-BZ58)</f>
        <v>0</v>
      </c>
      <c r="Q58">
        <f>1/((BT58+1)/(N58/1.6)+1/(O58/1.37)) + BT58/((BT58+1)/(N58/1.6) + BT58/(O58/1.37))</f>
        <v>0</v>
      </c>
      <c r="R58">
        <f>(BP58*BR58)</f>
        <v>0</v>
      </c>
      <c r="S58">
        <f>(CG58+(R58+2*0.95*5.67E-8*(((CG58+$B$7)+273)^4-(CG58+273)^4)-44100*H58)/(1.84*29.3*O58+8*0.95*5.67E-8*(CG58+273)^3))</f>
        <v>0</v>
      </c>
      <c r="T58">
        <f>($C$7*CH58+$D$7*CI58+$E$7*S58)</f>
        <v>0</v>
      </c>
      <c r="U58">
        <f>0.61365*exp(17.502*T58/(240.97+T58))</f>
        <v>0</v>
      </c>
      <c r="V58">
        <f>(W58/X58*100)</f>
        <v>0</v>
      </c>
      <c r="W58">
        <f>BZ58*(CE58+CF58)/1000</f>
        <v>0</v>
      </c>
      <c r="X58">
        <f>0.61365*exp(17.502*CG58/(240.97+CG58))</f>
        <v>0</v>
      </c>
      <c r="Y58">
        <f>(U58-BZ58*(CE58+CF58)/1000)</f>
        <v>0</v>
      </c>
      <c r="Z58">
        <f>(-H58*44100)</f>
        <v>0</v>
      </c>
      <c r="AA58">
        <f>2*29.3*O58*0.92*(CG58-T58)</f>
        <v>0</v>
      </c>
      <c r="AB58">
        <f>2*0.95*5.67E-8*(((CG58+$B$7)+273)^4-(T58+273)^4)</f>
        <v>0</v>
      </c>
      <c r="AC58">
        <f>R58+AB58+Z58+AA58</f>
        <v>0</v>
      </c>
      <c r="AD58">
        <v>0</v>
      </c>
      <c r="AE58">
        <v>0</v>
      </c>
      <c r="AF58">
        <f>IF(AD58*$H$13&gt;=AH58,1.0,(AH58/(AH58-AD58*$H$13)))</f>
        <v>0</v>
      </c>
      <c r="AG58">
        <f>(AF58-1)*100</f>
        <v>0</v>
      </c>
      <c r="AH58">
        <f>MAX(0,($B$13+$C$13*CL58)/(1+$D$13*CL58)*CE58/(CG58+273)*$E$13)</f>
        <v>0</v>
      </c>
      <c r="AI58" t="s">
        <v>294</v>
      </c>
      <c r="AJ58">
        <v>0</v>
      </c>
      <c r="AK58">
        <v>0</v>
      </c>
      <c r="AL58">
        <f>AK58-AJ58</f>
        <v>0</v>
      </c>
      <c r="AM58">
        <f>AL58/AK58</f>
        <v>0</v>
      </c>
      <c r="AN58">
        <v>0</v>
      </c>
      <c r="AO58" t="s">
        <v>294</v>
      </c>
      <c r="AP58">
        <v>0</v>
      </c>
      <c r="AQ58">
        <v>0</v>
      </c>
      <c r="AR58">
        <f>1-AP58/AQ58</f>
        <v>0</v>
      </c>
      <c r="AS58">
        <v>0.5</v>
      </c>
      <c r="AT58">
        <f>BP58</f>
        <v>0</v>
      </c>
      <c r="AU58">
        <f>I58</f>
        <v>0</v>
      </c>
      <c r="AV58">
        <f>AR58*AS58*AT58</f>
        <v>0</v>
      </c>
      <c r="AW58">
        <f>BB58/AQ58</f>
        <v>0</v>
      </c>
      <c r="AX58">
        <f>(AU58-AN58)/AT58</f>
        <v>0</v>
      </c>
      <c r="AY58">
        <f>(AK58-AQ58)/AQ58</f>
        <v>0</v>
      </c>
      <c r="AZ58" t="s">
        <v>294</v>
      </c>
      <c r="BA58">
        <v>0</v>
      </c>
      <c r="BB58">
        <f>AQ58-BA58</f>
        <v>0</v>
      </c>
      <c r="BC58">
        <f>(AQ58-AP58)/(AQ58-BA58)</f>
        <v>0</v>
      </c>
      <c r="BD58">
        <f>(AK58-AQ58)/(AK58-BA58)</f>
        <v>0</v>
      </c>
      <c r="BE58">
        <f>(AQ58-AP58)/(AQ58-AJ58)</f>
        <v>0</v>
      </c>
      <c r="BF58">
        <f>(AK58-AQ58)/(AK58-AJ58)</f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f>$B$11*CM58+$C$11*CN58+$F$11*CO58*(1-CR58)</f>
        <v>0</v>
      </c>
      <c r="BP58">
        <f>BO58*BQ58</f>
        <v>0</v>
      </c>
      <c r="BQ58">
        <f>($B$11*$D$9+$C$11*$D$9+$F$11*((DB58+CT58)/MAX(DB58+CT58+DC58, 0.1)*$I$9+DC58/MAX(DB58+CT58+DC58, 0.1)*$J$9))/($B$11+$C$11+$F$11)</f>
        <v>0</v>
      </c>
      <c r="BR58">
        <f>($B$11*$K$9+$C$11*$K$9+$F$11*((DB58+CT58)/MAX(DB58+CT58+DC58, 0.1)*$P$9+DC58/MAX(DB58+CT58+DC58, 0.1)*$Q$9))/($B$11+$C$11+$F$11)</f>
        <v>0</v>
      </c>
      <c r="BS58">
        <v>6</v>
      </c>
      <c r="BT58">
        <v>0.5</v>
      </c>
      <c r="BU58" t="s">
        <v>295</v>
      </c>
      <c r="BV58">
        <v>2</v>
      </c>
      <c r="BW58">
        <v>1621533651.5</v>
      </c>
      <c r="BX58">
        <v>118.683</v>
      </c>
      <c r="BY58">
        <v>127.872</v>
      </c>
      <c r="BZ58">
        <v>13.0406</v>
      </c>
      <c r="CA58">
        <v>13.0411</v>
      </c>
      <c r="CB58">
        <v>112.407</v>
      </c>
      <c r="CC58">
        <v>12.8857</v>
      </c>
      <c r="CD58">
        <v>700.109</v>
      </c>
      <c r="CE58">
        <v>100.932</v>
      </c>
      <c r="CF58">
        <v>0.101042</v>
      </c>
      <c r="CG58">
        <v>22.9834</v>
      </c>
      <c r="CH58">
        <v>22.9556</v>
      </c>
      <c r="CI58">
        <v>999.9</v>
      </c>
      <c r="CJ58">
        <v>0</v>
      </c>
      <c r="CK58">
        <v>0</v>
      </c>
      <c r="CL58">
        <v>9990</v>
      </c>
      <c r="CM58">
        <v>0</v>
      </c>
      <c r="CN58">
        <v>3.33586</v>
      </c>
      <c r="CO58">
        <v>599.748</v>
      </c>
      <c r="CP58">
        <v>0.932968</v>
      </c>
      <c r="CQ58">
        <v>0.0670323</v>
      </c>
      <c r="CR58">
        <v>0</v>
      </c>
      <c r="CS58">
        <v>3.5083</v>
      </c>
      <c r="CT58">
        <v>4.99951</v>
      </c>
      <c r="CU58">
        <v>90.4905</v>
      </c>
      <c r="CV58">
        <v>4812.02</v>
      </c>
      <c r="CW58">
        <v>37.75</v>
      </c>
      <c r="CX58">
        <v>41.5</v>
      </c>
      <c r="CY58">
        <v>40.125</v>
      </c>
      <c r="CZ58">
        <v>41.125</v>
      </c>
      <c r="DA58">
        <v>40.062</v>
      </c>
      <c r="DB58">
        <v>554.88</v>
      </c>
      <c r="DC58">
        <v>39.87</v>
      </c>
      <c r="DD58">
        <v>0</v>
      </c>
      <c r="DE58">
        <v>1621533655.6</v>
      </c>
      <c r="DF58">
        <v>0</v>
      </c>
      <c r="DG58">
        <v>3.42525</v>
      </c>
      <c r="DH58">
        <v>-0.244844446619692</v>
      </c>
      <c r="DI58">
        <v>-0.331979487751942</v>
      </c>
      <c r="DJ58">
        <v>90.5773846153846</v>
      </c>
      <c r="DK58">
        <v>15</v>
      </c>
      <c r="DL58">
        <v>1621533543.5</v>
      </c>
      <c r="DM58" t="s">
        <v>296</v>
      </c>
      <c r="DN58">
        <v>1621533543</v>
      </c>
      <c r="DO58">
        <v>1621533543.5</v>
      </c>
      <c r="DP58">
        <v>4</v>
      </c>
      <c r="DQ58">
        <v>0.002</v>
      </c>
      <c r="DR58">
        <v>0.003</v>
      </c>
      <c r="DS58">
        <v>8.559</v>
      </c>
      <c r="DT58">
        <v>0.154</v>
      </c>
      <c r="DU58">
        <v>420</v>
      </c>
      <c r="DV58">
        <v>13</v>
      </c>
      <c r="DW58">
        <v>1.35</v>
      </c>
      <c r="DX58">
        <v>0.35</v>
      </c>
      <c r="DY58">
        <v>-9.3202565</v>
      </c>
      <c r="DZ58">
        <v>-0.889121425891182</v>
      </c>
      <c r="EA58">
        <v>0.123815949165485</v>
      </c>
      <c r="EB58">
        <v>0</v>
      </c>
      <c r="EC58">
        <v>3.43885151515151</v>
      </c>
      <c r="ED58">
        <v>-0.167127074753961</v>
      </c>
      <c r="EE58">
        <v>0.156982925381523</v>
      </c>
      <c r="EF58">
        <v>1</v>
      </c>
      <c r="EG58">
        <v>-0.0169565128</v>
      </c>
      <c r="EH58">
        <v>0.0878652089380864</v>
      </c>
      <c r="EI58">
        <v>0.0132068787322843</v>
      </c>
      <c r="EJ58">
        <v>1</v>
      </c>
      <c r="EK58">
        <v>2</v>
      </c>
      <c r="EL58">
        <v>3</v>
      </c>
      <c r="EM58" t="s">
        <v>306</v>
      </c>
      <c r="EN58">
        <v>100</v>
      </c>
      <c r="EO58">
        <v>100</v>
      </c>
      <c r="EP58">
        <v>6.276</v>
      </c>
      <c r="EQ58">
        <v>0.1549</v>
      </c>
      <c r="ER58">
        <v>5.25304998807394</v>
      </c>
      <c r="ES58">
        <v>0.0095515401478521</v>
      </c>
      <c r="ET58">
        <v>-4.08282145803731e-06</v>
      </c>
      <c r="EU58">
        <v>9.61633180237613e-10</v>
      </c>
      <c r="EV58">
        <v>-0.0133641391554055</v>
      </c>
      <c r="EW58">
        <v>0.00964955815971448</v>
      </c>
      <c r="EX58">
        <v>0.000351754833574242</v>
      </c>
      <c r="EY58">
        <v>-6.74969522547015e-06</v>
      </c>
      <c r="EZ58">
        <v>-1</v>
      </c>
      <c r="FA58">
        <v>-1</v>
      </c>
      <c r="FB58">
        <v>-1</v>
      </c>
      <c r="FC58">
        <v>-1</v>
      </c>
      <c r="FD58">
        <v>1.8</v>
      </c>
      <c r="FE58">
        <v>1.8</v>
      </c>
      <c r="FF58">
        <v>2</v>
      </c>
      <c r="FG58">
        <v>793.526</v>
      </c>
      <c r="FH58">
        <v>737.472</v>
      </c>
      <c r="FI58">
        <v>20</v>
      </c>
      <c r="FJ58">
        <v>26.9384</v>
      </c>
      <c r="FK58">
        <v>30.0001</v>
      </c>
      <c r="FL58">
        <v>27.0007</v>
      </c>
      <c r="FM58">
        <v>26.9771</v>
      </c>
      <c r="FN58">
        <v>10.642</v>
      </c>
      <c r="FO58">
        <v>19.2895</v>
      </c>
      <c r="FP58">
        <v>7.94224</v>
      </c>
      <c r="FQ58">
        <v>20</v>
      </c>
      <c r="FR58">
        <v>141.78</v>
      </c>
      <c r="FS58">
        <v>13.0814</v>
      </c>
      <c r="FT58">
        <v>100.012</v>
      </c>
      <c r="FU58">
        <v>100.373</v>
      </c>
    </row>
    <row r="59" spans="1:177">
      <c r="A59">
        <v>43</v>
      </c>
      <c r="B59">
        <v>1621533653.5</v>
      </c>
      <c r="C59">
        <v>84</v>
      </c>
      <c r="D59" t="s">
        <v>382</v>
      </c>
      <c r="E59" t="s">
        <v>383</v>
      </c>
      <c r="G59">
        <v>1621533653.5</v>
      </c>
      <c r="H59">
        <f>CD59*AF59*(BZ59-CA59)/(100*BS59*(1000-AF59*BZ59))</f>
        <v>0</v>
      </c>
      <c r="I59">
        <f>CD59*AF59*(BY59-BX59*(1000-AF59*CA59)/(1000-AF59*BZ59))/(100*BS59)</f>
        <v>0</v>
      </c>
      <c r="J59">
        <f>BX59 - IF(AF59&gt;1, I59*BS59*100.0/(AH59*CL59), 0)</f>
        <v>0</v>
      </c>
      <c r="K59">
        <f>((Q59-H59/2)*J59-I59)/(Q59+H59/2)</f>
        <v>0</v>
      </c>
      <c r="L59">
        <f>K59*(CE59+CF59)/1000.0</f>
        <v>0</v>
      </c>
      <c r="M59">
        <f>(BX59 - IF(AF59&gt;1, I59*BS59*100.0/(AH59*CL59), 0))*(CE59+CF59)/1000.0</f>
        <v>0</v>
      </c>
      <c r="N59">
        <f>2.0/((1/P59-1/O59)+SIGN(P59)*SQRT((1/P59-1/O59)*(1/P59-1/O59) + 4*BT59/((BT59+1)*(BT59+1))*(2*1/P59*1/O59-1/O59*1/O59)))</f>
        <v>0</v>
      </c>
      <c r="O59">
        <f>IF(LEFT(BU59,1)&lt;&gt;"0",IF(LEFT(BU59,1)="1",3.0,BV59),$D$5+$E$5*(CL59*CE59/($K$5*1000))+$F$5*(CL59*CE59/($K$5*1000))*MAX(MIN(BS59,$J$5),$I$5)*MAX(MIN(BS59,$J$5),$I$5)+$G$5*MAX(MIN(BS59,$J$5),$I$5)*(CL59*CE59/($K$5*1000))+$H$5*(CL59*CE59/($K$5*1000))*(CL59*CE59/($K$5*1000)))</f>
        <v>0</v>
      </c>
      <c r="P59">
        <f>H59*(1000-(1000*0.61365*exp(17.502*T59/(240.97+T59))/(CE59+CF59)+BZ59)/2)/(1000*0.61365*exp(17.502*T59/(240.97+T59))/(CE59+CF59)-BZ59)</f>
        <v>0</v>
      </c>
      <c r="Q59">
        <f>1/((BT59+1)/(N59/1.6)+1/(O59/1.37)) + BT59/((BT59+1)/(N59/1.6) + BT59/(O59/1.37))</f>
        <v>0</v>
      </c>
      <c r="R59">
        <f>(BP59*BR59)</f>
        <v>0</v>
      </c>
      <c r="S59">
        <f>(CG59+(R59+2*0.95*5.67E-8*(((CG59+$B$7)+273)^4-(CG59+273)^4)-44100*H59)/(1.84*29.3*O59+8*0.95*5.67E-8*(CG59+273)^3))</f>
        <v>0</v>
      </c>
      <c r="T59">
        <f>($C$7*CH59+$D$7*CI59+$E$7*S59)</f>
        <v>0</v>
      </c>
      <c r="U59">
        <f>0.61365*exp(17.502*T59/(240.97+T59))</f>
        <v>0</v>
      </c>
      <c r="V59">
        <f>(W59/X59*100)</f>
        <v>0</v>
      </c>
      <c r="W59">
        <f>BZ59*(CE59+CF59)/1000</f>
        <v>0</v>
      </c>
      <c r="X59">
        <f>0.61365*exp(17.502*CG59/(240.97+CG59))</f>
        <v>0</v>
      </c>
      <c r="Y59">
        <f>(U59-BZ59*(CE59+CF59)/1000)</f>
        <v>0</v>
      </c>
      <c r="Z59">
        <f>(-H59*44100)</f>
        <v>0</v>
      </c>
      <c r="AA59">
        <f>2*29.3*O59*0.92*(CG59-T59)</f>
        <v>0</v>
      </c>
      <c r="AB59">
        <f>2*0.95*5.67E-8*(((CG59+$B$7)+273)^4-(T59+273)^4)</f>
        <v>0</v>
      </c>
      <c r="AC59">
        <f>R59+AB59+Z59+AA59</f>
        <v>0</v>
      </c>
      <c r="AD59">
        <v>0</v>
      </c>
      <c r="AE59">
        <v>0</v>
      </c>
      <c r="AF59">
        <f>IF(AD59*$H$13&gt;=AH59,1.0,(AH59/(AH59-AD59*$H$13)))</f>
        <v>0</v>
      </c>
      <c r="AG59">
        <f>(AF59-1)*100</f>
        <v>0</v>
      </c>
      <c r="AH59">
        <f>MAX(0,($B$13+$C$13*CL59)/(1+$D$13*CL59)*CE59/(CG59+273)*$E$13)</f>
        <v>0</v>
      </c>
      <c r="AI59" t="s">
        <v>294</v>
      </c>
      <c r="AJ59">
        <v>0</v>
      </c>
      <c r="AK59">
        <v>0</v>
      </c>
      <c r="AL59">
        <f>AK59-AJ59</f>
        <v>0</v>
      </c>
      <c r="AM59">
        <f>AL59/AK59</f>
        <v>0</v>
      </c>
      <c r="AN59">
        <v>0</v>
      </c>
      <c r="AO59" t="s">
        <v>294</v>
      </c>
      <c r="AP59">
        <v>0</v>
      </c>
      <c r="AQ59">
        <v>0</v>
      </c>
      <c r="AR59">
        <f>1-AP59/AQ59</f>
        <v>0</v>
      </c>
      <c r="AS59">
        <v>0.5</v>
      </c>
      <c r="AT59">
        <f>BP59</f>
        <v>0</v>
      </c>
      <c r="AU59">
        <f>I59</f>
        <v>0</v>
      </c>
      <c r="AV59">
        <f>AR59*AS59*AT59</f>
        <v>0</v>
      </c>
      <c r="AW59">
        <f>BB59/AQ59</f>
        <v>0</v>
      </c>
      <c r="AX59">
        <f>(AU59-AN59)/AT59</f>
        <v>0</v>
      </c>
      <c r="AY59">
        <f>(AK59-AQ59)/AQ59</f>
        <v>0</v>
      </c>
      <c r="AZ59" t="s">
        <v>294</v>
      </c>
      <c r="BA59">
        <v>0</v>
      </c>
      <c r="BB59">
        <f>AQ59-BA59</f>
        <v>0</v>
      </c>
      <c r="BC59">
        <f>(AQ59-AP59)/(AQ59-BA59)</f>
        <v>0</v>
      </c>
      <c r="BD59">
        <f>(AK59-AQ59)/(AK59-BA59)</f>
        <v>0</v>
      </c>
      <c r="BE59">
        <f>(AQ59-AP59)/(AQ59-AJ59)</f>
        <v>0</v>
      </c>
      <c r="BF59">
        <f>(AK59-AQ59)/(AK59-AJ59)</f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f>$B$11*CM59+$C$11*CN59+$F$11*CO59*(1-CR59)</f>
        <v>0</v>
      </c>
      <c r="BP59">
        <f>BO59*BQ59</f>
        <v>0</v>
      </c>
      <c r="BQ59">
        <f>($B$11*$D$9+$C$11*$D$9+$F$11*((DB59+CT59)/MAX(DB59+CT59+DC59, 0.1)*$I$9+DC59/MAX(DB59+CT59+DC59, 0.1)*$J$9))/($B$11+$C$11+$F$11)</f>
        <v>0</v>
      </c>
      <c r="BR59">
        <f>($B$11*$K$9+$C$11*$K$9+$F$11*((DB59+CT59)/MAX(DB59+CT59+DC59, 0.1)*$P$9+DC59/MAX(DB59+CT59+DC59, 0.1)*$Q$9))/($B$11+$C$11+$F$11)</f>
        <v>0</v>
      </c>
      <c r="BS59">
        <v>6</v>
      </c>
      <c r="BT59">
        <v>0.5</v>
      </c>
      <c r="BU59" t="s">
        <v>295</v>
      </c>
      <c r="BV59">
        <v>2</v>
      </c>
      <c r="BW59">
        <v>1621533653.5</v>
      </c>
      <c r="BX59">
        <v>121.897</v>
      </c>
      <c r="BY59">
        <v>131.082</v>
      </c>
      <c r="BZ59">
        <v>13.0359</v>
      </c>
      <c r="CA59">
        <v>13.0373</v>
      </c>
      <c r="CB59">
        <v>115.593</v>
      </c>
      <c r="CC59">
        <v>12.881</v>
      </c>
      <c r="CD59">
        <v>700.192</v>
      </c>
      <c r="CE59">
        <v>100.935</v>
      </c>
      <c r="CF59">
        <v>0.101177</v>
      </c>
      <c r="CG59">
        <v>22.9822</v>
      </c>
      <c r="CH59">
        <v>22.9566</v>
      </c>
      <c r="CI59">
        <v>999.9</v>
      </c>
      <c r="CJ59">
        <v>0</v>
      </c>
      <c r="CK59">
        <v>0</v>
      </c>
      <c r="CL59">
        <v>9940</v>
      </c>
      <c r="CM59">
        <v>0</v>
      </c>
      <c r="CN59">
        <v>3.33586</v>
      </c>
      <c r="CO59">
        <v>600.056</v>
      </c>
      <c r="CP59">
        <v>0.933003</v>
      </c>
      <c r="CQ59">
        <v>0.0669971</v>
      </c>
      <c r="CR59">
        <v>0</v>
      </c>
      <c r="CS59">
        <v>3.3187</v>
      </c>
      <c r="CT59">
        <v>4.99951</v>
      </c>
      <c r="CU59">
        <v>90.6154</v>
      </c>
      <c r="CV59">
        <v>4814.56</v>
      </c>
      <c r="CW59">
        <v>37.75</v>
      </c>
      <c r="CX59">
        <v>41.5</v>
      </c>
      <c r="CY59">
        <v>40.187</v>
      </c>
      <c r="CZ59">
        <v>41.125</v>
      </c>
      <c r="DA59">
        <v>40.062</v>
      </c>
      <c r="DB59">
        <v>555.19</v>
      </c>
      <c r="DC59">
        <v>39.87</v>
      </c>
      <c r="DD59">
        <v>0</v>
      </c>
      <c r="DE59">
        <v>1621533657.4</v>
      </c>
      <c r="DF59">
        <v>0</v>
      </c>
      <c r="DG59">
        <v>3.430368</v>
      </c>
      <c r="DH59">
        <v>0.538599995325176</v>
      </c>
      <c r="DI59">
        <v>-0.976453846594913</v>
      </c>
      <c r="DJ59">
        <v>90.568652</v>
      </c>
      <c r="DK59">
        <v>15</v>
      </c>
      <c r="DL59">
        <v>1621533543.5</v>
      </c>
      <c r="DM59" t="s">
        <v>296</v>
      </c>
      <c r="DN59">
        <v>1621533543</v>
      </c>
      <c r="DO59">
        <v>1621533543.5</v>
      </c>
      <c r="DP59">
        <v>4</v>
      </c>
      <c r="DQ59">
        <v>0.002</v>
      </c>
      <c r="DR59">
        <v>0.003</v>
      </c>
      <c r="DS59">
        <v>8.559</v>
      </c>
      <c r="DT59">
        <v>0.154</v>
      </c>
      <c r="DU59">
        <v>420</v>
      </c>
      <c r="DV59">
        <v>13</v>
      </c>
      <c r="DW59">
        <v>1.35</v>
      </c>
      <c r="DX59">
        <v>0.35</v>
      </c>
      <c r="DY59">
        <v>-9.324161</v>
      </c>
      <c r="DZ59">
        <v>-0.370284878048743</v>
      </c>
      <c r="EA59">
        <v>0.118879372975298</v>
      </c>
      <c r="EB59">
        <v>1</v>
      </c>
      <c r="EC59">
        <v>3.43751212121212</v>
      </c>
      <c r="ED59">
        <v>0.199153988607991</v>
      </c>
      <c r="EE59">
        <v>0.170761034086138</v>
      </c>
      <c r="EF59">
        <v>1</v>
      </c>
      <c r="EG59">
        <v>-0.016361372625</v>
      </c>
      <c r="EH59">
        <v>0.134703663883677</v>
      </c>
      <c r="EI59">
        <v>0.0135872677033852</v>
      </c>
      <c r="EJ59">
        <v>0</v>
      </c>
      <c r="EK59">
        <v>2</v>
      </c>
      <c r="EL59">
        <v>3</v>
      </c>
      <c r="EM59" t="s">
        <v>306</v>
      </c>
      <c r="EN59">
        <v>100</v>
      </c>
      <c r="EO59">
        <v>100</v>
      </c>
      <c r="EP59">
        <v>6.304</v>
      </c>
      <c r="EQ59">
        <v>0.1549</v>
      </c>
      <c r="ER59">
        <v>5.25304998807394</v>
      </c>
      <c r="ES59">
        <v>0.0095515401478521</v>
      </c>
      <c r="ET59">
        <v>-4.08282145803731e-06</v>
      </c>
      <c r="EU59">
        <v>9.61633180237613e-10</v>
      </c>
      <c r="EV59">
        <v>-0.0133641391554055</v>
      </c>
      <c r="EW59">
        <v>0.00964955815971448</v>
      </c>
      <c r="EX59">
        <v>0.000351754833574242</v>
      </c>
      <c r="EY59">
        <v>-6.74969522547015e-06</v>
      </c>
      <c r="EZ59">
        <v>-1</v>
      </c>
      <c r="FA59">
        <v>-1</v>
      </c>
      <c r="FB59">
        <v>-1</v>
      </c>
      <c r="FC59">
        <v>-1</v>
      </c>
      <c r="FD59">
        <v>1.8</v>
      </c>
      <c r="FE59">
        <v>1.8</v>
      </c>
      <c r="FF59">
        <v>2</v>
      </c>
      <c r="FG59">
        <v>794.054</v>
      </c>
      <c r="FH59">
        <v>737.818</v>
      </c>
      <c r="FI59">
        <v>19.9998</v>
      </c>
      <c r="FJ59">
        <v>26.9362</v>
      </c>
      <c r="FK59">
        <v>30</v>
      </c>
      <c r="FL59">
        <v>26.9997</v>
      </c>
      <c r="FM59">
        <v>26.9748</v>
      </c>
      <c r="FN59">
        <v>10.8391</v>
      </c>
      <c r="FO59">
        <v>19.2895</v>
      </c>
      <c r="FP59">
        <v>7.94224</v>
      </c>
      <c r="FQ59">
        <v>20</v>
      </c>
      <c r="FR59">
        <v>145.19</v>
      </c>
      <c r="FS59">
        <v>13.0814</v>
      </c>
      <c r="FT59">
        <v>100.012</v>
      </c>
      <c r="FU59">
        <v>100.373</v>
      </c>
    </row>
    <row r="60" spans="1:177">
      <c r="A60">
        <v>44</v>
      </c>
      <c r="B60">
        <v>1621533655.5</v>
      </c>
      <c r="C60">
        <v>86</v>
      </c>
      <c r="D60" t="s">
        <v>384</v>
      </c>
      <c r="E60" t="s">
        <v>385</v>
      </c>
      <c r="G60">
        <v>1621533655.5</v>
      </c>
      <c r="H60">
        <f>CD60*AF60*(BZ60-CA60)/(100*BS60*(1000-AF60*BZ60))</f>
        <v>0</v>
      </c>
      <c r="I60">
        <f>CD60*AF60*(BY60-BX60*(1000-AF60*CA60)/(1000-AF60*BZ60))/(100*BS60)</f>
        <v>0</v>
      </c>
      <c r="J60">
        <f>BX60 - IF(AF60&gt;1, I60*BS60*100.0/(AH60*CL60), 0)</f>
        <v>0</v>
      </c>
      <c r="K60">
        <f>((Q60-H60/2)*J60-I60)/(Q60+H60/2)</f>
        <v>0</v>
      </c>
      <c r="L60">
        <f>K60*(CE60+CF60)/1000.0</f>
        <v>0</v>
      </c>
      <c r="M60">
        <f>(BX60 - IF(AF60&gt;1, I60*BS60*100.0/(AH60*CL60), 0))*(CE60+CF60)/1000.0</f>
        <v>0</v>
      </c>
      <c r="N60">
        <f>2.0/((1/P60-1/O60)+SIGN(P60)*SQRT((1/P60-1/O60)*(1/P60-1/O60) + 4*BT60/((BT60+1)*(BT60+1))*(2*1/P60*1/O60-1/O60*1/O60)))</f>
        <v>0</v>
      </c>
      <c r="O60">
        <f>IF(LEFT(BU60,1)&lt;&gt;"0",IF(LEFT(BU60,1)="1",3.0,BV60),$D$5+$E$5*(CL60*CE60/($K$5*1000))+$F$5*(CL60*CE60/($K$5*1000))*MAX(MIN(BS60,$J$5),$I$5)*MAX(MIN(BS60,$J$5),$I$5)+$G$5*MAX(MIN(BS60,$J$5),$I$5)*(CL60*CE60/($K$5*1000))+$H$5*(CL60*CE60/($K$5*1000))*(CL60*CE60/($K$5*1000)))</f>
        <v>0</v>
      </c>
      <c r="P60">
        <f>H60*(1000-(1000*0.61365*exp(17.502*T60/(240.97+T60))/(CE60+CF60)+BZ60)/2)/(1000*0.61365*exp(17.502*T60/(240.97+T60))/(CE60+CF60)-BZ60)</f>
        <v>0</v>
      </c>
      <c r="Q60">
        <f>1/((BT60+1)/(N60/1.6)+1/(O60/1.37)) + BT60/((BT60+1)/(N60/1.6) + BT60/(O60/1.37))</f>
        <v>0</v>
      </c>
      <c r="R60">
        <f>(BP60*BR60)</f>
        <v>0</v>
      </c>
      <c r="S60">
        <f>(CG60+(R60+2*0.95*5.67E-8*(((CG60+$B$7)+273)^4-(CG60+273)^4)-44100*H60)/(1.84*29.3*O60+8*0.95*5.67E-8*(CG60+273)^3))</f>
        <v>0</v>
      </c>
      <c r="T60">
        <f>($C$7*CH60+$D$7*CI60+$E$7*S60)</f>
        <v>0</v>
      </c>
      <c r="U60">
        <f>0.61365*exp(17.502*T60/(240.97+T60))</f>
        <v>0</v>
      </c>
      <c r="V60">
        <f>(W60/X60*100)</f>
        <v>0</v>
      </c>
      <c r="W60">
        <f>BZ60*(CE60+CF60)/1000</f>
        <v>0</v>
      </c>
      <c r="X60">
        <f>0.61365*exp(17.502*CG60/(240.97+CG60))</f>
        <v>0</v>
      </c>
      <c r="Y60">
        <f>(U60-BZ60*(CE60+CF60)/1000)</f>
        <v>0</v>
      </c>
      <c r="Z60">
        <f>(-H60*44100)</f>
        <v>0</v>
      </c>
      <c r="AA60">
        <f>2*29.3*O60*0.92*(CG60-T60)</f>
        <v>0</v>
      </c>
      <c r="AB60">
        <f>2*0.95*5.67E-8*(((CG60+$B$7)+273)^4-(T60+273)^4)</f>
        <v>0</v>
      </c>
      <c r="AC60">
        <f>R60+AB60+Z60+AA60</f>
        <v>0</v>
      </c>
      <c r="AD60">
        <v>0</v>
      </c>
      <c r="AE60">
        <v>0</v>
      </c>
      <c r="AF60">
        <f>IF(AD60*$H$13&gt;=AH60,1.0,(AH60/(AH60-AD60*$H$13)))</f>
        <v>0</v>
      </c>
      <c r="AG60">
        <f>(AF60-1)*100</f>
        <v>0</v>
      </c>
      <c r="AH60">
        <f>MAX(0,($B$13+$C$13*CL60)/(1+$D$13*CL60)*CE60/(CG60+273)*$E$13)</f>
        <v>0</v>
      </c>
      <c r="AI60" t="s">
        <v>294</v>
      </c>
      <c r="AJ60">
        <v>0</v>
      </c>
      <c r="AK60">
        <v>0</v>
      </c>
      <c r="AL60">
        <f>AK60-AJ60</f>
        <v>0</v>
      </c>
      <c r="AM60">
        <f>AL60/AK60</f>
        <v>0</v>
      </c>
      <c r="AN60">
        <v>0</v>
      </c>
      <c r="AO60" t="s">
        <v>294</v>
      </c>
      <c r="AP60">
        <v>0</v>
      </c>
      <c r="AQ60">
        <v>0</v>
      </c>
      <c r="AR60">
        <f>1-AP60/AQ60</f>
        <v>0</v>
      </c>
      <c r="AS60">
        <v>0.5</v>
      </c>
      <c r="AT60">
        <f>BP60</f>
        <v>0</v>
      </c>
      <c r="AU60">
        <f>I60</f>
        <v>0</v>
      </c>
      <c r="AV60">
        <f>AR60*AS60*AT60</f>
        <v>0</v>
      </c>
      <c r="AW60">
        <f>BB60/AQ60</f>
        <v>0</v>
      </c>
      <c r="AX60">
        <f>(AU60-AN60)/AT60</f>
        <v>0</v>
      </c>
      <c r="AY60">
        <f>(AK60-AQ60)/AQ60</f>
        <v>0</v>
      </c>
      <c r="AZ60" t="s">
        <v>294</v>
      </c>
      <c r="BA60">
        <v>0</v>
      </c>
      <c r="BB60">
        <f>AQ60-BA60</f>
        <v>0</v>
      </c>
      <c r="BC60">
        <f>(AQ60-AP60)/(AQ60-BA60)</f>
        <v>0</v>
      </c>
      <c r="BD60">
        <f>(AK60-AQ60)/(AK60-BA60)</f>
        <v>0</v>
      </c>
      <c r="BE60">
        <f>(AQ60-AP60)/(AQ60-AJ60)</f>
        <v>0</v>
      </c>
      <c r="BF60">
        <f>(AK60-AQ60)/(AK60-AJ60)</f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f>$B$11*CM60+$C$11*CN60+$F$11*CO60*(1-CR60)</f>
        <v>0</v>
      </c>
      <c r="BP60">
        <f>BO60*BQ60</f>
        <v>0</v>
      </c>
      <c r="BQ60">
        <f>($B$11*$D$9+$C$11*$D$9+$F$11*((DB60+CT60)/MAX(DB60+CT60+DC60, 0.1)*$I$9+DC60/MAX(DB60+CT60+DC60, 0.1)*$J$9))/($B$11+$C$11+$F$11)</f>
        <v>0</v>
      </c>
      <c r="BR60">
        <f>($B$11*$K$9+$C$11*$K$9+$F$11*((DB60+CT60)/MAX(DB60+CT60+DC60, 0.1)*$P$9+DC60/MAX(DB60+CT60+DC60, 0.1)*$Q$9))/($B$11+$C$11+$F$11)</f>
        <v>0</v>
      </c>
      <c r="BS60">
        <v>6</v>
      </c>
      <c r="BT60">
        <v>0.5</v>
      </c>
      <c r="BU60" t="s">
        <v>295</v>
      </c>
      <c r="BV60">
        <v>2</v>
      </c>
      <c r="BW60">
        <v>1621533655.5</v>
      </c>
      <c r="BX60">
        <v>125.22</v>
      </c>
      <c r="BY60">
        <v>134.392</v>
      </c>
      <c r="BZ60">
        <v>13.0374</v>
      </c>
      <c r="CA60">
        <v>13.0399</v>
      </c>
      <c r="CB60">
        <v>118.888</v>
      </c>
      <c r="CC60">
        <v>12.8826</v>
      </c>
      <c r="CD60">
        <v>700.156</v>
      </c>
      <c r="CE60">
        <v>100.934</v>
      </c>
      <c r="CF60">
        <v>0.100434</v>
      </c>
      <c r="CG60">
        <v>22.981</v>
      </c>
      <c r="CH60">
        <v>22.9331</v>
      </c>
      <c r="CI60">
        <v>999.9</v>
      </c>
      <c r="CJ60">
        <v>0</v>
      </c>
      <c r="CK60">
        <v>0</v>
      </c>
      <c r="CL60">
        <v>10035</v>
      </c>
      <c r="CM60">
        <v>0</v>
      </c>
      <c r="CN60">
        <v>3.33586</v>
      </c>
      <c r="CO60">
        <v>599.743</v>
      </c>
      <c r="CP60">
        <v>0.932968</v>
      </c>
      <c r="CQ60">
        <v>0.0670323</v>
      </c>
      <c r="CR60">
        <v>0</v>
      </c>
      <c r="CS60">
        <v>3.202</v>
      </c>
      <c r="CT60">
        <v>4.99951</v>
      </c>
      <c r="CU60">
        <v>90.758</v>
      </c>
      <c r="CV60">
        <v>4811.97</v>
      </c>
      <c r="CW60">
        <v>37.75</v>
      </c>
      <c r="CX60">
        <v>41.5</v>
      </c>
      <c r="CY60">
        <v>40.187</v>
      </c>
      <c r="CZ60">
        <v>41.125</v>
      </c>
      <c r="DA60">
        <v>40.062</v>
      </c>
      <c r="DB60">
        <v>554.88</v>
      </c>
      <c r="DC60">
        <v>39.87</v>
      </c>
      <c r="DD60">
        <v>0</v>
      </c>
      <c r="DE60">
        <v>1621533659.8</v>
      </c>
      <c r="DF60">
        <v>0</v>
      </c>
      <c r="DG60">
        <v>3.41886</v>
      </c>
      <c r="DH60">
        <v>-0.042946158644304</v>
      </c>
      <c r="DI60">
        <v>-0.237692309982406</v>
      </c>
      <c r="DJ60">
        <v>90.570616</v>
      </c>
      <c r="DK60">
        <v>15</v>
      </c>
      <c r="DL60">
        <v>1621533543.5</v>
      </c>
      <c r="DM60" t="s">
        <v>296</v>
      </c>
      <c r="DN60">
        <v>1621533543</v>
      </c>
      <c r="DO60">
        <v>1621533543.5</v>
      </c>
      <c r="DP60">
        <v>4</v>
      </c>
      <c r="DQ60">
        <v>0.002</v>
      </c>
      <c r="DR60">
        <v>0.003</v>
      </c>
      <c r="DS60">
        <v>8.559</v>
      </c>
      <c r="DT60">
        <v>0.154</v>
      </c>
      <c r="DU60">
        <v>420</v>
      </c>
      <c r="DV60">
        <v>13</v>
      </c>
      <c r="DW60">
        <v>1.35</v>
      </c>
      <c r="DX60">
        <v>0.35</v>
      </c>
      <c r="DY60">
        <v>-9.324133</v>
      </c>
      <c r="DZ60">
        <v>0.0700550093808857</v>
      </c>
      <c r="EA60">
        <v>0.117350060379192</v>
      </c>
      <c r="EB60">
        <v>1</v>
      </c>
      <c r="EC60">
        <v>3.44108571428571</v>
      </c>
      <c r="ED60">
        <v>0.0861816046966836</v>
      </c>
      <c r="EE60">
        <v>0.168936931837818</v>
      </c>
      <c r="EF60">
        <v>1</v>
      </c>
      <c r="EG60">
        <v>-0.01260358555</v>
      </c>
      <c r="EH60">
        <v>0.108078926296435</v>
      </c>
      <c r="EI60">
        <v>0.0113343637285215</v>
      </c>
      <c r="EJ60">
        <v>0</v>
      </c>
      <c r="EK60">
        <v>2</v>
      </c>
      <c r="EL60">
        <v>3</v>
      </c>
      <c r="EM60" t="s">
        <v>306</v>
      </c>
      <c r="EN60">
        <v>100</v>
      </c>
      <c r="EO60">
        <v>100</v>
      </c>
      <c r="EP60">
        <v>6.332</v>
      </c>
      <c r="EQ60">
        <v>0.1548</v>
      </c>
      <c r="ER60">
        <v>5.25304998807394</v>
      </c>
      <c r="ES60">
        <v>0.0095515401478521</v>
      </c>
      <c r="ET60">
        <v>-4.08282145803731e-06</v>
      </c>
      <c r="EU60">
        <v>9.61633180237613e-10</v>
      </c>
      <c r="EV60">
        <v>-0.0133641391554055</v>
      </c>
      <c r="EW60">
        <v>0.00964955815971448</v>
      </c>
      <c r="EX60">
        <v>0.000351754833574242</v>
      </c>
      <c r="EY60">
        <v>-6.74969522547015e-06</v>
      </c>
      <c r="EZ60">
        <v>-1</v>
      </c>
      <c r="FA60">
        <v>-1</v>
      </c>
      <c r="FB60">
        <v>-1</v>
      </c>
      <c r="FC60">
        <v>-1</v>
      </c>
      <c r="FD60">
        <v>1.9</v>
      </c>
      <c r="FE60">
        <v>1.9</v>
      </c>
      <c r="FF60">
        <v>2</v>
      </c>
      <c r="FG60">
        <v>793.671</v>
      </c>
      <c r="FH60">
        <v>737.629</v>
      </c>
      <c r="FI60">
        <v>19.9999</v>
      </c>
      <c r="FJ60">
        <v>26.9362</v>
      </c>
      <c r="FK60">
        <v>30.0001</v>
      </c>
      <c r="FL60">
        <v>26.9984</v>
      </c>
      <c r="FM60">
        <v>26.9748</v>
      </c>
      <c r="FN60">
        <v>11.0371</v>
      </c>
      <c r="FO60">
        <v>19.2895</v>
      </c>
      <c r="FP60">
        <v>7.94224</v>
      </c>
      <c r="FQ60">
        <v>20</v>
      </c>
      <c r="FR60">
        <v>148.56</v>
      </c>
      <c r="FS60">
        <v>13.0814</v>
      </c>
      <c r="FT60">
        <v>100.014</v>
      </c>
      <c r="FU60">
        <v>100.374</v>
      </c>
    </row>
    <row r="61" spans="1:177">
      <c r="A61">
        <v>45</v>
      </c>
      <c r="B61">
        <v>1621533657.5</v>
      </c>
      <c r="C61">
        <v>88</v>
      </c>
      <c r="D61" t="s">
        <v>386</v>
      </c>
      <c r="E61" t="s">
        <v>387</v>
      </c>
      <c r="G61">
        <v>1621533657.5</v>
      </c>
      <c r="H61">
        <f>CD61*AF61*(BZ61-CA61)/(100*BS61*(1000-AF61*BZ61))</f>
        <v>0</v>
      </c>
      <c r="I61">
        <f>CD61*AF61*(BY61-BX61*(1000-AF61*CA61)/(1000-AF61*BZ61))/(100*BS61)</f>
        <v>0</v>
      </c>
      <c r="J61">
        <f>BX61 - IF(AF61&gt;1, I61*BS61*100.0/(AH61*CL61), 0)</f>
        <v>0</v>
      </c>
      <c r="K61">
        <f>((Q61-H61/2)*J61-I61)/(Q61+H61/2)</f>
        <v>0</v>
      </c>
      <c r="L61">
        <f>K61*(CE61+CF61)/1000.0</f>
        <v>0</v>
      </c>
      <c r="M61">
        <f>(BX61 - IF(AF61&gt;1, I61*BS61*100.0/(AH61*CL61), 0))*(CE61+CF61)/1000.0</f>
        <v>0</v>
      </c>
      <c r="N61">
        <f>2.0/((1/P61-1/O61)+SIGN(P61)*SQRT((1/P61-1/O61)*(1/P61-1/O61) + 4*BT61/((BT61+1)*(BT61+1))*(2*1/P61*1/O61-1/O61*1/O61)))</f>
        <v>0</v>
      </c>
      <c r="O61">
        <f>IF(LEFT(BU61,1)&lt;&gt;"0",IF(LEFT(BU61,1)="1",3.0,BV61),$D$5+$E$5*(CL61*CE61/($K$5*1000))+$F$5*(CL61*CE61/($K$5*1000))*MAX(MIN(BS61,$J$5),$I$5)*MAX(MIN(BS61,$J$5),$I$5)+$G$5*MAX(MIN(BS61,$J$5),$I$5)*(CL61*CE61/($K$5*1000))+$H$5*(CL61*CE61/($K$5*1000))*(CL61*CE61/($K$5*1000)))</f>
        <v>0</v>
      </c>
      <c r="P61">
        <f>H61*(1000-(1000*0.61365*exp(17.502*T61/(240.97+T61))/(CE61+CF61)+BZ61)/2)/(1000*0.61365*exp(17.502*T61/(240.97+T61))/(CE61+CF61)-BZ61)</f>
        <v>0</v>
      </c>
      <c r="Q61">
        <f>1/((BT61+1)/(N61/1.6)+1/(O61/1.37)) + BT61/((BT61+1)/(N61/1.6) + BT61/(O61/1.37))</f>
        <v>0</v>
      </c>
      <c r="R61">
        <f>(BP61*BR61)</f>
        <v>0</v>
      </c>
      <c r="S61">
        <f>(CG61+(R61+2*0.95*5.67E-8*(((CG61+$B$7)+273)^4-(CG61+273)^4)-44100*H61)/(1.84*29.3*O61+8*0.95*5.67E-8*(CG61+273)^3))</f>
        <v>0</v>
      </c>
      <c r="T61">
        <f>($C$7*CH61+$D$7*CI61+$E$7*S61)</f>
        <v>0</v>
      </c>
      <c r="U61">
        <f>0.61365*exp(17.502*T61/(240.97+T61))</f>
        <v>0</v>
      </c>
      <c r="V61">
        <f>(W61/X61*100)</f>
        <v>0</v>
      </c>
      <c r="W61">
        <f>BZ61*(CE61+CF61)/1000</f>
        <v>0</v>
      </c>
      <c r="X61">
        <f>0.61365*exp(17.502*CG61/(240.97+CG61))</f>
        <v>0</v>
      </c>
      <c r="Y61">
        <f>(U61-BZ61*(CE61+CF61)/1000)</f>
        <v>0</v>
      </c>
      <c r="Z61">
        <f>(-H61*44100)</f>
        <v>0</v>
      </c>
      <c r="AA61">
        <f>2*29.3*O61*0.92*(CG61-T61)</f>
        <v>0</v>
      </c>
      <c r="AB61">
        <f>2*0.95*5.67E-8*(((CG61+$B$7)+273)^4-(T61+273)^4)</f>
        <v>0</v>
      </c>
      <c r="AC61">
        <f>R61+AB61+Z61+AA61</f>
        <v>0</v>
      </c>
      <c r="AD61">
        <v>0</v>
      </c>
      <c r="AE61">
        <v>0</v>
      </c>
      <c r="AF61">
        <f>IF(AD61*$H$13&gt;=AH61,1.0,(AH61/(AH61-AD61*$H$13)))</f>
        <v>0</v>
      </c>
      <c r="AG61">
        <f>(AF61-1)*100</f>
        <v>0</v>
      </c>
      <c r="AH61">
        <f>MAX(0,($B$13+$C$13*CL61)/(1+$D$13*CL61)*CE61/(CG61+273)*$E$13)</f>
        <v>0</v>
      </c>
      <c r="AI61" t="s">
        <v>294</v>
      </c>
      <c r="AJ61">
        <v>0</v>
      </c>
      <c r="AK61">
        <v>0</v>
      </c>
      <c r="AL61">
        <f>AK61-AJ61</f>
        <v>0</v>
      </c>
      <c r="AM61">
        <f>AL61/AK61</f>
        <v>0</v>
      </c>
      <c r="AN61">
        <v>0</v>
      </c>
      <c r="AO61" t="s">
        <v>294</v>
      </c>
      <c r="AP61">
        <v>0</v>
      </c>
      <c r="AQ61">
        <v>0</v>
      </c>
      <c r="AR61">
        <f>1-AP61/AQ61</f>
        <v>0</v>
      </c>
      <c r="AS61">
        <v>0.5</v>
      </c>
      <c r="AT61">
        <f>BP61</f>
        <v>0</v>
      </c>
      <c r="AU61">
        <f>I61</f>
        <v>0</v>
      </c>
      <c r="AV61">
        <f>AR61*AS61*AT61</f>
        <v>0</v>
      </c>
      <c r="AW61">
        <f>BB61/AQ61</f>
        <v>0</v>
      </c>
      <c r="AX61">
        <f>(AU61-AN61)/AT61</f>
        <v>0</v>
      </c>
      <c r="AY61">
        <f>(AK61-AQ61)/AQ61</f>
        <v>0</v>
      </c>
      <c r="AZ61" t="s">
        <v>294</v>
      </c>
      <c r="BA61">
        <v>0</v>
      </c>
      <c r="BB61">
        <f>AQ61-BA61</f>
        <v>0</v>
      </c>
      <c r="BC61">
        <f>(AQ61-AP61)/(AQ61-BA61)</f>
        <v>0</v>
      </c>
      <c r="BD61">
        <f>(AK61-AQ61)/(AK61-BA61)</f>
        <v>0</v>
      </c>
      <c r="BE61">
        <f>(AQ61-AP61)/(AQ61-AJ61)</f>
        <v>0</v>
      </c>
      <c r="BF61">
        <f>(AK61-AQ61)/(AK61-AJ61)</f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f>$B$11*CM61+$C$11*CN61+$F$11*CO61*(1-CR61)</f>
        <v>0</v>
      </c>
      <c r="BP61">
        <f>BO61*BQ61</f>
        <v>0</v>
      </c>
      <c r="BQ61">
        <f>($B$11*$D$9+$C$11*$D$9+$F$11*((DB61+CT61)/MAX(DB61+CT61+DC61, 0.1)*$I$9+DC61/MAX(DB61+CT61+DC61, 0.1)*$J$9))/($B$11+$C$11+$F$11)</f>
        <v>0</v>
      </c>
      <c r="BR61">
        <f>($B$11*$K$9+$C$11*$K$9+$F$11*((DB61+CT61)/MAX(DB61+CT61+DC61, 0.1)*$P$9+DC61/MAX(DB61+CT61+DC61, 0.1)*$Q$9))/($B$11+$C$11+$F$11)</f>
        <v>0</v>
      </c>
      <c r="BS61">
        <v>6</v>
      </c>
      <c r="BT61">
        <v>0.5</v>
      </c>
      <c r="BU61" t="s">
        <v>295</v>
      </c>
      <c r="BV61">
        <v>2</v>
      </c>
      <c r="BW61">
        <v>1621533657.5</v>
      </c>
      <c r="BX61">
        <v>128.523</v>
      </c>
      <c r="BY61">
        <v>137.75</v>
      </c>
      <c r="BZ61">
        <v>13.0379</v>
      </c>
      <c r="CA61">
        <v>13.0376</v>
      </c>
      <c r="CB61">
        <v>122.162</v>
      </c>
      <c r="CC61">
        <v>12.883</v>
      </c>
      <c r="CD61">
        <v>700.054</v>
      </c>
      <c r="CE61">
        <v>100.934</v>
      </c>
      <c r="CF61">
        <v>0.100385</v>
      </c>
      <c r="CG61">
        <v>22.9764</v>
      </c>
      <c r="CH61">
        <v>22.9464</v>
      </c>
      <c r="CI61">
        <v>999.9</v>
      </c>
      <c r="CJ61">
        <v>0</v>
      </c>
      <c r="CK61">
        <v>0</v>
      </c>
      <c r="CL61">
        <v>9965</v>
      </c>
      <c r="CM61">
        <v>0</v>
      </c>
      <c r="CN61">
        <v>3.33586</v>
      </c>
      <c r="CO61">
        <v>600.06</v>
      </c>
      <c r="CP61">
        <v>0.933003</v>
      </c>
      <c r="CQ61">
        <v>0.0669971</v>
      </c>
      <c r="CR61">
        <v>0</v>
      </c>
      <c r="CS61">
        <v>3.4743</v>
      </c>
      <c r="CT61">
        <v>4.99951</v>
      </c>
      <c r="CU61">
        <v>90.6443</v>
      </c>
      <c r="CV61">
        <v>4814.59</v>
      </c>
      <c r="CW61">
        <v>37.75</v>
      </c>
      <c r="CX61">
        <v>41.5</v>
      </c>
      <c r="CY61">
        <v>40.187</v>
      </c>
      <c r="CZ61">
        <v>41.125</v>
      </c>
      <c r="DA61">
        <v>40.062</v>
      </c>
      <c r="DB61">
        <v>555.19</v>
      </c>
      <c r="DC61">
        <v>39.87</v>
      </c>
      <c r="DD61">
        <v>0</v>
      </c>
      <c r="DE61">
        <v>1621533661.6</v>
      </c>
      <c r="DF61">
        <v>0</v>
      </c>
      <c r="DG61">
        <v>3.41301923076923</v>
      </c>
      <c r="DH61">
        <v>-0.243565821780573</v>
      </c>
      <c r="DI61">
        <v>-0.452427350201886</v>
      </c>
      <c r="DJ61">
        <v>90.57935</v>
      </c>
      <c r="DK61">
        <v>15</v>
      </c>
      <c r="DL61">
        <v>1621533543.5</v>
      </c>
      <c r="DM61" t="s">
        <v>296</v>
      </c>
      <c r="DN61">
        <v>1621533543</v>
      </c>
      <c r="DO61">
        <v>1621533543.5</v>
      </c>
      <c r="DP61">
        <v>4</v>
      </c>
      <c r="DQ61">
        <v>0.002</v>
      </c>
      <c r="DR61">
        <v>0.003</v>
      </c>
      <c r="DS61">
        <v>8.559</v>
      </c>
      <c r="DT61">
        <v>0.154</v>
      </c>
      <c r="DU61">
        <v>420</v>
      </c>
      <c r="DV61">
        <v>13</v>
      </c>
      <c r="DW61">
        <v>1.35</v>
      </c>
      <c r="DX61">
        <v>0.35</v>
      </c>
      <c r="DY61">
        <v>-9.315296</v>
      </c>
      <c r="DZ61">
        <v>0.448659061913723</v>
      </c>
      <c r="EA61">
        <v>0.124502911769163</v>
      </c>
      <c r="EB61">
        <v>1</v>
      </c>
      <c r="EC61">
        <v>3.40824848484848</v>
      </c>
      <c r="ED61">
        <v>-0.244783963416373</v>
      </c>
      <c r="EE61">
        <v>0.16451557745386</v>
      </c>
      <c r="EF61">
        <v>1</v>
      </c>
      <c r="EG61">
        <v>-0.0092700401</v>
      </c>
      <c r="EH61">
        <v>0.0796274909268293</v>
      </c>
      <c r="EI61">
        <v>0.00866351935377696</v>
      </c>
      <c r="EJ61">
        <v>1</v>
      </c>
      <c r="EK61">
        <v>3</v>
      </c>
      <c r="EL61">
        <v>3</v>
      </c>
      <c r="EM61" t="s">
        <v>297</v>
      </c>
      <c r="EN61">
        <v>100</v>
      </c>
      <c r="EO61">
        <v>100</v>
      </c>
      <c r="EP61">
        <v>6.361</v>
      </c>
      <c r="EQ61">
        <v>0.1549</v>
      </c>
      <c r="ER61">
        <v>5.25304998807394</v>
      </c>
      <c r="ES61">
        <v>0.0095515401478521</v>
      </c>
      <c r="ET61">
        <v>-4.08282145803731e-06</v>
      </c>
      <c r="EU61">
        <v>9.61633180237613e-10</v>
      </c>
      <c r="EV61">
        <v>-0.0133641391554055</v>
      </c>
      <c r="EW61">
        <v>0.00964955815971448</v>
      </c>
      <c r="EX61">
        <v>0.000351754833574242</v>
      </c>
      <c r="EY61">
        <v>-6.74969522547015e-06</v>
      </c>
      <c r="EZ61">
        <v>-1</v>
      </c>
      <c r="FA61">
        <v>-1</v>
      </c>
      <c r="FB61">
        <v>-1</v>
      </c>
      <c r="FC61">
        <v>-1</v>
      </c>
      <c r="FD61">
        <v>1.9</v>
      </c>
      <c r="FE61">
        <v>1.9</v>
      </c>
      <c r="FF61">
        <v>2</v>
      </c>
      <c r="FG61">
        <v>793.137</v>
      </c>
      <c r="FH61">
        <v>737.251</v>
      </c>
      <c r="FI61">
        <v>19.9999</v>
      </c>
      <c r="FJ61">
        <v>26.9362</v>
      </c>
      <c r="FK61">
        <v>30.0001</v>
      </c>
      <c r="FL61">
        <v>26.9984</v>
      </c>
      <c r="FM61">
        <v>26.9748</v>
      </c>
      <c r="FN61">
        <v>11.2359</v>
      </c>
      <c r="FO61">
        <v>19.2895</v>
      </c>
      <c r="FP61">
        <v>7.94224</v>
      </c>
      <c r="FQ61">
        <v>20</v>
      </c>
      <c r="FR61">
        <v>151.94</v>
      </c>
      <c r="FS61">
        <v>13.0814</v>
      </c>
      <c r="FT61">
        <v>100.016</v>
      </c>
      <c r="FU61">
        <v>100.373</v>
      </c>
    </row>
    <row r="62" spans="1:177">
      <c r="A62">
        <v>46</v>
      </c>
      <c r="B62">
        <v>1621533659.5</v>
      </c>
      <c r="C62">
        <v>90</v>
      </c>
      <c r="D62" t="s">
        <v>388</v>
      </c>
      <c r="E62" t="s">
        <v>389</v>
      </c>
      <c r="G62">
        <v>1621533659.5</v>
      </c>
      <c r="H62">
        <f>CD62*AF62*(BZ62-CA62)/(100*BS62*(1000-AF62*BZ62))</f>
        <v>0</v>
      </c>
      <c r="I62">
        <f>CD62*AF62*(BY62-BX62*(1000-AF62*CA62)/(1000-AF62*BZ62))/(100*BS62)</f>
        <v>0</v>
      </c>
      <c r="J62">
        <f>BX62 - IF(AF62&gt;1, I62*BS62*100.0/(AH62*CL62), 0)</f>
        <v>0</v>
      </c>
      <c r="K62">
        <f>((Q62-H62/2)*J62-I62)/(Q62+H62/2)</f>
        <v>0</v>
      </c>
      <c r="L62">
        <f>K62*(CE62+CF62)/1000.0</f>
        <v>0</v>
      </c>
      <c r="M62">
        <f>(BX62 - IF(AF62&gt;1, I62*BS62*100.0/(AH62*CL62), 0))*(CE62+CF62)/1000.0</f>
        <v>0</v>
      </c>
      <c r="N62">
        <f>2.0/((1/P62-1/O62)+SIGN(P62)*SQRT((1/P62-1/O62)*(1/P62-1/O62) + 4*BT62/((BT62+1)*(BT62+1))*(2*1/P62*1/O62-1/O62*1/O62)))</f>
        <v>0</v>
      </c>
      <c r="O62">
        <f>IF(LEFT(BU62,1)&lt;&gt;"0",IF(LEFT(BU62,1)="1",3.0,BV62),$D$5+$E$5*(CL62*CE62/($K$5*1000))+$F$5*(CL62*CE62/($K$5*1000))*MAX(MIN(BS62,$J$5),$I$5)*MAX(MIN(BS62,$J$5),$I$5)+$G$5*MAX(MIN(BS62,$J$5),$I$5)*(CL62*CE62/($K$5*1000))+$H$5*(CL62*CE62/($K$5*1000))*(CL62*CE62/($K$5*1000)))</f>
        <v>0</v>
      </c>
      <c r="P62">
        <f>H62*(1000-(1000*0.61365*exp(17.502*T62/(240.97+T62))/(CE62+CF62)+BZ62)/2)/(1000*0.61365*exp(17.502*T62/(240.97+T62))/(CE62+CF62)-BZ62)</f>
        <v>0</v>
      </c>
      <c r="Q62">
        <f>1/((BT62+1)/(N62/1.6)+1/(O62/1.37)) + BT62/((BT62+1)/(N62/1.6) + BT62/(O62/1.37))</f>
        <v>0</v>
      </c>
      <c r="R62">
        <f>(BP62*BR62)</f>
        <v>0</v>
      </c>
      <c r="S62">
        <f>(CG62+(R62+2*0.95*5.67E-8*(((CG62+$B$7)+273)^4-(CG62+273)^4)-44100*H62)/(1.84*29.3*O62+8*0.95*5.67E-8*(CG62+273)^3))</f>
        <v>0</v>
      </c>
      <c r="T62">
        <f>($C$7*CH62+$D$7*CI62+$E$7*S62)</f>
        <v>0</v>
      </c>
      <c r="U62">
        <f>0.61365*exp(17.502*T62/(240.97+T62))</f>
        <v>0</v>
      </c>
      <c r="V62">
        <f>(W62/X62*100)</f>
        <v>0</v>
      </c>
      <c r="W62">
        <f>BZ62*(CE62+CF62)/1000</f>
        <v>0</v>
      </c>
      <c r="X62">
        <f>0.61365*exp(17.502*CG62/(240.97+CG62))</f>
        <v>0</v>
      </c>
      <c r="Y62">
        <f>(U62-BZ62*(CE62+CF62)/1000)</f>
        <v>0</v>
      </c>
      <c r="Z62">
        <f>(-H62*44100)</f>
        <v>0</v>
      </c>
      <c r="AA62">
        <f>2*29.3*O62*0.92*(CG62-T62)</f>
        <v>0</v>
      </c>
      <c r="AB62">
        <f>2*0.95*5.67E-8*(((CG62+$B$7)+273)^4-(T62+273)^4)</f>
        <v>0</v>
      </c>
      <c r="AC62">
        <f>R62+AB62+Z62+AA62</f>
        <v>0</v>
      </c>
      <c r="AD62">
        <v>0</v>
      </c>
      <c r="AE62">
        <v>0</v>
      </c>
      <c r="AF62">
        <f>IF(AD62*$H$13&gt;=AH62,1.0,(AH62/(AH62-AD62*$H$13)))</f>
        <v>0</v>
      </c>
      <c r="AG62">
        <f>(AF62-1)*100</f>
        <v>0</v>
      </c>
      <c r="AH62">
        <f>MAX(0,($B$13+$C$13*CL62)/(1+$D$13*CL62)*CE62/(CG62+273)*$E$13)</f>
        <v>0</v>
      </c>
      <c r="AI62" t="s">
        <v>294</v>
      </c>
      <c r="AJ62">
        <v>0</v>
      </c>
      <c r="AK62">
        <v>0</v>
      </c>
      <c r="AL62">
        <f>AK62-AJ62</f>
        <v>0</v>
      </c>
      <c r="AM62">
        <f>AL62/AK62</f>
        <v>0</v>
      </c>
      <c r="AN62">
        <v>0</v>
      </c>
      <c r="AO62" t="s">
        <v>294</v>
      </c>
      <c r="AP62">
        <v>0</v>
      </c>
      <c r="AQ62">
        <v>0</v>
      </c>
      <c r="AR62">
        <f>1-AP62/AQ62</f>
        <v>0</v>
      </c>
      <c r="AS62">
        <v>0.5</v>
      </c>
      <c r="AT62">
        <f>BP62</f>
        <v>0</v>
      </c>
      <c r="AU62">
        <f>I62</f>
        <v>0</v>
      </c>
      <c r="AV62">
        <f>AR62*AS62*AT62</f>
        <v>0</v>
      </c>
      <c r="AW62">
        <f>BB62/AQ62</f>
        <v>0</v>
      </c>
      <c r="AX62">
        <f>(AU62-AN62)/AT62</f>
        <v>0</v>
      </c>
      <c r="AY62">
        <f>(AK62-AQ62)/AQ62</f>
        <v>0</v>
      </c>
      <c r="AZ62" t="s">
        <v>294</v>
      </c>
      <c r="BA62">
        <v>0</v>
      </c>
      <c r="BB62">
        <f>AQ62-BA62</f>
        <v>0</v>
      </c>
      <c r="BC62">
        <f>(AQ62-AP62)/(AQ62-BA62)</f>
        <v>0</v>
      </c>
      <c r="BD62">
        <f>(AK62-AQ62)/(AK62-BA62)</f>
        <v>0</v>
      </c>
      <c r="BE62">
        <f>(AQ62-AP62)/(AQ62-AJ62)</f>
        <v>0</v>
      </c>
      <c r="BF62">
        <f>(AK62-AQ62)/(AK62-AJ62)</f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f>$B$11*CM62+$C$11*CN62+$F$11*CO62*(1-CR62)</f>
        <v>0</v>
      </c>
      <c r="BP62">
        <f>BO62*BQ62</f>
        <v>0</v>
      </c>
      <c r="BQ62">
        <f>($B$11*$D$9+$C$11*$D$9+$F$11*((DB62+CT62)/MAX(DB62+CT62+DC62, 0.1)*$I$9+DC62/MAX(DB62+CT62+DC62, 0.1)*$J$9))/($B$11+$C$11+$F$11)</f>
        <v>0</v>
      </c>
      <c r="BR62">
        <f>($B$11*$K$9+$C$11*$K$9+$F$11*((DB62+CT62)/MAX(DB62+CT62+DC62, 0.1)*$P$9+DC62/MAX(DB62+CT62+DC62, 0.1)*$Q$9))/($B$11+$C$11+$F$11)</f>
        <v>0</v>
      </c>
      <c r="BS62">
        <v>6</v>
      </c>
      <c r="BT62">
        <v>0.5</v>
      </c>
      <c r="BU62" t="s">
        <v>295</v>
      </c>
      <c r="BV62">
        <v>2</v>
      </c>
      <c r="BW62">
        <v>1621533659.5</v>
      </c>
      <c r="BX62">
        <v>131.842</v>
      </c>
      <c r="BY62">
        <v>141.082</v>
      </c>
      <c r="BZ62">
        <v>13.0357</v>
      </c>
      <c r="CA62">
        <v>13.0383</v>
      </c>
      <c r="CB62">
        <v>125.453</v>
      </c>
      <c r="CC62">
        <v>12.8809</v>
      </c>
      <c r="CD62">
        <v>699.931</v>
      </c>
      <c r="CE62">
        <v>100.93</v>
      </c>
      <c r="CF62">
        <v>0.100656</v>
      </c>
      <c r="CG62">
        <v>22.9752</v>
      </c>
      <c r="CH62">
        <v>22.9179</v>
      </c>
      <c r="CI62">
        <v>999.9</v>
      </c>
      <c r="CJ62">
        <v>0</v>
      </c>
      <c r="CK62">
        <v>0</v>
      </c>
      <c r="CL62">
        <v>10030</v>
      </c>
      <c r="CM62">
        <v>0</v>
      </c>
      <c r="CN62">
        <v>3.33586</v>
      </c>
      <c r="CO62">
        <v>600.058</v>
      </c>
      <c r="CP62">
        <v>0.933003</v>
      </c>
      <c r="CQ62">
        <v>0.0669971</v>
      </c>
      <c r="CR62">
        <v>0</v>
      </c>
      <c r="CS62">
        <v>3.3503</v>
      </c>
      <c r="CT62">
        <v>4.99951</v>
      </c>
      <c r="CU62">
        <v>90.5973</v>
      </c>
      <c r="CV62">
        <v>4814.57</v>
      </c>
      <c r="CW62">
        <v>37.75</v>
      </c>
      <c r="CX62">
        <v>41.5</v>
      </c>
      <c r="CY62">
        <v>40.125</v>
      </c>
      <c r="CZ62">
        <v>41.062</v>
      </c>
      <c r="DA62">
        <v>40.062</v>
      </c>
      <c r="DB62">
        <v>555.19</v>
      </c>
      <c r="DC62">
        <v>39.87</v>
      </c>
      <c r="DD62">
        <v>0</v>
      </c>
      <c r="DE62">
        <v>1621533663.4</v>
      </c>
      <c r="DF62">
        <v>0</v>
      </c>
      <c r="DG62">
        <v>3.42644</v>
      </c>
      <c r="DH62">
        <v>-0.427084622627381</v>
      </c>
      <c r="DI62">
        <v>0.334838459057338</v>
      </c>
      <c r="DJ62">
        <v>90.537172</v>
      </c>
      <c r="DK62">
        <v>15</v>
      </c>
      <c r="DL62">
        <v>1621533543.5</v>
      </c>
      <c r="DM62" t="s">
        <v>296</v>
      </c>
      <c r="DN62">
        <v>1621533543</v>
      </c>
      <c r="DO62">
        <v>1621533543.5</v>
      </c>
      <c r="DP62">
        <v>4</v>
      </c>
      <c r="DQ62">
        <v>0.002</v>
      </c>
      <c r="DR62">
        <v>0.003</v>
      </c>
      <c r="DS62">
        <v>8.559</v>
      </c>
      <c r="DT62">
        <v>0.154</v>
      </c>
      <c r="DU62">
        <v>420</v>
      </c>
      <c r="DV62">
        <v>13</v>
      </c>
      <c r="DW62">
        <v>1.35</v>
      </c>
      <c r="DX62">
        <v>0.35</v>
      </c>
      <c r="DY62">
        <v>-9.30758725</v>
      </c>
      <c r="DZ62">
        <v>0.63800971857413</v>
      </c>
      <c r="EA62">
        <v>0.128062209394253</v>
      </c>
      <c r="EB62">
        <v>0</v>
      </c>
      <c r="EC62">
        <v>3.41368181818182</v>
      </c>
      <c r="ED62">
        <v>0.0502638535841474</v>
      </c>
      <c r="EE62">
        <v>0.159419075043118</v>
      </c>
      <c r="EF62">
        <v>1</v>
      </c>
      <c r="EG62">
        <v>-0.0065756748575</v>
      </c>
      <c r="EH62">
        <v>0.0585763422697936</v>
      </c>
      <c r="EI62">
        <v>0.00659111747122151</v>
      </c>
      <c r="EJ62">
        <v>1</v>
      </c>
      <c r="EK62">
        <v>2</v>
      </c>
      <c r="EL62">
        <v>3</v>
      </c>
      <c r="EM62" t="s">
        <v>306</v>
      </c>
      <c r="EN62">
        <v>100</v>
      </c>
      <c r="EO62">
        <v>100</v>
      </c>
      <c r="EP62">
        <v>6.389</v>
      </c>
      <c r="EQ62">
        <v>0.1548</v>
      </c>
      <c r="ER62">
        <v>5.25304998807394</v>
      </c>
      <c r="ES62">
        <v>0.0095515401478521</v>
      </c>
      <c r="ET62">
        <v>-4.08282145803731e-06</v>
      </c>
      <c r="EU62">
        <v>9.61633180237613e-10</v>
      </c>
      <c r="EV62">
        <v>-0.0133641391554055</v>
      </c>
      <c r="EW62">
        <v>0.00964955815971448</v>
      </c>
      <c r="EX62">
        <v>0.000351754833574242</v>
      </c>
      <c r="EY62">
        <v>-6.74969522547015e-06</v>
      </c>
      <c r="EZ62">
        <v>-1</v>
      </c>
      <c r="FA62">
        <v>-1</v>
      </c>
      <c r="FB62">
        <v>-1</v>
      </c>
      <c r="FC62">
        <v>-1</v>
      </c>
      <c r="FD62">
        <v>1.9</v>
      </c>
      <c r="FE62">
        <v>1.9</v>
      </c>
      <c r="FF62">
        <v>2</v>
      </c>
      <c r="FG62">
        <v>793.315</v>
      </c>
      <c r="FH62">
        <v>738.196</v>
      </c>
      <c r="FI62">
        <v>20</v>
      </c>
      <c r="FJ62">
        <v>26.9362</v>
      </c>
      <c r="FK62">
        <v>30.0001</v>
      </c>
      <c r="FL62">
        <v>26.9984</v>
      </c>
      <c r="FM62">
        <v>26.9748</v>
      </c>
      <c r="FN62">
        <v>11.4359</v>
      </c>
      <c r="FO62">
        <v>19.2895</v>
      </c>
      <c r="FP62">
        <v>7.94224</v>
      </c>
      <c r="FQ62">
        <v>20</v>
      </c>
      <c r="FR62">
        <v>155.33</v>
      </c>
      <c r="FS62">
        <v>13.0814</v>
      </c>
      <c r="FT62">
        <v>100.016</v>
      </c>
      <c r="FU62">
        <v>100.373</v>
      </c>
    </row>
    <row r="63" spans="1:177">
      <c r="A63">
        <v>47</v>
      </c>
      <c r="B63">
        <v>1621533661.5</v>
      </c>
      <c r="C63">
        <v>92</v>
      </c>
      <c r="D63" t="s">
        <v>390</v>
      </c>
      <c r="E63" t="s">
        <v>391</v>
      </c>
      <c r="G63">
        <v>1621533661.5</v>
      </c>
      <c r="H63">
        <f>CD63*AF63*(BZ63-CA63)/(100*BS63*(1000-AF63*BZ63))</f>
        <v>0</v>
      </c>
      <c r="I63">
        <f>CD63*AF63*(BY63-BX63*(1000-AF63*CA63)/(1000-AF63*BZ63))/(100*BS63)</f>
        <v>0</v>
      </c>
      <c r="J63">
        <f>BX63 - IF(AF63&gt;1, I63*BS63*100.0/(AH63*CL63), 0)</f>
        <v>0</v>
      </c>
      <c r="K63">
        <f>((Q63-H63/2)*J63-I63)/(Q63+H63/2)</f>
        <v>0</v>
      </c>
      <c r="L63">
        <f>K63*(CE63+CF63)/1000.0</f>
        <v>0</v>
      </c>
      <c r="M63">
        <f>(BX63 - IF(AF63&gt;1, I63*BS63*100.0/(AH63*CL63), 0))*(CE63+CF63)/1000.0</f>
        <v>0</v>
      </c>
      <c r="N63">
        <f>2.0/((1/P63-1/O63)+SIGN(P63)*SQRT((1/P63-1/O63)*(1/P63-1/O63) + 4*BT63/((BT63+1)*(BT63+1))*(2*1/P63*1/O63-1/O63*1/O63)))</f>
        <v>0</v>
      </c>
      <c r="O63">
        <f>IF(LEFT(BU63,1)&lt;&gt;"0",IF(LEFT(BU63,1)="1",3.0,BV63),$D$5+$E$5*(CL63*CE63/($K$5*1000))+$F$5*(CL63*CE63/($K$5*1000))*MAX(MIN(BS63,$J$5),$I$5)*MAX(MIN(BS63,$J$5),$I$5)+$G$5*MAX(MIN(BS63,$J$5),$I$5)*(CL63*CE63/($K$5*1000))+$H$5*(CL63*CE63/($K$5*1000))*(CL63*CE63/($K$5*1000)))</f>
        <v>0</v>
      </c>
      <c r="P63">
        <f>H63*(1000-(1000*0.61365*exp(17.502*T63/(240.97+T63))/(CE63+CF63)+BZ63)/2)/(1000*0.61365*exp(17.502*T63/(240.97+T63))/(CE63+CF63)-BZ63)</f>
        <v>0</v>
      </c>
      <c r="Q63">
        <f>1/((BT63+1)/(N63/1.6)+1/(O63/1.37)) + BT63/((BT63+1)/(N63/1.6) + BT63/(O63/1.37))</f>
        <v>0</v>
      </c>
      <c r="R63">
        <f>(BP63*BR63)</f>
        <v>0</v>
      </c>
      <c r="S63">
        <f>(CG63+(R63+2*0.95*5.67E-8*(((CG63+$B$7)+273)^4-(CG63+273)^4)-44100*H63)/(1.84*29.3*O63+8*0.95*5.67E-8*(CG63+273)^3))</f>
        <v>0</v>
      </c>
      <c r="T63">
        <f>($C$7*CH63+$D$7*CI63+$E$7*S63)</f>
        <v>0</v>
      </c>
      <c r="U63">
        <f>0.61365*exp(17.502*T63/(240.97+T63))</f>
        <v>0</v>
      </c>
      <c r="V63">
        <f>(W63/X63*100)</f>
        <v>0</v>
      </c>
      <c r="W63">
        <f>BZ63*(CE63+CF63)/1000</f>
        <v>0</v>
      </c>
      <c r="X63">
        <f>0.61365*exp(17.502*CG63/(240.97+CG63))</f>
        <v>0</v>
      </c>
      <c r="Y63">
        <f>(U63-BZ63*(CE63+CF63)/1000)</f>
        <v>0</v>
      </c>
      <c r="Z63">
        <f>(-H63*44100)</f>
        <v>0</v>
      </c>
      <c r="AA63">
        <f>2*29.3*O63*0.92*(CG63-T63)</f>
        <v>0</v>
      </c>
      <c r="AB63">
        <f>2*0.95*5.67E-8*(((CG63+$B$7)+273)^4-(T63+273)^4)</f>
        <v>0</v>
      </c>
      <c r="AC63">
        <f>R63+AB63+Z63+AA63</f>
        <v>0</v>
      </c>
      <c r="AD63">
        <v>0</v>
      </c>
      <c r="AE63">
        <v>0</v>
      </c>
      <c r="AF63">
        <f>IF(AD63*$H$13&gt;=AH63,1.0,(AH63/(AH63-AD63*$H$13)))</f>
        <v>0</v>
      </c>
      <c r="AG63">
        <f>(AF63-1)*100</f>
        <v>0</v>
      </c>
      <c r="AH63">
        <f>MAX(0,($B$13+$C$13*CL63)/(1+$D$13*CL63)*CE63/(CG63+273)*$E$13)</f>
        <v>0</v>
      </c>
      <c r="AI63" t="s">
        <v>294</v>
      </c>
      <c r="AJ63">
        <v>0</v>
      </c>
      <c r="AK63">
        <v>0</v>
      </c>
      <c r="AL63">
        <f>AK63-AJ63</f>
        <v>0</v>
      </c>
      <c r="AM63">
        <f>AL63/AK63</f>
        <v>0</v>
      </c>
      <c r="AN63">
        <v>0</v>
      </c>
      <c r="AO63" t="s">
        <v>294</v>
      </c>
      <c r="AP63">
        <v>0</v>
      </c>
      <c r="AQ63">
        <v>0</v>
      </c>
      <c r="AR63">
        <f>1-AP63/AQ63</f>
        <v>0</v>
      </c>
      <c r="AS63">
        <v>0.5</v>
      </c>
      <c r="AT63">
        <f>BP63</f>
        <v>0</v>
      </c>
      <c r="AU63">
        <f>I63</f>
        <v>0</v>
      </c>
      <c r="AV63">
        <f>AR63*AS63*AT63</f>
        <v>0</v>
      </c>
      <c r="AW63">
        <f>BB63/AQ63</f>
        <v>0</v>
      </c>
      <c r="AX63">
        <f>(AU63-AN63)/AT63</f>
        <v>0</v>
      </c>
      <c r="AY63">
        <f>(AK63-AQ63)/AQ63</f>
        <v>0</v>
      </c>
      <c r="AZ63" t="s">
        <v>294</v>
      </c>
      <c r="BA63">
        <v>0</v>
      </c>
      <c r="BB63">
        <f>AQ63-BA63</f>
        <v>0</v>
      </c>
      <c r="BC63">
        <f>(AQ63-AP63)/(AQ63-BA63)</f>
        <v>0</v>
      </c>
      <c r="BD63">
        <f>(AK63-AQ63)/(AK63-BA63)</f>
        <v>0</v>
      </c>
      <c r="BE63">
        <f>(AQ63-AP63)/(AQ63-AJ63)</f>
        <v>0</v>
      </c>
      <c r="BF63">
        <f>(AK63-AQ63)/(AK63-AJ63)</f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f>$B$11*CM63+$C$11*CN63+$F$11*CO63*(1-CR63)</f>
        <v>0</v>
      </c>
      <c r="BP63">
        <f>BO63*BQ63</f>
        <v>0</v>
      </c>
      <c r="BQ63">
        <f>($B$11*$D$9+$C$11*$D$9+$F$11*((DB63+CT63)/MAX(DB63+CT63+DC63, 0.1)*$I$9+DC63/MAX(DB63+CT63+DC63, 0.1)*$J$9))/($B$11+$C$11+$F$11)</f>
        <v>0</v>
      </c>
      <c r="BR63">
        <f>($B$11*$K$9+$C$11*$K$9+$F$11*((DB63+CT63)/MAX(DB63+CT63+DC63, 0.1)*$P$9+DC63/MAX(DB63+CT63+DC63, 0.1)*$Q$9))/($B$11+$C$11+$F$11)</f>
        <v>0</v>
      </c>
      <c r="BS63">
        <v>6</v>
      </c>
      <c r="BT63">
        <v>0.5</v>
      </c>
      <c r="BU63" t="s">
        <v>295</v>
      </c>
      <c r="BV63">
        <v>2</v>
      </c>
      <c r="BW63">
        <v>1621533661.5</v>
      </c>
      <c r="BX63">
        <v>135.15</v>
      </c>
      <c r="BY63">
        <v>144.371</v>
      </c>
      <c r="BZ63">
        <v>13.0323</v>
      </c>
      <c r="CA63">
        <v>13.0347</v>
      </c>
      <c r="CB63">
        <v>128.733</v>
      </c>
      <c r="CC63">
        <v>12.8775</v>
      </c>
      <c r="CD63">
        <v>699.951</v>
      </c>
      <c r="CE63">
        <v>100.931</v>
      </c>
      <c r="CF63">
        <v>0.099112</v>
      </c>
      <c r="CG63">
        <v>22.9748</v>
      </c>
      <c r="CH63">
        <v>22.9361</v>
      </c>
      <c r="CI63">
        <v>999.9</v>
      </c>
      <c r="CJ63">
        <v>0</v>
      </c>
      <c r="CK63">
        <v>0</v>
      </c>
      <c r="CL63">
        <v>10045</v>
      </c>
      <c r="CM63">
        <v>0</v>
      </c>
      <c r="CN63">
        <v>3.33586</v>
      </c>
      <c r="CO63">
        <v>600.061</v>
      </c>
      <c r="CP63">
        <v>0.932968</v>
      </c>
      <c r="CQ63">
        <v>0.0670323</v>
      </c>
      <c r="CR63">
        <v>0</v>
      </c>
      <c r="CS63">
        <v>3.3472</v>
      </c>
      <c r="CT63">
        <v>4.99951</v>
      </c>
      <c r="CU63">
        <v>90.2425</v>
      </c>
      <c r="CV63">
        <v>4814.55</v>
      </c>
      <c r="CW63">
        <v>37.75</v>
      </c>
      <c r="CX63">
        <v>41.5</v>
      </c>
      <c r="CY63">
        <v>40.187</v>
      </c>
      <c r="CZ63">
        <v>41.125</v>
      </c>
      <c r="DA63">
        <v>40.062</v>
      </c>
      <c r="DB63">
        <v>555.17</v>
      </c>
      <c r="DC63">
        <v>39.89</v>
      </c>
      <c r="DD63">
        <v>0</v>
      </c>
      <c r="DE63">
        <v>1621533665.2</v>
      </c>
      <c r="DF63">
        <v>0</v>
      </c>
      <c r="DG63">
        <v>3.43638461538462</v>
      </c>
      <c r="DH63">
        <v>0.175733323964221</v>
      </c>
      <c r="DI63">
        <v>-0.552054698172092</v>
      </c>
      <c r="DJ63">
        <v>90.4903230769231</v>
      </c>
      <c r="DK63">
        <v>15</v>
      </c>
      <c r="DL63">
        <v>1621533543.5</v>
      </c>
      <c r="DM63" t="s">
        <v>296</v>
      </c>
      <c r="DN63">
        <v>1621533543</v>
      </c>
      <c r="DO63">
        <v>1621533543.5</v>
      </c>
      <c r="DP63">
        <v>4</v>
      </c>
      <c r="DQ63">
        <v>0.002</v>
      </c>
      <c r="DR63">
        <v>0.003</v>
      </c>
      <c r="DS63">
        <v>8.559</v>
      </c>
      <c r="DT63">
        <v>0.154</v>
      </c>
      <c r="DU63">
        <v>420</v>
      </c>
      <c r="DV63">
        <v>13</v>
      </c>
      <c r="DW63">
        <v>1.35</v>
      </c>
      <c r="DX63">
        <v>0.35</v>
      </c>
      <c r="DY63">
        <v>-9.304232</v>
      </c>
      <c r="DZ63">
        <v>0.904792345215797</v>
      </c>
      <c r="EA63">
        <v>0.12630074699304</v>
      </c>
      <c r="EB63">
        <v>0</v>
      </c>
      <c r="EC63">
        <v>3.43414571428571</v>
      </c>
      <c r="ED63">
        <v>0.178247706525026</v>
      </c>
      <c r="EE63">
        <v>0.166284555322422</v>
      </c>
      <c r="EF63">
        <v>1</v>
      </c>
      <c r="EG63">
        <v>-0.0047171083575</v>
      </c>
      <c r="EH63">
        <v>0.0389965368033772</v>
      </c>
      <c r="EI63">
        <v>0.00487190344889836</v>
      </c>
      <c r="EJ63">
        <v>1</v>
      </c>
      <c r="EK63">
        <v>2</v>
      </c>
      <c r="EL63">
        <v>3</v>
      </c>
      <c r="EM63" t="s">
        <v>306</v>
      </c>
      <c r="EN63">
        <v>100</v>
      </c>
      <c r="EO63">
        <v>100</v>
      </c>
      <c r="EP63">
        <v>6.417</v>
      </c>
      <c r="EQ63">
        <v>0.1548</v>
      </c>
      <c r="ER63">
        <v>5.25304998807394</v>
      </c>
      <c r="ES63">
        <v>0.0095515401478521</v>
      </c>
      <c r="ET63">
        <v>-4.08282145803731e-06</v>
      </c>
      <c r="EU63">
        <v>9.61633180237613e-10</v>
      </c>
      <c r="EV63">
        <v>-0.0133641391554055</v>
      </c>
      <c r="EW63">
        <v>0.00964955815971448</v>
      </c>
      <c r="EX63">
        <v>0.000351754833574242</v>
      </c>
      <c r="EY63">
        <v>-6.74969522547015e-06</v>
      </c>
      <c r="EZ63">
        <v>-1</v>
      </c>
      <c r="FA63">
        <v>-1</v>
      </c>
      <c r="FB63">
        <v>-1</v>
      </c>
      <c r="FC63">
        <v>-1</v>
      </c>
      <c r="FD63">
        <v>2</v>
      </c>
      <c r="FE63">
        <v>2</v>
      </c>
      <c r="FF63">
        <v>2</v>
      </c>
      <c r="FG63">
        <v>793.672</v>
      </c>
      <c r="FH63">
        <v>738.574</v>
      </c>
      <c r="FI63">
        <v>19.9997</v>
      </c>
      <c r="FJ63">
        <v>26.9362</v>
      </c>
      <c r="FK63">
        <v>30</v>
      </c>
      <c r="FL63">
        <v>26.9984</v>
      </c>
      <c r="FM63">
        <v>26.9748</v>
      </c>
      <c r="FN63">
        <v>11.6371</v>
      </c>
      <c r="FO63">
        <v>19.2895</v>
      </c>
      <c r="FP63">
        <v>7.94224</v>
      </c>
      <c r="FQ63">
        <v>20</v>
      </c>
      <c r="FR63">
        <v>155.33</v>
      </c>
      <c r="FS63">
        <v>13.0164</v>
      </c>
      <c r="FT63">
        <v>100.014</v>
      </c>
      <c r="FU63">
        <v>100.374</v>
      </c>
    </row>
    <row r="64" spans="1:177">
      <c r="A64">
        <v>48</v>
      </c>
      <c r="B64">
        <v>1621533663.5</v>
      </c>
      <c r="C64">
        <v>94</v>
      </c>
      <c r="D64" t="s">
        <v>392</v>
      </c>
      <c r="E64" t="s">
        <v>393</v>
      </c>
      <c r="G64">
        <v>1621533663.5</v>
      </c>
      <c r="H64">
        <f>CD64*AF64*(BZ64-CA64)/(100*BS64*(1000-AF64*BZ64))</f>
        <v>0</v>
      </c>
      <c r="I64">
        <f>CD64*AF64*(BY64-BX64*(1000-AF64*CA64)/(1000-AF64*BZ64))/(100*BS64)</f>
        <v>0</v>
      </c>
      <c r="J64">
        <f>BX64 - IF(AF64&gt;1, I64*BS64*100.0/(AH64*CL64), 0)</f>
        <v>0</v>
      </c>
      <c r="K64">
        <f>((Q64-H64/2)*J64-I64)/(Q64+H64/2)</f>
        <v>0</v>
      </c>
      <c r="L64">
        <f>K64*(CE64+CF64)/1000.0</f>
        <v>0</v>
      </c>
      <c r="M64">
        <f>(BX64 - IF(AF64&gt;1, I64*BS64*100.0/(AH64*CL64), 0))*(CE64+CF64)/1000.0</f>
        <v>0</v>
      </c>
      <c r="N64">
        <f>2.0/((1/P64-1/O64)+SIGN(P64)*SQRT((1/P64-1/O64)*(1/P64-1/O64) + 4*BT64/((BT64+1)*(BT64+1))*(2*1/P64*1/O64-1/O64*1/O64)))</f>
        <v>0</v>
      </c>
      <c r="O64">
        <f>IF(LEFT(BU64,1)&lt;&gt;"0",IF(LEFT(BU64,1)="1",3.0,BV64),$D$5+$E$5*(CL64*CE64/($K$5*1000))+$F$5*(CL64*CE64/($K$5*1000))*MAX(MIN(BS64,$J$5),$I$5)*MAX(MIN(BS64,$J$5),$I$5)+$G$5*MAX(MIN(BS64,$J$5),$I$5)*(CL64*CE64/($K$5*1000))+$H$5*(CL64*CE64/($K$5*1000))*(CL64*CE64/($K$5*1000)))</f>
        <v>0</v>
      </c>
      <c r="P64">
        <f>H64*(1000-(1000*0.61365*exp(17.502*T64/(240.97+T64))/(CE64+CF64)+BZ64)/2)/(1000*0.61365*exp(17.502*T64/(240.97+T64))/(CE64+CF64)-BZ64)</f>
        <v>0</v>
      </c>
      <c r="Q64">
        <f>1/((BT64+1)/(N64/1.6)+1/(O64/1.37)) + BT64/((BT64+1)/(N64/1.6) + BT64/(O64/1.37))</f>
        <v>0</v>
      </c>
      <c r="R64">
        <f>(BP64*BR64)</f>
        <v>0</v>
      </c>
      <c r="S64">
        <f>(CG64+(R64+2*0.95*5.67E-8*(((CG64+$B$7)+273)^4-(CG64+273)^4)-44100*H64)/(1.84*29.3*O64+8*0.95*5.67E-8*(CG64+273)^3))</f>
        <v>0</v>
      </c>
      <c r="T64">
        <f>($C$7*CH64+$D$7*CI64+$E$7*S64)</f>
        <v>0</v>
      </c>
      <c r="U64">
        <f>0.61365*exp(17.502*T64/(240.97+T64))</f>
        <v>0</v>
      </c>
      <c r="V64">
        <f>(W64/X64*100)</f>
        <v>0</v>
      </c>
      <c r="W64">
        <f>BZ64*(CE64+CF64)/1000</f>
        <v>0</v>
      </c>
      <c r="X64">
        <f>0.61365*exp(17.502*CG64/(240.97+CG64))</f>
        <v>0</v>
      </c>
      <c r="Y64">
        <f>(U64-BZ64*(CE64+CF64)/1000)</f>
        <v>0</v>
      </c>
      <c r="Z64">
        <f>(-H64*44100)</f>
        <v>0</v>
      </c>
      <c r="AA64">
        <f>2*29.3*O64*0.92*(CG64-T64)</f>
        <v>0</v>
      </c>
      <c r="AB64">
        <f>2*0.95*5.67E-8*(((CG64+$B$7)+273)^4-(T64+273)^4)</f>
        <v>0</v>
      </c>
      <c r="AC64">
        <f>R64+AB64+Z64+AA64</f>
        <v>0</v>
      </c>
      <c r="AD64">
        <v>0</v>
      </c>
      <c r="AE64">
        <v>0</v>
      </c>
      <c r="AF64">
        <f>IF(AD64*$H$13&gt;=AH64,1.0,(AH64/(AH64-AD64*$H$13)))</f>
        <v>0</v>
      </c>
      <c r="AG64">
        <f>(AF64-1)*100</f>
        <v>0</v>
      </c>
      <c r="AH64">
        <f>MAX(0,($B$13+$C$13*CL64)/(1+$D$13*CL64)*CE64/(CG64+273)*$E$13)</f>
        <v>0</v>
      </c>
      <c r="AI64" t="s">
        <v>294</v>
      </c>
      <c r="AJ64">
        <v>0</v>
      </c>
      <c r="AK64">
        <v>0</v>
      </c>
      <c r="AL64">
        <f>AK64-AJ64</f>
        <v>0</v>
      </c>
      <c r="AM64">
        <f>AL64/AK64</f>
        <v>0</v>
      </c>
      <c r="AN64">
        <v>0</v>
      </c>
      <c r="AO64" t="s">
        <v>294</v>
      </c>
      <c r="AP64">
        <v>0</v>
      </c>
      <c r="AQ64">
        <v>0</v>
      </c>
      <c r="AR64">
        <f>1-AP64/AQ64</f>
        <v>0</v>
      </c>
      <c r="AS64">
        <v>0.5</v>
      </c>
      <c r="AT64">
        <f>BP64</f>
        <v>0</v>
      </c>
      <c r="AU64">
        <f>I64</f>
        <v>0</v>
      </c>
      <c r="AV64">
        <f>AR64*AS64*AT64</f>
        <v>0</v>
      </c>
      <c r="AW64">
        <f>BB64/AQ64</f>
        <v>0</v>
      </c>
      <c r="AX64">
        <f>(AU64-AN64)/AT64</f>
        <v>0</v>
      </c>
      <c r="AY64">
        <f>(AK64-AQ64)/AQ64</f>
        <v>0</v>
      </c>
      <c r="AZ64" t="s">
        <v>294</v>
      </c>
      <c r="BA64">
        <v>0</v>
      </c>
      <c r="BB64">
        <f>AQ64-BA64</f>
        <v>0</v>
      </c>
      <c r="BC64">
        <f>(AQ64-AP64)/(AQ64-BA64)</f>
        <v>0</v>
      </c>
      <c r="BD64">
        <f>(AK64-AQ64)/(AK64-BA64)</f>
        <v>0</v>
      </c>
      <c r="BE64">
        <f>(AQ64-AP64)/(AQ64-AJ64)</f>
        <v>0</v>
      </c>
      <c r="BF64">
        <f>(AK64-AQ64)/(AK64-AJ64)</f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f>$B$11*CM64+$C$11*CN64+$F$11*CO64*(1-CR64)</f>
        <v>0</v>
      </c>
      <c r="BP64">
        <f>BO64*BQ64</f>
        <v>0</v>
      </c>
      <c r="BQ64">
        <f>($B$11*$D$9+$C$11*$D$9+$F$11*((DB64+CT64)/MAX(DB64+CT64+DC64, 0.1)*$I$9+DC64/MAX(DB64+CT64+DC64, 0.1)*$J$9))/($B$11+$C$11+$F$11)</f>
        <v>0</v>
      </c>
      <c r="BR64">
        <f>($B$11*$K$9+$C$11*$K$9+$F$11*((DB64+CT64)/MAX(DB64+CT64+DC64, 0.1)*$P$9+DC64/MAX(DB64+CT64+DC64, 0.1)*$Q$9))/($B$11+$C$11+$F$11)</f>
        <v>0</v>
      </c>
      <c r="BS64">
        <v>6</v>
      </c>
      <c r="BT64">
        <v>0.5</v>
      </c>
      <c r="BU64" t="s">
        <v>295</v>
      </c>
      <c r="BV64">
        <v>2</v>
      </c>
      <c r="BW64">
        <v>1621533663.5</v>
      </c>
      <c r="BX64">
        <v>138.49</v>
      </c>
      <c r="BY64">
        <v>147.822</v>
      </c>
      <c r="BZ64">
        <v>13.0317</v>
      </c>
      <c r="CA64">
        <v>13.0317</v>
      </c>
      <c r="CB64">
        <v>132.044</v>
      </c>
      <c r="CC64">
        <v>12.8769</v>
      </c>
      <c r="CD64">
        <v>700.545</v>
      </c>
      <c r="CE64">
        <v>100.929</v>
      </c>
      <c r="CF64">
        <v>0.100414</v>
      </c>
      <c r="CG64">
        <v>22.9791</v>
      </c>
      <c r="CH64">
        <v>22.9401</v>
      </c>
      <c r="CI64">
        <v>999.9</v>
      </c>
      <c r="CJ64">
        <v>0</v>
      </c>
      <c r="CK64">
        <v>0</v>
      </c>
      <c r="CL64">
        <v>9990</v>
      </c>
      <c r="CM64">
        <v>0</v>
      </c>
      <c r="CN64">
        <v>3.33586</v>
      </c>
      <c r="CO64">
        <v>600.056</v>
      </c>
      <c r="CP64">
        <v>0.933003</v>
      </c>
      <c r="CQ64">
        <v>0.0669971</v>
      </c>
      <c r="CR64">
        <v>0</v>
      </c>
      <c r="CS64">
        <v>3.4837</v>
      </c>
      <c r="CT64">
        <v>4.99951</v>
      </c>
      <c r="CU64">
        <v>90.4666</v>
      </c>
      <c r="CV64">
        <v>4814.56</v>
      </c>
      <c r="CW64">
        <v>37.75</v>
      </c>
      <c r="CX64">
        <v>41.5</v>
      </c>
      <c r="CY64">
        <v>40.125</v>
      </c>
      <c r="CZ64">
        <v>41.125</v>
      </c>
      <c r="DA64">
        <v>40.062</v>
      </c>
      <c r="DB64">
        <v>555.19</v>
      </c>
      <c r="DC64">
        <v>39.87</v>
      </c>
      <c r="DD64">
        <v>0</v>
      </c>
      <c r="DE64">
        <v>1621533667.6</v>
      </c>
      <c r="DF64">
        <v>0</v>
      </c>
      <c r="DG64">
        <v>3.4465</v>
      </c>
      <c r="DH64">
        <v>0.139042728657729</v>
      </c>
      <c r="DI64">
        <v>-0.834622224284986</v>
      </c>
      <c r="DJ64">
        <v>90.4600961538462</v>
      </c>
      <c r="DK64">
        <v>15</v>
      </c>
      <c r="DL64">
        <v>1621533543.5</v>
      </c>
      <c r="DM64" t="s">
        <v>296</v>
      </c>
      <c r="DN64">
        <v>1621533543</v>
      </c>
      <c r="DO64">
        <v>1621533543.5</v>
      </c>
      <c r="DP64">
        <v>4</v>
      </c>
      <c r="DQ64">
        <v>0.002</v>
      </c>
      <c r="DR64">
        <v>0.003</v>
      </c>
      <c r="DS64">
        <v>8.559</v>
      </c>
      <c r="DT64">
        <v>0.154</v>
      </c>
      <c r="DU64">
        <v>420</v>
      </c>
      <c r="DV64">
        <v>13</v>
      </c>
      <c r="DW64">
        <v>1.35</v>
      </c>
      <c r="DX64">
        <v>0.35</v>
      </c>
      <c r="DY64">
        <v>-9.287299</v>
      </c>
      <c r="DZ64">
        <v>0.872754146341467</v>
      </c>
      <c r="EA64">
        <v>0.129393704441136</v>
      </c>
      <c r="EB64">
        <v>0</v>
      </c>
      <c r="EC64">
        <v>3.43202424242424</v>
      </c>
      <c r="ED64">
        <v>0.188581499788161</v>
      </c>
      <c r="EE64">
        <v>0.174209690838374</v>
      </c>
      <c r="EF64">
        <v>1</v>
      </c>
      <c r="EG64">
        <v>-0.0032658089575</v>
      </c>
      <c r="EH64">
        <v>0.0248016623538462</v>
      </c>
      <c r="EI64">
        <v>0.00359488227415812</v>
      </c>
      <c r="EJ64">
        <v>1</v>
      </c>
      <c r="EK64">
        <v>2</v>
      </c>
      <c r="EL64">
        <v>3</v>
      </c>
      <c r="EM64" t="s">
        <v>306</v>
      </c>
      <c r="EN64">
        <v>100</v>
      </c>
      <c r="EO64">
        <v>100</v>
      </c>
      <c r="EP64">
        <v>6.446</v>
      </c>
      <c r="EQ64">
        <v>0.1548</v>
      </c>
      <c r="ER64">
        <v>5.25304998807394</v>
      </c>
      <c r="ES64">
        <v>0.0095515401478521</v>
      </c>
      <c r="ET64">
        <v>-4.08282145803731e-06</v>
      </c>
      <c r="EU64">
        <v>9.61633180237613e-10</v>
      </c>
      <c r="EV64">
        <v>-0.0133641391554055</v>
      </c>
      <c r="EW64">
        <v>0.00964955815971448</v>
      </c>
      <c r="EX64">
        <v>0.000351754833574242</v>
      </c>
      <c r="EY64">
        <v>-6.74969522547015e-06</v>
      </c>
      <c r="EZ64">
        <v>-1</v>
      </c>
      <c r="FA64">
        <v>-1</v>
      </c>
      <c r="FB64">
        <v>-1</v>
      </c>
      <c r="FC64">
        <v>-1</v>
      </c>
      <c r="FD64">
        <v>2</v>
      </c>
      <c r="FE64">
        <v>2</v>
      </c>
      <c r="FF64">
        <v>2</v>
      </c>
      <c r="FG64">
        <v>793.843</v>
      </c>
      <c r="FH64">
        <v>737.977</v>
      </c>
      <c r="FI64">
        <v>19.9998</v>
      </c>
      <c r="FJ64">
        <v>26.9339</v>
      </c>
      <c r="FK64">
        <v>30</v>
      </c>
      <c r="FL64">
        <v>26.9974</v>
      </c>
      <c r="FM64">
        <v>26.9726</v>
      </c>
      <c r="FN64">
        <v>11.8383</v>
      </c>
      <c r="FO64">
        <v>19.2895</v>
      </c>
      <c r="FP64">
        <v>7.94224</v>
      </c>
      <c r="FQ64">
        <v>20</v>
      </c>
      <c r="FR64">
        <v>158.71</v>
      </c>
      <c r="FS64">
        <v>13.0027</v>
      </c>
      <c r="FT64">
        <v>100.014</v>
      </c>
      <c r="FU64">
        <v>100.374</v>
      </c>
    </row>
    <row r="65" spans="1:177">
      <c r="A65">
        <v>49</v>
      </c>
      <c r="B65">
        <v>1621533665.5</v>
      </c>
      <c r="C65">
        <v>96</v>
      </c>
      <c r="D65" t="s">
        <v>394</v>
      </c>
      <c r="E65" t="s">
        <v>395</v>
      </c>
      <c r="G65">
        <v>1621533665.5</v>
      </c>
      <c r="H65">
        <f>CD65*AF65*(BZ65-CA65)/(100*BS65*(1000-AF65*BZ65))</f>
        <v>0</v>
      </c>
      <c r="I65">
        <f>CD65*AF65*(BY65-BX65*(1000-AF65*CA65)/(1000-AF65*BZ65))/(100*BS65)</f>
        <v>0</v>
      </c>
      <c r="J65">
        <f>BX65 - IF(AF65&gt;1, I65*BS65*100.0/(AH65*CL65), 0)</f>
        <v>0</v>
      </c>
      <c r="K65">
        <f>((Q65-H65/2)*J65-I65)/(Q65+H65/2)</f>
        <v>0</v>
      </c>
      <c r="L65">
        <f>K65*(CE65+CF65)/1000.0</f>
        <v>0</v>
      </c>
      <c r="M65">
        <f>(BX65 - IF(AF65&gt;1, I65*BS65*100.0/(AH65*CL65), 0))*(CE65+CF65)/1000.0</f>
        <v>0</v>
      </c>
      <c r="N65">
        <f>2.0/((1/P65-1/O65)+SIGN(P65)*SQRT((1/P65-1/O65)*(1/P65-1/O65) + 4*BT65/((BT65+1)*(BT65+1))*(2*1/P65*1/O65-1/O65*1/O65)))</f>
        <v>0</v>
      </c>
      <c r="O65">
        <f>IF(LEFT(BU65,1)&lt;&gt;"0",IF(LEFT(BU65,1)="1",3.0,BV65),$D$5+$E$5*(CL65*CE65/($K$5*1000))+$F$5*(CL65*CE65/($K$5*1000))*MAX(MIN(BS65,$J$5),$I$5)*MAX(MIN(BS65,$J$5),$I$5)+$G$5*MAX(MIN(BS65,$J$5),$I$5)*(CL65*CE65/($K$5*1000))+$H$5*(CL65*CE65/($K$5*1000))*(CL65*CE65/($K$5*1000)))</f>
        <v>0</v>
      </c>
      <c r="P65">
        <f>H65*(1000-(1000*0.61365*exp(17.502*T65/(240.97+T65))/(CE65+CF65)+BZ65)/2)/(1000*0.61365*exp(17.502*T65/(240.97+T65))/(CE65+CF65)-BZ65)</f>
        <v>0</v>
      </c>
      <c r="Q65">
        <f>1/((BT65+1)/(N65/1.6)+1/(O65/1.37)) + BT65/((BT65+1)/(N65/1.6) + BT65/(O65/1.37))</f>
        <v>0</v>
      </c>
      <c r="R65">
        <f>(BP65*BR65)</f>
        <v>0</v>
      </c>
      <c r="S65">
        <f>(CG65+(R65+2*0.95*5.67E-8*(((CG65+$B$7)+273)^4-(CG65+273)^4)-44100*H65)/(1.84*29.3*O65+8*0.95*5.67E-8*(CG65+273)^3))</f>
        <v>0</v>
      </c>
      <c r="T65">
        <f>($C$7*CH65+$D$7*CI65+$E$7*S65)</f>
        <v>0</v>
      </c>
      <c r="U65">
        <f>0.61365*exp(17.502*T65/(240.97+T65))</f>
        <v>0</v>
      </c>
      <c r="V65">
        <f>(W65/X65*100)</f>
        <v>0</v>
      </c>
      <c r="W65">
        <f>BZ65*(CE65+CF65)/1000</f>
        <v>0</v>
      </c>
      <c r="X65">
        <f>0.61365*exp(17.502*CG65/(240.97+CG65))</f>
        <v>0</v>
      </c>
      <c r="Y65">
        <f>(U65-BZ65*(CE65+CF65)/1000)</f>
        <v>0</v>
      </c>
      <c r="Z65">
        <f>(-H65*44100)</f>
        <v>0</v>
      </c>
      <c r="AA65">
        <f>2*29.3*O65*0.92*(CG65-T65)</f>
        <v>0</v>
      </c>
      <c r="AB65">
        <f>2*0.95*5.67E-8*(((CG65+$B$7)+273)^4-(T65+273)^4)</f>
        <v>0</v>
      </c>
      <c r="AC65">
        <f>R65+AB65+Z65+AA65</f>
        <v>0</v>
      </c>
      <c r="AD65">
        <v>0</v>
      </c>
      <c r="AE65">
        <v>0</v>
      </c>
      <c r="AF65">
        <f>IF(AD65*$H$13&gt;=AH65,1.0,(AH65/(AH65-AD65*$H$13)))</f>
        <v>0</v>
      </c>
      <c r="AG65">
        <f>(AF65-1)*100</f>
        <v>0</v>
      </c>
      <c r="AH65">
        <f>MAX(0,($B$13+$C$13*CL65)/(1+$D$13*CL65)*CE65/(CG65+273)*$E$13)</f>
        <v>0</v>
      </c>
      <c r="AI65" t="s">
        <v>294</v>
      </c>
      <c r="AJ65">
        <v>0</v>
      </c>
      <c r="AK65">
        <v>0</v>
      </c>
      <c r="AL65">
        <f>AK65-AJ65</f>
        <v>0</v>
      </c>
      <c r="AM65">
        <f>AL65/AK65</f>
        <v>0</v>
      </c>
      <c r="AN65">
        <v>0</v>
      </c>
      <c r="AO65" t="s">
        <v>294</v>
      </c>
      <c r="AP65">
        <v>0</v>
      </c>
      <c r="AQ65">
        <v>0</v>
      </c>
      <c r="AR65">
        <f>1-AP65/AQ65</f>
        <v>0</v>
      </c>
      <c r="AS65">
        <v>0.5</v>
      </c>
      <c r="AT65">
        <f>BP65</f>
        <v>0</v>
      </c>
      <c r="AU65">
        <f>I65</f>
        <v>0</v>
      </c>
      <c r="AV65">
        <f>AR65*AS65*AT65</f>
        <v>0</v>
      </c>
      <c r="AW65">
        <f>BB65/AQ65</f>
        <v>0</v>
      </c>
      <c r="AX65">
        <f>(AU65-AN65)/AT65</f>
        <v>0</v>
      </c>
      <c r="AY65">
        <f>(AK65-AQ65)/AQ65</f>
        <v>0</v>
      </c>
      <c r="AZ65" t="s">
        <v>294</v>
      </c>
      <c r="BA65">
        <v>0</v>
      </c>
      <c r="BB65">
        <f>AQ65-BA65</f>
        <v>0</v>
      </c>
      <c r="BC65">
        <f>(AQ65-AP65)/(AQ65-BA65)</f>
        <v>0</v>
      </c>
      <c r="BD65">
        <f>(AK65-AQ65)/(AK65-BA65)</f>
        <v>0</v>
      </c>
      <c r="BE65">
        <f>(AQ65-AP65)/(AQ65-AJ65)</f>
        <v>0</v>
      </c>
      <c r="BF65">
        <f>(AK65-AQ65)/(AK65-AJ65)</f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f>$B$11*CM65+$C$11*CN65+$F$11*CO65*(1-CR65)</f>
        <v>0</v>
      </c>
      <c r="BP65">
        <f>BO65*BQ65</f>
        <v>0</v>
      </c>
      <c r="BQ65">
        <f>($B$11*$D$9+$C$11*$D$9+$F$11*((DB65+CT65)/MAX(DB65+CT65+DC65, 0.1)*$I$9+DC65/MAX(DB65+CT65+DC65, 0.1)*$J$9))/($B$11+$C$11+$F$11)</f>
        <v>0</v>
      </c>
      <c r="BR65">
        <f>($B$11*$K$9+$C$11*$K$9+$F$11*((DB65+CT65)/MAX(DB65+CT65+DC65, 0.1)*$P$9+DC65/MAX(DB65+CT65+DC65, 0.1)*$Q$9))/($B$11+$C$11+$F$11)</f>
        <v>0</v>
      </c>
      <c r="BS65">
        <v>6</v>
      </c>
      <c r="BT65">
        <v>0.5</v>
      </c>
      <c r="BU65" t="s">
        <v>295</v>
      </c>
      <c r="BV65">
        <v>2</v>
      </c>
      <c r="BW65">
        <v>1621533665.5</v>
      </c>
      <c r="BX65">
        <v>141.797</v>
      </c>
      <c r="BY65">
        <v>151.14</v>
      </c>
      <c r="BZ65">
        <v>13.0313</v>
      </c>
      <c r="CA65">
        <v>13.0291</v>
      </c>
      <c r="CB65">
        <v>135.324</v>
      </c>
      <c r="CC65">
        <v>12.8765</v>
      </c>
      <c r="CD65">
        <v>700.216</v>
      </c>
      <c r="CE65">
        <v>100.934</v>
      </c>
      <c r="CF65">
        <v>0.0994014</v>
      </c>
      <c r="CG65">
        <v>22.9764</v>
      </c>
      <c r="CH65">
        <v>22.9421</v>
      </c>
      <c r="CI65">
        <v>999.9</v>
      </c>
      <c r="CJ65">
        <v>0</v>
      </c>
      <c r="CK65">
        <v>0</v>
      </c>
      <c r="CL65">
        <v>10100</v>
      </c>
      <c r="CM65">
        <v>0</v>
      </c>
      <c r="CN65">
        <v>3.33586</v>
      </c>
      <c r="CO65">
        <v>600.061</v>
      </c>
      <c r="CP65">
        <v>0.933003</v>
      </c>
      <c r="CQ65">
        <v>0.0669971</v>
      </c>
      <c r="CR65">
        <v>0</v>
      </c>
      <c r="CS65">
        <v>3.4053</v>
      </c>
      <c r="CT65">
        <v>4.99951</v>
      </c>
      <c r="CU65">
        <v>90.4501</v>
      </c>
      <c r="CV65">
        <v>4814.6</v>
      </c>
      <c r="CW65">
        <v>37.75</v>
      </c>
      <c r="CX65">
        <v>41.5</v>
      </c>
      <c r="CY65">
        <v>40.187</v>
      </c>
      <c r="CZ65">
        <v>41.125</v>
      </c>
      <c r="DA65">
        <v>40.062</v>
      </c>
      <c r="DB65">
        <v>555.19</v>
      </c>
      <c r="DC65">
        <v>39.87</v>
      </c>
      <c r="DD65">
        <v>0</v>
      </c>
      <c r="DE65">
        <v>1621533669.4</v>
      </c>
      <c r="DF65">
        <v>0</v>
      </c>
      <c r="DG65">
        <v>3.431232</v>
      </c>
      <c r="DH65">
        <v>0.0188230699569135</v>
      </c>
      <c r="DI65">
        <v>-1.02686153885235</v>
      </c>
      <c r="DJ65">
        <v>90.470548</v>
      </c>
      <c r="DK65">
        <v>15</v>
      </c>
      <c r="DL65">
        <v>1621533543.5</v>
      </c>
      <c r="DM65" t="s">
        <v>296</v>
      </c>
      <c r="DN65">
        <v>1621533543</v>
      </c>
      <c r="DO65">
        <v>1621533543.5</v>
      </c>
      <c r="DP65">
        <v>4</v>
      </c>
      <c r="DQ65">
        <v>0.002</v>
      </c>
      <c r="DR65">
        <v>0.003</v>
      </c>
      <c r="DS65">
        <v>8.559</v>
      </c>
      <c r="DT65">
        <v>0.154</v>
      </c>
      <c r="DU65">
        <v>420</v>
      </c>
      <c r="DV65">
        <v>13</v>
      </c>
      <c r="DW65">
        <v>1.35</v>
      </c>
      <c r="DX65">
        <v>0.35</v>
      </c>
      <c r="DY65">
        <v>-9.2742</v>
      </c>
      <c r="DZ65">
        <v>0.477647279549751</v>
      </c>
      <c r="EA65">
        <v>0.114458807087965</v>
      </c>
      <c r="EB65">
        <v>1</v>
      </c>
      <c r="EC65">
        <v>3.44574848484848</v>
      </c>
      <c r="ED65">
        <v>0.0438114256825052</v>
      </c>
      <c r="EE65">
        <v>0.169110812014278</v>
      </c>
      <c r="EF65">
        <v>1</v>
      </c>
      <c r="EG65">
        <v>-0.002236843357</v>
      </c>
      <c r="EH65">
        <v>0.0200722898859287</v>
      </c>
      <c r="EI65">
        <v>0.00303585581136004</v>
      </c>
      <c r="EJ65">
        <v>1</v>
      </c>
      <c r="EK65">
        <v>3</v>
      </c>
      <c r="EL65">
        <v>3</v>
      </c>
      <c r="EM65" t="s">
        <v>297</v>
      </c>
      <c r="EN65">
        <v>100</v>
      </c>
      <c r="EO65">
        <v>100</v>
      </c>
      <c r="EP65">
        <v>6.473</v>
      </c>
      <c r="EQ65">
        <v>0.1548</v>
      </c>
      <c r="ER65">
        <v>5.25304998807394</v>
      </c>
      <c r="ES65">
        <v>0.0095515401478521</v>
      </c>
      <c r="ET65">
        <v>-4.08282145803731e-06</v>
      </c>
      <c r="EU65">
        <v>9.61633180237613e-10</v>
      </c>
      <c r="EV65">
        <v>-0.0133641391554055</v>
      </c>
      <c r="EW65">
        <v>0.00964955815971448</v>
      </c>
      <c r="EX65">
        <v>0.000351754833574242</v>
      </c>
      <c r="EY65">
        <v>-6.74969522547015e-06</v>
      </c>
      <c r="EZ65">
        <v>-1</v>
      </c>
      <c r="FA65">
        <v>-1</v>
      </c>
      <c r="FB65">
        <v>-1</v>
      </c>
      <c r="FC65">
        <v>-1</v>
      </c>
      <c r="FD65">
        <v>2</v>
      </c>
      <c r="FE65">
        <v>2</v>
      </c>
      <c r="FF65">
        <v>2</v>
      </c>
      <c r="FG65">
        <v>793.283</v>
      </c>
      <c r="FH65">
        <v>737.599</v>
      </c>
      <c r="FI65">
        <v>19.9997</v>
      </c>
      <c r="FJ65">
        <v>26.9339</v>
      </c>
      <c r="FK65">
        <v>30</v>
      </c>
      <c r="FL65">
        <v>26.9961</v>
      </c>
      <c r="FM65">
        <v>26.9726</v>
      </c>
      <c r="FN65">
        <v>12.0377</v>
      </c>
      <c r="FO65">
        <v>19.2895</v>
      </c>
      <c r="FP65">
        <v>7.94224</v>
      </c>
      <c r="FQ65">
        <v>20</v>
      </c>
      <c r="FR65">
        <v>162.05</v>
      </c>
      <c r="FS65">
        <v>12.9907</v>
      </c>
      <c r="FT65">
        <v>100.016</v>
      </c>
      <c r="FU65">
        <v>100.377</v>
      </c>
    </row>
    <row r="66" spans="1:177">
      <c r="A66">
        <v>50</v>
      </c>
      <c r="B66">
        <v>1621533667.5</v>
      </c>
      <c r="C66">
        <v>98</v>
      </c>
      <c r="D66" t="s">
        <v>396</v>
      </c>
      <c r="E66" t="s">
        <v>397</v>
      </c>
      <c r="G66">
        <v>1621533667.5</v>
      </c>
      <c r="H66">
        <f>CD66*AF66*(BZ66-CA66)/(100*BS66*(1000-AF66*BZ66))</f>
        <v>0</v>
      </c>
      <c r="I66">
        <f>CD66*AF66*(BY66-BX66*(1000-AF66*CA66)/(1000-AF66*BZ66))/(100*BS66)</f>
        <v>0</v>
      </c>
      <c r="J66">
        <f>BX66 - IF(AF66&gt;1, I66*BS66*100.0/(AH66*CL66), 0)</f>
        <v>0</v>
      </c>
      <c r="K66">
        <f>((Q66-H66/2)*J66-I66)/(Q66+H66/2)</f>
        <v>0</v>
      </c>
      <c r="L66">
        <f>K66*(CE66+CF66)/1000.0</f>
        <v>0</v>
      </c>
      <c r="M66">
        <f>(BX66 - IF(AF66&gt;1, I66*BS66*100.0/(AH66*CL66), 0))*(CE66+CF66)/1000.0</f>
        <v>0</v>
      </c>
      <c r="N66">
        <f>2.0/((1/P66-1/O66)+SIGN(P66)*SQRT((1/P66-1/O66)*(1/P66-1/O66) + 4*BT66/((BT66+1)*(BT66+1))*(2*1/P66*1/O66-1/O66*1/O66)))</f>
        <v>0</v>
      </c>
      <c r="O66">
        <f>IF(LEFT(BU66,1)&lt;&gt;"0",IF(LEFT(BU66,1)="1",3.0,BV66),$D$5+$E$5*(CL66*CE66/($K$5*1000))+$F$5*(CL66*CE66/($K$5*1000))*MAX(MIN(BS66,$J$5),$I$5)*MAX(MIN(BS66,$J$5),$I$5)+$G$5*MAX(MIN(BS66,$J$5),$I$5)*(CL66*CE66/($K$5*1000))+$H$5*(CL66*CE66/($K$5*1000))*(CL66*CE66/($K$5*1000)))</f>
        <v>0</v>
      </c>
      <c r="P66">
        <f>H66*(1000-(1000*0.61365*exp(17.502*T66/(240.97+T66))/(CE66+CF66)+BZ66)/2)/(1000*0.61365*exp(17.502*T66/(240.97+T66))/(CE66+CF66)-BZ66)</f>
        <v>0</v>
      </c>
      <c r="Q66">
        <f>1/((BT66+1)/(N66/1.6)+1/(O66/1.37)) + BT66/((BT66+1)/(N66/1.6) + BT66/(O66/1.37))</f>
        <v>0</v>
      </c>
      <c r="R66">
        <f>(BP66*BR66)</f>
        <v>0</v>
      </c>
      <c r="S66">
        <f>(CG66+(R66+2*0.95*5.67E-8*(((CG66+$B$7)+273)^4-(CG66+273)^4)-44100*H66)/(1.84*29.3*O66+8*0.95*5.67E-8*(CG66+273)^3))</f>
        <v>0</v>
      </c>
      <c r="T66">
        <f>($C$7*CH66+$D$7*CI66+$E$7*S66)</f>
        <v>0</v>
      </c>
      <c r="U66">
        <f>0.61365*exp(17.502*T66/(240.97+T66))</f>
        <v>0</v>
      </c>
      <c r="V66">
        <f>(W66/X66*100)</f>
        <v>0</v>
      </c>
      <c r="W66">
        <f>BZ66*(CE66+CF66)/1000</f>
        <v>0</v>
      </c>
      <c r="X66">
        <f>0.61365*exp(17.502*CG66/(240.97+CG66))</f>
        <v>0</v>
      </c>
      <c r="Y66">
        <f>(U66-BZ66*(CE66+CF66)/1000)</f>
        <v>0</v>
      </c>
      <c r="Z66">
        <f>(-H66*44100)</f>
        <v>0</v>
      </c>
      <c r="AA66">
        <f>2*29.3*O66*0.92*(CG66-T66)</f>
        <v>0</v>
      </c>
      <c r="AB66">
        <f>2*0.95*5.67E-8*(((CG66+$B$7)+273)^4-(T66+273)^4)</f>
        <v>0</v>
      </c>
      <c r="AC66">
        <f>R66+AB66+Z66+AA66</f>
        <v>0</v>
      </c>
      <c r="AD66">
        <v>0</v>
      </c>
      <c r="AE66">
        <v>0</v>
      </c>
      <c r="AF66">
        <f>IF(AD66*$H$13&gt;=AH66,1.0,(AH66/(AH66-AD66*$H$13)))</f>
        <v>0</v>
      </c>
      <c r="AG66">
        <f>(AF66-1)*100</f>
        <v>0</v>
      </c>
      <c r="AH66">
        <f>MAX(0,($B$13+$C$13*CL66)/(1+$D$13*CL66)*CE66/(CG66+273)*$E$13)</f>
        <v>0</v>
      </c>
      <c r="AI66" t="s">
        <v>294</v>
      </c>
      <c r="AJ66">
        <v>0</v>
      </c>
      <c r="AK66">
        <v>0</v>
      </c>
      <c r="AL66">
        <f>AK66-AJ66</f>
        <v>0</v>
      </c>
      <c r="AM66">
        <f>AL66/AK66</f>
        <v>0</v>
      </c>
      <c r="AN66">
        <v>0</v>
      </c>
      <c r="AO66" t="s">
        <v>294</v>
      </c>
      <c r="AP66">
        <v>0</v>
      </c>
      <c r="AQ66">
        <v>0</v>
      </c>
      <c r="AR66">
        <f>1-AP66/AQ66</f>
        <v>0</v>
      </c>
      <c r="AS66">
        <v>0.5</v>
      </c>
      <c r="AT66">
        <f>BP66</f>
        <v>0</v>
      </c>
      <c r="AU66">
        <f>I66</f>
        <v>0</v>
      </c>
      <c r="AV66">
        <f>AR66*AS66*AT66</f>
        <v>0</v>
      </c>
      <c r="AW66">
        <f>BB66/AQ66</f>
        <v>0</v>
      </c>
      <c r="AX66">
        <f>(AU66-AN66)/AT66</f>
        <v>0</v>
      </c>
      <c r="AY66">
        <f>(AK66-AQ66)/AQ66</f>
        <v>0</v>
      </c>
      <c r="AZ66" t="s">
        <v>294</v>
      </c>
      <c r="BA66">
        <v>0</v>
      </c>
      <c r="BB66">
        <f>AQ66-BA66</f>
        <v>0</v>
      </c>
      <c r="BC66">
        <f>(AQ66-AP66)/(AQ66-BA66)</f>
        <v>0</v>
      </c>
      <c r="BD66">
        <f>(AK66-AQ66)/(AK66-BA66)</f>
        <v>0</v>
      </c>
      <c r="BE66">
        <f>(AQ66-AP66)/(AQ66-AJ66)</f>
        <v>0</v>
      </c>
      <c r="BF66">
        <f>(AK66-AQ66)/(AK66-AJ66)</f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f>$B$11*CM66+$C$11*CN66+$F$11*CO66*(1-CR66)</f>
        <v>0</v>
      </c>
      <c r="BP66">
        <f>BO66*BQ66</f>
        <v>0</v>
      </c>
      <c r="BQ66">
        <f>($B$11*$D$9+$C$11*$D$9+$F$11*((DB66+CT66)/MAX(DB66+CT66+DC66, 0.1)*$I$9+DC66/MAX(DB66+CT66+DC66, 0.1)*$J$9))/($B$11+$C$11+$F$11)</f>
        <v>0</v>
      </c>
      <c r="BR66">
        <f>($B$11*$K$9+$C$11*$K$9+$F$11*((DB66+CT66)/MAX(DB66+CT66+DC66, 0.1)*$P$9+DC66/MAX(DB66+CT66+DC66, 0.1)*$Q$9))/($B$11+$C$11+$F$11)</f>
        <v>0</v>
      </c>
      <c r="BS66">
        <v>6</v>
      </c>
      <c r="BT66">
        <v>0.5</v>
      </c>
      <c r="BU66" t="s">
        <v>295</v>
      </c>
      <c r="BV66">
        <v>2</v>
      </c>
      <c r="BW66">
        <v>1621533667.5</v>
      </c>
      <c r="BX66">
        <v>145.177</v>
      </c>
      <c r="BY66">
        <v>154.554</v>
      </c>
      <c r="BZ66">
        <v>13.0294</v>
      </c>
      <c r="CA66">
        <v>13.0227</v>
      </c>
      <c r="CB66">
        <v>138.675</v>
      </c>
      <c r="CC66">
        <v>12.8747</v>
      </c>
      <c r="CD66">
        <v>700.077</v>
      </c>
      <c r="CE66">
        <v>100.931</v>
      </c>
      <c r="CF66">
        <v>0.10061</v>
      </c>
      <c r="CG66">
        <v>22.9791</v>
      </c>
      <c r="CH66">
        <v>22.9411</v>
      </c>
      <c r="CI66">
        <v>999.9</v>
      </c>
      <c r="CJ66">
        <v>0</v>
      </c>
      <c r="CK66">
        <v>0</v>
      </c>
      <c r="CL66">
        <v>10015</v>
      </c>
      <c r="CM66">
        <v>0</v>
      </c>
      <c r="CN66">
        <v>3.33586</v>
      </c>
      <c r="CO66">
        <v>600.065</v>
      </c>
      <c r="CP66">
        <v>0.933003</v>
      </c>
      <c r="CQ66">
        <v>0.0669971</v>
      </c>
      <c r="CR66">
        <v>0</v>
      </c>
      <c r="CS66">
        <v>3.5531</v>
      </c>
      <c r="CT66">
        <v>4.99951</v>
      </c>
      <c r="CU66">
        <v>90.5076</v>
      </c>
      <c r="CV66">
        <v>4814.63</v>
      </c>
      <c r="CW66">
        <v>37.75</v>
      </c>
      <c r="CX66">
        <v>41.5</v>
      </c>
      <c r="CY66">
        <v>40.125</v>
      </c>
      <c r="CZ66">
        <v>41.125</v>
      </c>
      <c r="DA66">
        <v>40.062</v>
      </c>
      <c r="DB66">
        <v>555.2</v>
      </c>
      <c r="DC66">
        <v>39.87</v>
      </c>
      <c r="DD66">
        <v>0</v>
      </c>
      <c r="DE66">
        <v>1621533671.2</v>
      </c>
      <c r="DF66">
        <v>0</v>
      </c>
      <c r="DG66">
        <v>3.44313076923077</v>
      </c>
      <c r="DH66">
        <v>-0.0662085530657896</v>
      </c>
      <c r="DI66">
        <v>-0.339316242651042</v>
      </c>
      <c r="DJ66">
        <v>90.4732846153846</v>
      </c>
      <c r="DK66">
        <v>15</v>
      </c>
      <c r="DL66">
        <v>1621533543.5</v>
      </c>
      <c r="DM66" t="s">
        <v>296</v>
      </c>
      <c r="DN66">
        <v>1621533543</v>
      </c>
      <c r="DO66">
        <v>1621533543.5</v>
      </c>
      <c r="DP66">
        <v>4</v>
      </c>
      <c r="DQ66">
        <v>0.002</v>
      </c>
      <c r="DR66">
        <v>0.003</v>
      </c>
      <c r="DS66">
        <v>8.559</v>
      </c>
      <c r="DT66">
        <v>0.154</v>
      </c>
      <c r="DU66">
        <v>420</v>
      </c>
      <c r="DV66">
        <v>13</v>
      </c>
      <c r="DW66">
        <v>1.35</v>
      </c>
      <c r="DX66">
        <v>0.35</v>
      </c>
      <c r="DY66">
        <v>-9.271648</v>
      </c>
      <c r="DZ66">
        <v>0.0663122701688772</v>
      </c>
      <c r="EA66">
        <v>0.110508000597242</v>
      </c>
      <c r="EB66">
        <v>1</v>
      </c>
      <c r="EC66">
        <v>3.43188571428571</v>
      </c>
      <c r="ED66">
        <v>0.00845580428489734</v>
      </c>
      <c r="EE66">
        <v>0.169533014303337</v>
      </c>
      <c r="EF66">
        <v>1</v>
      </c>
      <c r="EG66">
        <v>-0.001258778657</v>
      </c>
      <c r="EH66">
        <v>0.0169432774833771</v>
      </c>
      <c r="EI66">
        <v>0.00270939702314638</v>
      </c>
      <c r="EJ66">
        <v>1</v>
      </c>
      <c r="EK66">
        <v>3</v>
      </c>
      <c r="EL66">
        <v>3</v>
      </c>
      <c r="EM66" t="s">
        <v>297</v>
      </c>
      <c r="EN66">
        <v>100</v>
      </c>
      <c r="EO66">
        <v>100</v>
      </c>
      <c r="EP66">
        <v>6.502</v>
      </c>
      <c r="EQ66">
        <v>0.1547</v>
      </c>
      <c r="ER66">
        <v>5.25304998807394</v>
      </c>
      <c r="ES66">
        <v>0.0095515401478521</v>
      </c>
      <c r="ET66">
        <v>-4.08282145803731e-06</v>
      </c>
      <c r="EU66">
        <v>9.61633180237613e-10</v>
      </c>
      <c r="EV66">
        <v>-0.0133641391554055</v>
      </c>
      <c r="EW66">
        <v>0.00964955815971448</v>
      </c>
      <c r="EX66">
        <v>0.000351754833574242</v>
      </c>
      <c r="EY66">
        <v>-6.74969522547015e-06</v>
      </c>
      <c r="EZ66">
        <v>-1</v>
      </c>
      <c r="FA66">
        <v>-1</v>
      </c>
      <c r="FB66">
        <v>-1</v>
      </c>
      <c r="FC66">
        <v>-1</v>
      </c>
      <c r="FD66">
        <v>2.1</v>
      </c>
      <c r="FE66">
        <v>2.1</v>
      </c>
      <c r="FF66">
        <v>2</v>
      </c>
      <c r="FG66">
        <v>793.639</v>
      </c>
      <c r="FH66">
        <v>737.788</v>
      </c>
      <c r="FI66">
        <v>19.9998</v>
      </c>
      <c r="FJ66">
        <v>26.9339</v>
      </c>
      <c r="FK66">
        <v>30</v>
      </c>
      <c r="FL66">
        <v>26.9961</v>
      </c>
      <c r="FM66">
        <v>26.9726</v>
      </c>
      <c r="FN66">
        <v>12.237</v>
      </c>
      <c r="FO66">
        <v>19.2895</v>
      </c>
      <c r="FP66">
        <v>7.57181</v>
      </c>
      <c r="FQ66">
        <v>20</v>
      </c>
      <c r="FR66">
        <v>165.4</v>
      </c>
      <c r="FS66">
        <v>12.9778</v>
      </c>
      <c r="FT66">
        <v>100.014</v>
      </c>
      <c r="FU66">
        <v>100.374</v>
      </c>
    </row>
    <row r="67" spans="1:177">
      <c r="A67">
        <v>51</v>
      </c>
      <c r="B67">
        <v>1621533669.5</v>
      </c>
      <c r="C67">
        <v>100</v>
      </c>
      <c r="D67" t="s">
        <v>398</v>
      </c>
      <c r="E67" t="s">
        <v>399</v>
      </c>
      <c r="G67">
        <v>1621533669.5</v>
      </c>
      <c r="H67">
        <f>CD67*AF67*(BZ67-CA67)/(100*BS67*(1000-AF67*BZ67))</f>
        <v>0</v>
      </c>
      <c r="I67">
        <f>CD67*AF67*(BY67-BX67*(1000-AF67*CA67)/(1000-AF67*BZ67))/(100*BS67)</f>
        <v>0</v>
      </c>
      <c r="J67">
        <f>BX67 - IF(AF67&gt;1, I67*BS67*100.0/(AH67*CL67), 0)</f>
        <v>0</v>
      </c>
      <c r="K67">
        <f>((Q67-H67/2)*J67-I67)/(Q67+H67/2)</f>
        <v>0</v>
      </c>
      <c r="L67">
        <f>K67*(CE67+CF67)/1000.0</f>
        <v>0</v>
      </c>
      <c r="M67">
        <f>(BX67 - IF(AF67&gt;1, I67*BS67*100.0/(AH67*CL67), 0))*(CE67+CF67)/1000.0</f>
        <v>0</v>
      </c>
      <c r="N67">
        <f>2.0/((1/P67-1/O67)+SIGN(P67)*SQRT((1/P67-1/O67)*(1/P67-1/O67) + 4*BT67/((BT67+1)*(BT67+1))*(2*1/P67*1/O67-1/O67*1/O67)))</f>
        <v>0</v>
      </c>
      <c r="O67">
        <f>IF(LEFT(BU67,1)&lt;&gt;"0",IF(LEFT(BU67,1)="1",3.0,BV67),$D$5+$E$5*(CL67*CE67/($K$5*1000))+$F$5*(CL67*CE67/($K$5*1000))*MAX(MIN(BS67,$J$5),$I$5)*MAX(MIN(BS67,$J$5),$I$5)+$G$5*MAX(MIN(BS67,$J$5),$I$5)*(CL67*CE67/($K$5*1000))+$H$5*(CL67*CE67/($K$5*1000))*(CL67*CE67/($K$5*1000)))</f>
        <v>0</v>
      </c>
      <c r="P67">
        <f>H67*(1000-(1000*0.61365*exp(17.502*T67/(240.97+T67))/(CE67+CF67)+BZ67)/2)/(1000*0.61365*exp(17.502*T67/(240.97+T67))/(CE67+CF67)-BZ67)</f>
        <v>0</v>
      </c>
      <c r="Q67">
        <f>1/((BT67+1)/(N67/1.6)+1/(O67/1.37)) + BT67/((BT67+1)/(N67/1.6) + BT67/(O67/1.37))</f>
        <v>0</v>
      </c>
      <c r="R67">
        <f>(BP67*BR67)</f>
        <v>0</v>
      </c>
      <c r="S67">
        <f>(CG67+(R67+2*0.95*5.67E-8*(((CG67+$B$7)+273)^4-(CG67+273)^4)-44100*H67)/(1.84*29.3*O67+8*0.95*5.67E-8*(CG67+273)^3))</f>
        <v>0</v>
      </c>
      <c r="T67">
        <f>($C$7*CH67+$D$7*CI67+$E$7*S67)</f>
        <v>0</v>
      </c>
      <c r="U67">
        <f>0.61365*exp(17.502*T67/(240.97+T67))</f>
        <v>0</v>
      </c>
      <c r="V67">
        <f>(W67/X67*100)</f>
        <v>0</v>
      </c>
      <c r="W67">
        <f>BZ67*(CE67+CF67)/1000</f>
        <v>0</v>
      </c>
      <c r="X67">
        <f>0.61365*exp(17.502*CG67/(240.97+CG67))</f>
        <v>0</v>
      </c>
      <c r="Y67">
        <f>(U67-BZ67*(CE67+CF67)/1000)</f>
        <v>0</v>
      </c>
      <c r="Z67">
        <f>(-H67*44100)</f>
        <v>0</v>
      </c>
      <c r="AA67">
        <f>2*29.3*O67*0.92*(CG67-T67)</f>
        <v>0</v>
      </c>
      <c r="AB67">
        <f>2*0.95*5.67E-8*(((CG67+$B$7)+273)^4-(T67+273)^4)</f>
        <v>0</v>
      </c>
      <c r="AC67">
        <f>R67+AB67+Z67+AA67</f>
        <v>0</v>
      </c>
      <c r="AD67">
        <v>0</v>
      </c>
      <c r="AE67">
        <v>0</v>
      </c>
      <c r="AF67">
        <f>IF(AD67*$H$13&gt;=AH67,1.0,(AH67/(AH67-AD67*$H$13)))</f>
        <v>0</v>
      </c>
      <c r="AG67">
        <f>(AF67-1)*100</f>
        <v>0</v>
      </c>
      <c r="AH67">
        <f>MAX(0,($B$13+$C$13*CL67)/(1+$D$13*CL67)*CE67/(CG67+273)*$E$13)</f>
        <v>0</v>
      </c>
      <c r="AI67" t="s">
        <v>294</v>
      </c>
      <c r="AJ67">
        <v>0</v>
      </c>
      <c r="AK67">
        <v>0</v>
      </c>
      <c r="AL67">
        <f>AK67-AJ67</f>
        <v>0</v>
      </c>
      <c r="AM67">
        <f>AL67/AK67</f>
        <v>0</v>
      </c>
      <c r="AN67">
        <v>0</v>
      </c>
      <c r="AO67" t="s">
        <v>294</v>
      </c>
      <c r="AP67">
        <v>0</v>
      </c>
      <c r="AQ67">
        <v>0</v>
      </c>
      <c r="AR67">
        <f>1-AP67/AQ67</f>
        <v>0</v>
      </c>
      <c r="AS67">
        <v>0.5</v>
      </c>
      <c r="AT67">
        <f>BP67</f>
        <v>0</v>
      </c>
      <c r="AU67">
        <f>I67</f>
        <v>0</v>
      </c>
      <c r="AV67">
        <f>AR67*AS67*AT67</f>
        <v>0</v>
      </c>
      <c r="AW67">
        <f>BB67/AQ67</f>
        <v>0</v>
      </c>
      <c r="AX67">
        <f>(AU67-AN67)/AT67</f>
        <v>0</v>
      </c>
      <c r="AY67">
        <f>(AK67-AQ67)/AQ67</f>
        <v>0</v>
      </c>
      <c r="AZ67" t="s">
        <v>294</v>
      </c>
      <c r="BA67">
        <v>0</v>
      </c>
      <c r="BB67">
        <f>AQ67-BA67</f>
        <v>0</v>
      </c>
      <c r="BC67">
        <f>(AQ67-AP67)/(AQ67-BA67)</f>
        <v>0</v>
      </c>
      <c r="BD67">
        <f>(AK67-AQ67)/(AK67-BA67)</f>
        <v>0</v>
      </c>
      <c r="BE67">
        <f>(AQ67-AP67)/(AQ67-AJ67)</f>
        <v>0</v>
      </c>
      <c r="BF67">
        <f>(AK67-AQ67)/(AK67-AJ67)</f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f>$B$11*CM67+$C$11*CN67+$F$11*CO67*(1-CR67)</f>
        <v>0</v>
      </c>
      <c r="BP67">
        <f>BO67*BQ67</f>
        <v>0</v>
      </c>
      <c r="BQ67">
        <f>($B$11*$D$9+$C$11*$D$9+$F$11*((DB67+CT67)/MAX(DB67+CT67+DC67, 0.1)*$I$9+DC67/MAX(DB67+CT67+DC67, 0.1)*$J$9))/($B$11+$C$11+$F$11)</f>
        <v>0</v>
      </c>
      <c r="BR67">
        <f>($B$11*$K$9+$C$11*$K$9+$F$11*((DB67+CT67)/MAX(DB67+CT67+DC67, 0.1)*$P$9+DC67/MAX(DB67+CT67+DC67, 0.1)*$Q$9))/($B$11+$C$11+$F$11)</f>
        <v>0</v>
      </c>
      <c r="BS67">
        <v>6</v>
      </c>
      <c r="BT67">
        <v>0.5</v>
      </c>
      <c r="BU67" t="s">
        <v>295</v>
      </c>
      <c r="BV67">
        <v>2</v>
      </c>
      <c r="BW67">
        <v>1621533669.5</v>
      </c>
      <c r="BX67">
        <v>148.501</v>
      </c>
      <c r="BY67">
        <v>157.866</v>
      </c>
      <c r="BZ67">
        <v>13.0257</v>
      </c>
      <c r="CA67">
        <v>13.003</v>
      </c>
      <c r="CB67">
        <v>141.971</v>
      </c>
      <c r="CC67">
        <v>12.871</v>
      </c>
      <c r="CD67">
        <v>699.974</v>
      </c>
      <c r="CE67">
        <v>100.927</v>
      </c>
      <c r="CF67">
        <v>0.100766</v>
      </c>
      <c r="CG67">
        <v>22.9791</v>
      </c>
      <c r="CH67">
        <v>22.9455</v>
      </c>
      <c r="CI67">
        <v>999.9</v>
      </c>
      <c r="CJ67">
        <v>0</v>
      </c>
      <c r="CK67">
        <v>0</v>
      </c>
      <c r="CL67">
        <v>10000</v>
      </c>
      <c r="CM67">
        <v>0</v>
      </c>
      <c r="CN67">
        <v>3.33586</v>
      </c>
      <c r="CO67">
        <v>600.065</v>
      </c>
      <c r="CP67">
        <v>0.933003</v>
      </c>
      <c r="CQ67">
        <v>0.0669971</v>
      </c>
      <c r="CR67">
        <v>0</v>
      </c>
      <c r="CS67">
        <v>3.416</v>
      </c>
      <c r="CT67">
        <v>4.99951</v>
      </c>
      <c r="CU67">
        <v>90.458</v>
      </c>
      <c r="CV67">
        <v>4814.62</v>
      </c>
      <c r="CW67">
        <v>37.75</v>
      </c>
      <c r="CX67">
        <v>41.5</v>
      </c>
      <c r="CY67">
        <v>40.125</v>
      </c>
      <c r="CZ67">
        <v>41.062</v>
      </c>
      <c r="DA67">
        <v>40.062</v>
      </c>
      <c r="DB67">
        <v>555.2</v>
      </c>
      <c r="DC67">
        <v>39.87</v>
      </c>
      <c r="DD67">
        <v>0</v>
      </c>
      <c r="DE67">
        <v>1621533673.6</v>
      </c>
      <c r="DF67">
        <v>0</v>
      </c>
      <c r="DG67">
        <v>3.43521923076923</v>
      </c>
      <c r="DH67">
        <v>0.456646148945404</v>
      </c>
      <c r="DI67">
        <v>-0.843935046051173</v>
      </c>
      <c r="DJ67">
        <v>90.4419269230769</v>
      </c>
      <c r="DK67">
        <v>15</v>
      </c>
      <c r="DL67">
        <v>1621533543.5</v>
      </c>
      <c r="DM67" t="s">
        <v>296</v>
      </c>
      <c r="DN67">
        <v>1621533543</v>
      </c>
      <c r="DO67">
        <v>1621533543.5</v>
      </c>
      <c r="DP67">
        <v>4</v>
      </c>
      <c r="DQ67">
        <v>0.002</v>
      </c>
      <c r="DR67">
        <v>0.003</v>
      </c>
      <c r="DS67">
        <v>8.559</v>
      </c>
      <c r="DT67">
        <v>0.154</v>
      </c>
      <c r="DU67">
        <v>420</v>
      </c>
      <c r="DV67">
        <v>13</v>
      </c>
      <c r="DW67">
        <v>1.35</v>
      </c>
      <c r="DX67">
        <v>0.35</v>
      </c>
      <c r="DY67">
        <v>-9.2674275</v>
      </c>
      <c r="DZ67">
        <v>-0.383035272045025</v>
      </c>
      <c r="EA67">
        <v>0.0997521746818083</v>
      </c>
      <c r="EB67">
        <v>1</v>
      </c>
      <c r="EC67">
        <v>3.43860909090909</v>
      </c>
      <c r="ED67">
        <v>0.0527481953767974</v>
      </c>
      <c r="EE67">
        <v>0.174990047099891</v>
      </c>
      <c r="EF67">
        <v>1</v>
      </c>
      <c r="EG67">
        <v>0.000374031968</v>
      </c>
      <c r="EH67">
        <v>0.0365450000564353</v>
      </c>
      <c r="EI67">
        <v>0.0059445715462537</v>
      </c>
      <c r="EJ67">
        <v>1</v>
      </c>
      <c r="EK67">
        <v>3</v>
      </c>
      <c r="EL67">
        <v>3</v>
      </c>
      <c r="EM67" t="s">
        <v>297</v>
      </c>
      <c r="EN67">
        <v>100</v>
      </c>
      <c r="EO67">
        <v>100</v>
      </c>
      <c r="EP67">
        <v>6.53</v>
      </c>
      <c r="EQ67">
        <v>0.1547</v>
      </c>
      <c r="ER67">
        <v>5.25304998807394</v>
      </c>
      <c r="ES67">
        <v>0.0095515401478521</v>
      </c>
      <c r="ET67">
        <v>-4.08282145803731e-06</v>
      </c>
      <c r="EU67">
        <v>9.61633180237613e-10</v>
      </c>
      <c r="EV67">
        <v>-0.0133641391554055</v>
      </c>
      <c r="EW67">
        <v>0.00964955815971448</v>
      </c>
      <c r="EX67">
        <v>0.000351754833574242</v>
      </c>
      <c r="EY67">
        <v>-6.74969522547015e-06</v>
      </c>
      <c r="EZ67">
        <v>-1</v>
      </c>
      <c r="FA67">
        <v>-1</v>
      </c>
      <c r="FB67">
        <v>-1</v>
      </c>
      <c r="FC67">
        <v>-1</v>
      </c>
      <c r="FD67">
        <v>2.1</v>
      </c>
      <c r="FE67">
        <v>2.1</v>
      </c>
      <c r="FF67">
        <v>2</v>
      </c>
      <c r="FG67">
        <v>793.817</v>
      </c>
      <c r="FH67">
        <v>738.166</v>
      </c>
      <c r="FI67">
        <v>19.9997</v>
      </c>
      <c r="FJ67">
        <v>26.9339</v>
      </c>
      <c r="FK67">
        <v>29.9999</v>
      </c>
      <c r="FL67">
        <v>26.9961</v>
      </c>
      <c r="FM67">
        <v>26.9726</v>
      </c>
      <c r="FN67">
        <v>12.4373</v>
      </c>
      <c r="FO67">
        <v>19.2895</v>
      </c>
      <c r="FP67">
        <v>7.57181</v>
      </c>
      <c r="FQ67">
        <v>20</v>
      </c>
      <c r="FR67">
        <v>168.74</v>
      </c>
      <c r="FS67">
        <v>12.9655</v>
      </c>
      <c r="FT67">
        <v>100.014</v>
      </c>
      <c r="FU67">
        <v>100.375</v>
      </c>
    </row>
    <row r="68" spans="1:177">
      <c r="A68">
        <v>52</v>
      </c>
      <c r="B68">
        <v>1621533671.5</v>
      </c>
      <c r="C68">
        <v>102</v>
      </c>
      <c r="D68" t="s">
        <v>400</v>
      </c>
      <c r="E68" t="s">
        <v>401</v>
      </c>
      <c r="G68">
        <v>1621533671.5</v>
      </c>
      <c r="H68">
        <f>CD68*AF68*(BZ68-CA68)/(100*BS68*(1000-AF68*BZ68))</f>
        <v>0</v>
      </c>
      <c r="I68">
        <f>CD68*AF68*(BY68-BX68*(1000-AF68*CA68)/(1000-AF68*BZ68))/(100*BS68)</f>
        <v>0</v>
      </c>
      <c r="J68">
        <f>BX68 - IF(AF68&gt;1, I68*BS68*100.0/(AH68*CL68), 0)</f>
        <v>0</v>
      </c>
      <c r="K68">
        <f>((Q68-H68/2)*J68-I68)/(Q68+H68/2)</f>
        <v>0</v>
      </c>
      <c r="L68">
        <f>K68*(CE68+CF68)/1000.0</f>
        <v>0</v>
      </c>
      <c r="M68">
        <f>(BX68 - IF(AF68&gt;1, I68*BS68*100.0/(AH68*CL68), 0))*(CE68+CF68)/1000.0</f>
        <v>0</v>
      </c>
      <c r="N68">
        <f>2.0/((1/P68-1/O68)+SIGN(P68)*SQRT((1/P68-1/O68)*(1/P68-1/O68) + 4*BT68/((BT68+1)*(BT68+1))*(2*1/P68*1/O68-1/O68*1/O68)))</f>
        <v>0</v>
      </c>
      <c r="O68">
        <f>IF(LEFT(BU68,1)&lt;&gt;"0",IF(LEFT(BU68,1)="1",3.0,BV68),$D$5+$E$5*(CL68*CE68/($K$5*1000))+$F$5*(CL68*CE68/($K$5*1000))*MAX(MIN(BS68,$J$5),$I$5)*MAX(MIN(BS68,$J$5),$I$5)+$G$5*MAX(MIN(BS68,$J$5),$I$5)*(CL68*CE68/($K$5*1000))+$H$5*(CL68*CE68/($K$5*1000))*(CL68*CE68/($K$5*1000)))</f>
        <v>0</v>
      </c>
      <c r="P68">
        <f>H68*(1000-(1000*0.61365*exp(17.502*T68/(240.97+T68))/(CE68+CF68)+BZ68)/2)/(1000*0.61365*exp(17.502*T68/(240.97+T68))/(CE68+CF68)-BZ68)</f>
        <v>0</v>
      </c>
      <c r="Q68">
        <f>1/((BT68+1)/(N68/1.6)+1/(O68/1.37)) + BT68/((BT68+1)/(N68/1.6) + BT68/(O68/1.37))</f>
        <v>0</v>
      </c>
      <c r="R68">
        <f>(BP68*BR68)</f>
        <v>0</v>
      </c>
      <c r="S68">
        <f>(CG68+(R68+2*0.95*5.67E-8*(((CG68+$B$7)+273)^4-(CG68+273)^4)-44100*H68)/(1.84*29.3*O68+8*0.95*5.67E-8*(CG68+273)^3))</f>
        <v>0</v>
      </c>
      <c r="T68">
        <f>($C$7*CH68+$D$7*CI68+$E$7*S68)</f>
        <v>0</v>
      </c>
      <c r="U68">
        <f>0.61365*exp(17.502*T68/(240.97+T68))</f>
        <v>0</v>
      </c>
      <c r="V68">
        <f>(W68/X68*100)</f>
        <v>0</v>
      </c>
      <c r="W68">
        <f>BZ68*(CE68+CF68)/1000</f>
        <v>0</v>
      </c>
      <c r="X68">
        <f>0.61365*exp(17.502*CG68/(240.97+CG68))</f>
        <v>0</v>
      </c>
      <c r="Y68">
        <f>(U68-BZ68*(CE68+CF68)/1000)</f>
        <v>0</v>
      </c>
      <c r="Z68">
        <f>(-H68*44100)</f>
        <v>0</v>
      </c>
      <c r="AA68">
        <f>2*29.3*O68*0.92*(CG68-T68)</f>
        <v>0</v>
      </c>
      <c r="AB68">
        <f>2*0.95*5.67E-8*(((CG68+$B$7)+273)^4-(T68+273)^4)</f>
        <v>0</v>
      </c>
      <c r="AC68">
        <f>R68+AB68+Z68+AA68</f>
        <v>0</v>
      </c>
      <c r="AD68">
        <v>0</v>
      </c>
      <c r="AE68">
        <v>0</v>
      </c>
      <c r="AF68">
        <f>IF(AD68*$H$13&gt;=AH68,1.0,(AH68/(AH68-AD68*$H$13)))</f>
        <v>0</v>
      </c>
      <c r="AG68">
        <f>(AF68-1)*100</f>
        <v>0</v>
      </c>
      <c r="AH68">
        <f>MAX(0,($B$13+$C$13*CL68)/(1+$D$13*CL68)*CE68/(CG68+273)*$E$13)</f>
        <v>0</v>
      </c>
      <c r="AI68" t="s">
        <v>294</v>
      </c>
      <c r="AJ68">
        <v>0</v>
      </c>
      <c r="AK68">
        <v>0</v>
      </c>
      <c r="AL68">
        <f>AK68-AJ68</f>
        <v>0</v>
      </c>
      <c r="AM68">
        <f>AL68/AK68</f>
        <v>0</v>
      </c>
      <c r="AN68">
        <v>0</v>
      </c>
      <c r="AO68" t="s">
        <v>294</v>
      </c>
      <c r="AP68">
        <v>0</v>
      </c>
      <c r="AQ68">
        <v>0</v>
      </c>
      <c r="AR68">
        <f>1-AP68/AQ68</f>
        <v>0</v>
      </c>
      <c r="AS68">
        <v>0.5</v>
      </c>
      <c r="AT68">
        <f>BP68</f>
        <v>0</v>
      </c>
      <c r="AU68">
        <f>I68</f>
        <v>0</v>
      </c>
      <c r="AV68">
        <f>AR68*AS68*AT68</f>
        <v>0</v>
      </c>
      <c r="AW68">
        <f>BB68/AQ68</f>
        <v>0</v>
      </c>
      <c r="AX68">
        <f>(AU68-AN68)/AT68</f>
        <v>0</v>
      </c>
      <c r="AY68">
        <f>(AK68-AQ68)/AQ68</f>
        <v>0</v>
      </c>
      <c r="AZ68" t="s">
        <v>294</v>
      </c>
      <c r="BA68">
        <v>0</v>
      </c>
      <c r="BB68">
        <f>AQ68-BA68</f>
        <v>0</v>
      </c>
      <c r="BC68">
        <f>(AQ68-AP68)/(AQ68-BA68)</f>
        <v>0</v>
      </c>
      <c r="BD68">
        <f>(AK68-AQ68)/(AK68-BA68)</f>
        <v>0</v>
      </c>
      <c r="BE68">
        <f>(AQ68-AP68)/(AQ68-AJ68)</f>
        <v>0</v>
      </c>
      <c r="BF68">
        <f>(AK68-AQ68)/(AK68-AJ68)</f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f>$B$11*CM68+$C$11*CN68+$F$11*CO68*(1-CR68)</f>
        <v>0</v>
      </c>
      <c r="BP68">
        <f>BO68*BQ68</f>
        <v>0</v>
      </c>
      <c r="BQ68">
        <f>($B$11*$D$9+$C$11*$D$9+$F$11*((DB68+CT68)/MAX(DB68+CT68+DC68, 0.1)*$I$9+DC68/MAX(DB68+CT68+DC68, 0.1)*$J$9))/($B$11+$C$11+$F$11)</f>
        <v>0</v>
      </c>
      <c r="BR68">
        <f>($B$11*$K$9+$C$11*$K$9+$F$11*((DB68+CT68)/MAX(DB68+CT68+DC68, 0.1)*$P$9+DC68/MAX(DB68+CT68+DC68, 0.1)*$Q$9))/($B$11+$C$11+$F$11)</f>
        <v>0</v>
      </c>
      <c r="BS68">
        <v>6</v>
      </c>
      <c r="BT68">
        <v>0.5</v>
      </c>
      <c r="BU68" t="s">
        <v>295</v>
      </c>
      <c r="BV68">
        <v>2</v>
      </c>
      <c r="BW68">
        <v>1621533671.5</v>
      </c>
      <c r="BX68">
        <v>151.892</v>
      </c>
      <c r="BY68">
        <v>161.196</v>
      </c>
      <c r="BZ68">
        <v>13.0168</v>
      </c>
      <c r="CA68">
        <v>12.9938</v>
      </c>
      <c r="CB68">
        <v>145.334</v>
      </c>
      <c r="CC68">
        <v>12.8622</v>
      </c>
      <c r="CD68">
        <v>700.232</v>
      </c>
      <c r="CE68">
        <v>100.931</v>
      </c>
      <c r="CF68">
        <v>0.0993778</v>
      </c>
      <c r="CG68">
        <v>22.9791</v>
      </c>
      <c r="CH68">
        <v>22.9407</v>
      </c>
      <c r="CI68">
        <v>999.9</v>
      </c>
      <c r="CJ68">
        <v>0</v>
      </c>
      <c r="CK68">
        <v>0</v>
      </c>
      <c r="CL68">
        <v>10025</v>
      </c>
      <c r="CM68">
        <v>0</v>
      </c>
      <c r="CN68">
        <v>3.33586</v>
      </c>
      <c r="CO68">
        <v>600.051</v>
      </c>
      <c r="CP68">
        <v>0.933003</v>
      </c>
      <c r="CQ68">
        <v>0.0669971</v>
      </c>
      <c r="CR68">
        <v>0</v>
      </c>
      <c r="CS68">
        <v>3.5579</v>
      </c>
      <c r="CT68">
        <v>4.99951</v>
      </c>
      <c r="CU68">
        <v>90.1231</v>
      </c>
      <c r="CV68">
        <v>4814.51</v>
      </c>
      <c r="CW68">
        <v>37.75</v>
      </c>
      <c r="CX68">
        <v>41.5</v>
      </c>
      <c r="CY68">
        <v>40.125</v>
      </c>
      <c r="CZ68">
        <v>41.125</v>
      </c>
      <c r="DA68">
        <v>40.062</v>
      </c>
      <c r="DB68">
        <v>555.18</v>
      </c>
      <c r="DC68">
        <v>39.87</v>
      </c>
      <c r="DD68">
        <v>0</v>
      </c>
      <c r="DE68">
        <v>1621533675.4</v>
      </c>
      <c r="DF68">
        <v>0</v>
      </c>
      <c r="DG68">
        <v>3.481536</v>
      </c>
      <c r="DH68">
        <v>0.0383384649125904</v>
      </c>
      <c r="DI68">
        <v>-0.559061544928412</v>
      </c>
      <c r="DJ68">
        <v>90.37776</v>
      </c>
      <c r="DK68">
        <v>15</v>
      </c>
      <c r="DL68">
        <v>1621533543.5</v>
      </c>
      <c r="DM68" t="s">
        <v>296</v>
      </c>
      <c r="DN68">
        <v>1621533543</v>
      </c>
      <c r="DO68">
        <v>1621533543.5</v>
      </c>
      <c r="DP68">
        <v>4</v>
      </c>
      <c r="DQ68">
        <v>0.002</v>
      </c>
      <c r="DR68">
        <v>0.003</v>
      </c>
      <c r="DS68">
        <v>8.559</v>
      </c>
      <c r="DT68">
        <v>0.154</v>
      </c>
      <c r="DU68">
        <v>420</v>
      </c>
      <c r="DV68">
        <v>13</v>
      </c>
      <c r="DW68">
        <v>1.35</v>
      </c>
      <c r="DX68">
        <v>0.35</v>
      </c>
      <c r="DY68">
        <v>-9.26368425</v>
      </c>
      <c r="DZ68">
        <v>-0.737086266416507</v>
      </c>
      <c r="EA68">
        <v>0.0993694206204177</v>
      </c>
      <c r="EB68">
        <v>0</v>
      </c>
      <c r="EC68">
        <v>3.4474</v>
      </c>
      <c r="ED68">
        <v>0.267782805429869</v>
      </c>
      <c r="EE68">
        <v>0.180308817579645</v>
      </c>
      <c r="EF68">
        <v>1</v>
      </c>
      <c r="EG68">
        <v>0.003192612468</v>
      </c>
      <c r="EH68">
        <v>0.0661447623480676</v>
      </c>
      <c r="EI68">
        <v>0.00905949402482727</v>
      </c>
      <c r="EJ68">
        <v>1</v>
      </c>
      <c r="EK68">
        <v>2</v>
      </c>
      <c r="EL68">
        <v>3</v>
      </c>
      <c r="EM68" t="s">
        <v>306</v>
      </c>
      <c r="EN68">
        <v>100</v>
      </c>
      <c r="EO68">
        <v>100</v>
      </c>
      <c r="EP68">
        <v>6.558</v>
      </c>
      <c r="EQ68">
        <v>0.1546</v>
      </c>
      <c r="ER68">
        <v>5.25304998807394</v>
      </c>
      <c r="ES68">
        <v>0.0095515401478521</v>
      </c>
      <c r="ET68">
        <v>-4.08282145803731e-06</v>
      </c>
      <c r="EU68">
        <v>9.61633180237613e-10</v>
      </c>
      <c r="EV68">
        <v>-0.0133641391554055</v>
      </c>
      <c r="EW68">
        <v>0.00964955815971448</v>
      </c>
      <c r="EX68">
        <v>0.000351754833574242</v>
      </c>
      <c r="EY68">
        <v>-6.74969522547015e-06</v>
      </c>
      <c r="EZ68">
        <v>-1</v>
      </c>
      <c r="FA68">
        <v>-1</v>
      </c>
      <c r="FB68">
        <v>-1</v>
      </c>
      <c r="FC68">
        <v>-1</v>
      </c>
      <c r="FD68">
        <v>2.1</v>
      </c>
      <c r="FE68">
        <v>2.1</v>
      </c>
      <c r="FF68">
        <v>2</v>
      </c>
      <c r="FG68">
        <v>793.46</v>
      </c>
      <c r="FH68">
        <v>737.568</v>
      </c>
      <c r="FI68">
        <v>19.9993</v>
      </c>
      <c r="FJ68">
        <v>26.933</v>
      </c>
      <c r="FK68">
        <v>29.9999</v>
      </c>
      <c r="FL68">
        <v>26.9961</v>
      </c>
      <c r="FM68">
        <v>26.9703</v>
      </c>
      <c r="FN68">
        <v>12.6358</v>
      </c>
      <c r="FO68">
        <v>19.2895</v>
      </c>
      <c r="FP68">
        <v>7.57181</v>
      </c>
      <c r="FQ68">
        <v>20</v>
      </c>
      <c r="FR68">
        <v>172.1</v>
      </c>
      <c r="FS68">
        <v>12.9591</v>
      </c>
      <c r="FT68">
        <v>100.013</v>
      </c>
      <c r="FU68">
        <v>100.377</v>
      </c>
    </row>
    <row r="69" spans="1:177">
      <c r="A69">
        <v>53</v>
      </c>
      <c r="B69">
        <v>1621533673.5</v>
      </c>
      <c r="C69">
        <v>104</v>
      </c>
      <c r="D69" t="s">
        <v>402</v>
      </c>
      <c r="E69" t="s">
        <v>403</v>
      </c>
      <c r="G69">
        <v>1621533673.5</v>
      </c>
      <c r="H69">
        <f>CD69*AF69*(BZ69-CA69)/(100*BS69*(1000-AF69*BZ69))</f>
        <v>0</v>
      </c>
      <c r="I69">
        <f>CD69*AF69*(BY69-BX69*(1000-AF69*CA69)/(1000-AF69*BZ69))/(100*BS69)</f>
        <v>0</v>
      </c>
      <c r="J69">
        <f>BX69 - IF(AF69&gt;1, I69*BS69*100.0/(AH69*CL69), 0)</f>
        <v>0</v>
      </c>
      <c r="K69">
        <f>((Q69-H69/2)*J69-I69)/(Q69+H69/2)</f>
        <v>0</v>
      </c>
      <c r="L69">
        <f>K69*(CE69+CF69)/1000.0</f>
        <v>0</v>
      </c>
      <c r="M69">
        <f>(BX69 - IF(AF69&gt;1, I69*BS69*100.0/(AH69*CL69), 0))*(CE69+CF69)/1000.0</f>
        <v>0</v>
      </c>
      <c r="N69">
        <f>2.0/((1/P69-1/O69)+SIGN(P69)*SQRT((1/P69-1/O69)*(1/P69-1/O69) + 4*BT69/((BT69+1)*(BT69+1))*(2*1/P69*1/O69-1/O69*1/O69)))</f>
        <v>0</v>
      </c>
      <c r="O69">
        <f>IF(LEFT(BU69,1)&lt;&gt;"0",IF(LEFT(BU69,1)="1",3.0,BV69),$D$5+$E$5*(CL69*CE69/($K$5*1000))+$F$5*(CL69*CE69/($K$5*1000))*MAX(MIN(BS69,$J$5),$I$5)*MAX(MIN(BS69,$J$5),$I$5)+$G$5*MAX(MIN(BS69,$J$5),$I$5)*(CL69*CE69/($K$5*1000))+$H$5*(CL69*CE69/($K$5*1000))*(CL69*CE69/($K$5*1000)))</f>
        <v>0</v>
      </c>
      <c r="P69">
        <f>H69*(1000-(1000*0.61365*exp(17.502*T69/(240.97+T69))/(CE69+CF69)+BZ69)/2)/(1000*0.61365*exp(17.502*T69/(240.97+T69))/(CE69+CF69)-BZ69)</f>
        <v>0</v>
      </c>
      <c r="Q69">
        <f>1/((BT69+1)/(N69/1.6)+1/(O69/1.37)) + BT69/((BT69+1)/(N69/1.6) + BT69/(O69/1.37))</f>
        <v>0</v>
      </c>
      <c r="R69">
        <f>(BP69*BR69)</f>
        <v>0</v>
      </c>
      <c r="S69">
        <f>(CG69+(R69+2*0.95*5.67E-8*(((CG69+$B$7)+273)^4-(CG69+273)^4)-44100*H69)/(1.84*29.3*O69+8*0.95*5.67E-8*(CG69+273)^3))</f>
        <v>0</v>
      </c>
      <c r="T69">
        <f>($C$7*CH69+$D$7*CI69+$E$7*S69)</f>
        <v>0</v>
      </c>
      <c r="U69">
        <f>0.61365*exp(17.502*T69/(240.97+T69))</f>
        <v>0</v>
      </c>
      <c r="V69">
        <f>(W69/X69*100)</f>
        <v>0</v>
      </c>
      <c r="W69">
        <f>BZ69*(CE69+CF69)/1000</f>
        <v>0</v>
      </c>
      <c r="X69">
        <f>0.61365*exp(17.502*CG69/(240.97+CG69))</f>
        <v>0</v>
      </c>
      <c r="Y69">
        <f>(U69-BZ69*(CE69+CF69)/1000)</f>
        <v>0</v>
      </c>
      <c r="Z69">
        <f>(-H69*44100)</f>
        <v>0</v>
      </c>
      <c r="AA69">
        <f>2*29.3*O69*0.92*(CG69-T69)</f>
        <v>0</v>
      </c>
      <c r="AB69">
        <f>2*0.95*5.67E-8*(((CG69+$B$7)+273)^4-(T69+273)^4)</f>
        <v>0</v>
      </c>
      <c r="AC69">
        <f>R69+AB69+Z69+AA69</f>
        <v>0</v>
      </c>
      <c r="AD69">
        <v>0</v>
      </c>
      <c r="AE69">
        <v>0</v>
      </c>
      <c r="AF69">
        <f>IF(AD69*$H$13&gt;=AH69,1.0,(AH69/(AH69-AD69*$H$13)))</f>
        <v>0</v>
      </c>
      <c r="AG69">
        <f>(AF69-1)*100</f>
        <v>0</v>
      </c>
      <c r="AH69">
        <f>MAX(0,($B$13+$C$13*CL69)/(1+$D$13*CL69)*CE69/(CG69+273)*$E$13)</f>
        <v>0</v>
      </c>
      <c r="AI69" t="s">
        <v>294</v>
      </c>
      <c r="AJ69">
        <v>0</v>
      </c>
      <c r="AK69">
        <v>0</v>
      </c>
      <c r="AL69">
        <f>AK69-AJ69</f>
        <v>0</v>
      </c>
      <c r="AM69">
        <f>AL69/AK69</f>
        <v>0</v>
      </c>
      <c r="AN69">
        <v>0</v>
      </c>
      <c r="AO69" t="s">
        <v>294</v>
      </c>
      <c r="AP69">
        <v>0</v>
      </c>
      <c r="AQ69">
        <v>0</v>
      </c>
      <c r="AR69">
        <f>1-AP69/AQ69</f>
        <v>0</v>
      </c>
      <c r="AS69">
        <v>0.5</v>
      </c>
      <c r="AT69">
        <f>BP69</f>
        <v>0</v>
      </c>
      <c r="AU69">
        <f>I69</f>
        <v>0</v>
      </c>
      <c r="AV69">
        <f>AR69*AS69*AT69</f>
        <v>0</v>
      </c>
      <c r="AW69">
        <f>BB69/AQ69</f>
        <v>0</v>
      </c>
      <c r="AX69">
        <f>(AU69-AN69)/AT69</f>
        <v>0</v>
      </c>
      <c r="AY69">
        <f>(AK69-AQ69)/AQ69</f>
        <v>0</v>
      </c>
      <c r="AZ69" t="s">
        <v>294</v>
      </c>
      <c r="BA69">
        <v>0</v>
      </c>
      <c r="BB69">
        <f>AQ69-BA69</f>
        <v>0</v>
      </c>
      <c r="BC69">
        <f>(AQ69-AP69)/(AQ69-BA69)</f>
        <v>0</v>
      </c>
      <c r="BD69">
        <f>(AK69-AQ69)/(AK69-BA69)</f>
        <v>0</v>
      </c>
      <c r="BE69">
        <f>(AQ69-AP69)/(AQ69-AJ69)</f>
        <v>0</v>
      </c>
      <c r="BF69">
        <f>(AK69-AQ69)/(AK69-AJ69)</f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f>$B$11*CM69+$C$11*CN69+$F$11*CO69*(1-CR69)</f>
        <v>0</v>
      </c>
      <c r="BP69">
        <f>BO69*BQ69</f>
        <v>0</v>
      </c>
      <c r="BQ69">
        <f>($B$11*$D$9+$C$11*$D$9+$F$11*((DB69+CT69)/MAX(DB69+CT69+DC69, 0.1)*$I$9+DC69/MAX(DB69+CT69+DC69, 0.1)*$J$9))/($B$11+$C$11+$F$11)</f>
        <v>0</v>
      </c>
      <c r="BR69">
        <f>($B$11*$K$9+$C$11*$K$9+$F$11*((DB69+CT69)/MAX(DB69+CT69+DC69, 0.1)*$P$9+DC69/MAX(DB69+CT69+DC69, 0.1)*$Q$9))/($B$11+$C$11+$F$11)</f>
        <v>0</v>
      </c>
      <c r="BS69">
        <v>6</v>
      </c>
      <c r="BT69">
        <v>0.5</v>
      </c>
      <c r="BU69" t="s">
        <v>295</v>
      </c>
      <c r="BV69">
        <v>2</v>
      </c>
      <c r="BW69">
        <v>1621533673.5</v>
      </c>
      <c r="BX69">
        <v>155.24</v>
      </c>
      <c r="BY69">
        <v>164.306</v>
      </c>
      <c r="BZ69">
        <v>13.0098</v>
      </c>
      <c r="CA69">
        <v>12.9911</v>
      </c>
      <c r="CB69">
        <v>148.654</v>
      </c>
      <c r="CC69">
        <v>12.8553</v>
      </c>
      <c r="CD69">
        <v>699.8</v>
      </c>
      <c r="CE69">
        <v>100.931</v>
      </c>
      <c r="CF69">
        <v>0.101239</v>
      </c>
      <c r="CG69">
        <v>22.9791</v>
      </c>
      <c r="CH69">
        <v>22.9437</v>
      </c>
      <c r="CI69">
        <v>999.9</v>
      </c>
      <c r="CJ69">
        <v>0</v>
      </c>
      <c r="CK69">
        <v>0</v>
      </c>
      <c r="CL69">
        <v>9975</v>
      </c>
      <c r="CM69">
        <v>0</v>
      </c>
      <c r="CN69">
        <v>3.33586</v>
      </c>
      <c r="CO69">
        <v>600.065</v>
      </c>
      <c r="CP69">
        <v>0.932968</v>
      </c>
      <c r="CQ69">
        <v>0.0670323</v>
      </c>
      <c r="CR69">
        <v>0</v>
      </c>
      <c r="CS69">
        <v>3.6135</v>
      </c>
      <c r="CT69">
        <v>4.99951</v>
      </c>
      <c r="CU69">
        <v>90.3277</v>
      </c>
      <c r="CV69">
        <v>4814.58</v>
      </c>
      <c r="CW69">
        <v>37.75</v>
      </c>
      <c r="CX69">
        <v>41.5</v>
      </c>
      <c r="CY69">
        <v>40.187</v>
      </c>
      <c r="CZ69">
        <v>41.062</v>
      </c>
      <c r="DA69">
        <v>40.062</v>
      </c>
      <c r="DB69">
        <v>555.18</v>
      </c>
      <c r="DC69">
        <v>39.89</v>
      </c>
      <c r="DD69">
        <v>0</v>
      </c>
      <c r="DE69">
        <v>1621533677.2</v>
      </c>
      <c r="DF69">
        <v>0</v>
      </c>
      <c r="DG69">
        <v>3.47113461538462</v>
      </c>
      <c r="DH69">
        <v>-0.0684205064650721</v>
      </c>
      <c r="DI69">
        <v>-0.421866671027072</v>
      </c>
      <c r="DJ69">
        <v>90.3580769230769</v>
      </c>
      <c r="DK69">
        <v>15</v>
      </c>
      <c r="DL69">
        <v>1621533543.5</v>
      </c>
      <c r="DM69" t="s">
        <v>296</v>
      </c>
      <c r="DN69">
        <v>1621533543</v>
      </c>
      <c r="DO69">
        <v>1621533543.5</v>
      </c>
      <c r="DP69">
        <v>4</v>
      </c>
      <c r="DQ69">
        <v>0.002</v>
      </c>
      <c r="DR69">
        <v>0.003</v>
      </c>
      <c r="DS69">
        <v>8.559</v>
      </c>
      <c r="DT69">
        <v>0.154</v>
      </c>
      <c r="DU69">
        <v>420</v>
      </c>
      <c r="DV69">
        <v>13</v>
      </c>
      <c r="DW69">
        <v>1.35</v>
      </c>
      <c r="DX69">
        <v>0.35</v>
      </c>
      <c r="DY69">
        <v>-9.27795125</v>
      </c>
      <c r="DZ69">
        <v>-0.737016022514068</v>
      </c>
      <c r="EA69">
        <v>0.100145178395854</v>
      </c>
      <c r="EB69">
        <v>0</v>
      </c>
      <c r="EC69">
        <v>3.44957142857143</v>
      </c>
      <c r="ED69">
        <v>0.0320236492875243</v>
      </c>
      <c r="EE69">
        <v>0.173278307225983</v>
      </c>
      <c r="EF69">
        <v>1</v>
      </c>
      <c r="EG69">
        <v>0.005299825218</v>
      </c>
      <c r="EH69">
        <v>0.0853932155590244</v>
      </c>
      <c r="EI69">
        <v>0.0103220338629501</v>
      </c>
      <c r="EJ69">
        <v>1</v>
      </c>
      <c r="EK69">
        <v>2</v>
      </c>
      <c r="EL69">
        <v>3</v>
      </c>
      <c r="EM69" t="s">
        <v>306</v>
      </c>
      <c r="EN69">
        <v>100</v>
      </c>
      <c r="EO69">
        <v>100</v>
      </c>
      <c r="EP69">
        <v>6.586</v>
      </c>
      <c r="EQ69">
        <v>0.1545</v>
      </c>
      <c r="ER69">
        <v>5.25304998807394</v>
      </c>
      <c r="ES69">
        <v>0.0095515401478521</v>
      </c>
      <c r="ET69">
        <v>-4.08282145803731e-06</v>
      </c>
      <c r="EU69">
        <v>9.61633180237613e-10</v>
      </c>
      <c r="EV69">
        <v>-0.0133641391554055</v>
      </c>
      <c r="EW69">
        <v>0.00964955815971448</v>
      </c>
      <c r="EX69">
        <v>0.000351754833574242</v>
      </c>
      <c r="EY69">
        <v>-6.74969522547015e-06</v>
      </c>
      <c r="EZ69">
        <v>-1</v>
      </c>
      <c r="FA69">
        <v>-1</v>
      </c>
      <c r="FB69">
        <v>-1</v>
      </c>
      <c r="FC69">
        <v>-1</v>
      </c>
      <c r="FD69">
        <v>2.2</v>
      </c>
      <c r="FE69">
        <v>2.2</v>
      </c>
      <c r="FF69">
        <v>2</v>
      </c>
      <c r="FG69">
        <v>792.896</v>
      </c>
      <c r="FH69">
        <v>738.324</v>
      </c>
      <c r="FI69">
        <v>19.9996</v>
      </c>
      <c r="FJ69">
        <v>26.9316</v>
      </c>
      <c r="FK69">
        <v>29.9999</v>
      </c>
      <c r="FL69">
        <v>26.9938</v>
      </c>
      <c r="FM69">
        <v>26.9703</v>
      </c>
      <c r="FN69">
        <v>12.8248</v>
      </c>
      <c r="FO69">
        <v>19.2895</v>
      </c>
      <c r="FP69">
        <v>7.57181</v>
      </c>
      <c r="FQ69">
        <v>20</v>
      </c>
      <c r="FR69">
        <v>175.47</v>
      </c>
      <c r="FS69">
        <v>12.9514</v>
      </c>
      <c r="FT69">
        <v>100.018</v>
      </c>
      <c r="FU69">
        <v>100.375</v>
      </c>
    </row>
    <row r="70" spans="1:177">
      <c r="A70">
        <v>54</v>
      </c>
      <c r="B70">
        <v>1621533675.5</v>
      </c>
      <c r="C70">
        <v>106</v>
      </c>
      <c r="D70" t="s">
        <v>404</v>
      </c>
      <c r="E70" t="s">
        <v>405</v>
      </c>
      <c r="G70">
        <v>1621533675.5</v>
      </c>
      <c r="H70">
        <f>CD70*AF70*(BZ70-CA70)/(100*BS70*(1000-AF70*BZ70))</f>
        <v>0</v>
      </c>
      <c r="I70">
        <f>CD70*AF70*(BY70-BX70*(1000-AF70*CA70)/(1000-AF70*BZ70))/(100*BS70)</f>
        <v>0</v>
      </c>
      <c r="J70">
        <f>BX70 - IF(AF70&gt;1, I70*BS70*100.0/(AH70*CL70), 0)</f>
        <v>0</v>
      </c>
      <c r="K70">
        <f>((Q70-H70/2)*J70-I70)/(Q70+H70/2)</f>
        <v>0</v>
      </c>
      <c r="L70">
        <f>K70*(CE70+CF70)/1000.0</f>
        <v>0</v>
      </c>
      <c r="M70">
        <f>(BX70 - IF(AF70&gt;1, I70*BS70*100.0/(AH70*CL70), 0))*(CE70+CF70)/1000.0</f>
        <v>0</v>
      </c>
      <c r="N70">
        <f>2.0/((1/P70-1/O70)+SIGN(P70)*SQRT((1/P70-1/O70)*(1/P70-1/O70) + 4*BT70/((BT70+1)*(BT70+1))*(2*1/P70*1/O70-1/O70*1/O70)))</f>
        <v>0</v>
      </c>
      <c r="O70">
        <f>IF(LEFT(BU70,1)&lt;&gt;"0",IF(LEFT(BU70,1)="1",3.0,BV70),$D$5+$E$5*(CL70*CE70/($K$5*1000))+$F$5*(CL70*CE70/($K$5*1000))*MAX(MIN(BS70,$J$5),$I$5)*MAX(MIN(BS70,$J$5),$I$5)+$G$5*MAX(MIN(BS70,$J$5),$I$5)*(CL70*CE70/($K$5*1000))+$H$5*(CL70*CE70/($K$5*1000))*(CL70*CE70/($K$5*1000)))</f>
        <v>0</v>
      </c>
      <c r="P70">
        <f>H70*(1000-(1000*0.61365*exp(17.502*T70/(240.97+T70))/(CE70+CF70)+BZ70)/2)/(1000*0.61365*exp(17.502*T70/(240.97+T70))/(CE70+CF70)-BZ70)</f>
        <v>0</v>
      </c>
      <c r="Q70">
        <f>1/((BT70+1)/(N70/1.6)+1/(O70/1.37)) + BT70/((BT70+1)/(N70/1.6) + BT70/(O70/1.37))</f>
        <v>0</v>
      </c>
      <c r="R70">
        <f>(BP70*BR70)</f>
        <v>0</v>
      </c>
      <c r="S70">
        <f>(CG70+(R70+2*0.95*5.67E-8*(((CG70+$B$7)+273)^4-(CG70+273)^4)-44100*H70)/(1.84*29.3*O70+8*0.95*5.67E-8*(CG70+273)^3))</f>
        <v>0</v>
      </c>
      <c r="T70">
        <f>($C$7*CH70+$D$7*CI70+$E$7*S70)</f>
        <v>0</v>
      </c>
      <c r="U70">
        <f>0.61365*exp(17.502*T70/(240.97+T70))</f>
        <v>0</v>
      </c>
      <c r="V70">
        <f>(W70/X70*100)</f>
        <v>0</v>
      </c>
      <c r="W70">
        <f>BZ70*(CE70+CF70)/1000</f>
        <v>0</v>
      </c>
      <c r="X70">
        <f>0.61365*exp(17.502*CG70/(240.97+CG70))</f>
        <v>0</v>
      </c>
      <c r="Y70">
        <f>(U70-BZ70*(CE70+CF70)/1000)</f>
        <v>0</v>
      </c>
      <c r="Z70">
        <f>(-H70*44100)</f>
        <v>0</v>
      </c>
      <c r="AA70">
        <f>2*29.3*O70*0.92*(CG70-T70)</f>
        <v>0</v>
      </c>
      <c r="AB70">
        <f>2*0.95*5.67E-8*(((CG70+$B$7)+273)^4-(T70+273)^4)</f>
        <v>0</v>
      </c>
      <c r="AC70">
        <f>R70+AB70+Z70+AA70</f>
        <v>0</v>
      </c>
      <c r="AD70">
        <v>0</v>
      </c>
      <c r="AE70">
        <v>0</v>
      </c>
      <c r="AF70">
        <f>IF(AD70*$H$13&gt;=AH70,1.0,(AH70/(AH70-AD70*$H$13)))</f>
        <v>0</v>
      </c>
      <c r="AG70">
        <f>(AF70-1)*100</f>
        <v>0</v>
      </c>
      <c r="AH70">
        <f>MAX(0,($B$13+$C$13*CL70)/(1+$D$13*CL70)*CE70/(CG70+273)*$E$13)</f>
        <v>0</v>
      </c>
      <c r="AI70" t="s">
        <v>294</v>
      </c>
      <c r="AJ70">
        <v>0</v>
      </c>
      <c r="AK70">
        <v>0</v>
      </c>
      <c r="AL70">
        <f>AK70-AJ70</f>
        <v>0</v>
      </c>
      <c r="AM70">
        <f>AL70/AK70</f>
        <v>0</v>
      </c>
      <c r="AN70">
        <v>0</v>
      </c>
      <c r="AO70" t="s">
        <v>294</v>
      </c>
      <c r="AP70">
        <v>0</v>
      </c>
      <c r="AQ70">
        <v>0</v>
      </c>
      <c r="AR70">
        <f>1-AP70/AQ70</f>
        <v>0</v>
      </c>
      <c r="AS70">
        <v>0.5</v>
      </c>
      <c r="AT70">
        <f>BP70</f>
        <v>0</v>
      </c>
      <c r="AU70">
        <f>I70</f>
        <v>0</v>
      </c>
      <c r="AV70">
        <f>AR70*AS70*AT70</f>
        <v>0</v>
      </c>
      <c r="AW70">
        <f>BB70/AQ70</f>
        <v>0</v>
      </c>
      <c r="AX70">
        <f>(AU70-AN70)/AT70</f>
        <v>0</v>
      </c>
      <c r="AY70">
        <f>(AK70-AQ70)/AQ70</f>
        <v>0</v>
      </c>
      <c r="AZ70" t="s">
        <v>294</v>
      </c>
      <c r="BA70">
        <v>0</v>
      </c>
      <c r="BB70">
        <f>AQ70-BA70</f>
        <v>0</v>
      </c>
      <c r="BC70">
        <f>(AQ70-AP70)/(AQ70-BA70)</f>
        <v>0</v>
      </c>
      <c r="BD70">
        <f>(AK70-AQ70)/(AK70-BA70)</f>
        <v>0</v>
      </c>
      <c r="BE70">
        <f>(AQ70-AP70)/(AQ70-AJ70)</f>
        <v>0</v>
      </c>
      <c r="BF70">
        <f>(AK70-AQ70)/(AK70-AJ70)</f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f>$B$11*CM70+$C$11*CN70+$F$11*CO70*(1-CR70)</f>
        <v>0</v>
      </c>
      <c r="BP70">
        <f>BO70*BQ70</f>
        <v>0</v>
      </c>
      <c r="BQ70">
        <f>($B$11*$D$9+$C$11*$D$9+$F$11*((DB70+CT70)/MAX(DB70+CT70+DC70, 0.1)*$I$9+DC70/MAX(DB70+CT70+DC70, 0.1)*$J$9))/($B$11+$C$11+$F$11)</f>
        <v>0</v>
      </c>
      <c r="BR70">
        <f>($B$11*$K$9+$C$11*$K$9+$F$11*((DB70+CT70)/MAX(DB70+CT70+DC70, 0.1)*$P$9+DC70/MAX(DB70+CT70+DC70, 0.1)*$Q$9))/($B$11+$C$11+$F$11)</f>
        <v>0</v>
      </c>
      <c r="BS70">
        <v>6</v>
      </c>
      <c r="BT70">
        <v>0.5</v>
      </c>
      <c r="BU70" t="s">
        <v>295</v>
      </c>
      <c r="BV70">
        <v>2</v>
      </c>
      <c r="BW70">
        <v>1621533675.5</v>
      </c>
      <c r="BX70">
        <v>158.528</v>
      </c>
      <c r="BY70">
        <v>167.495</v>
      </c>
      <c r="BZ70">
        <v>13.0044</v>
      </c>
      <c r="CA70">
        <v>12.9905</v>
      </c>
      <c r="CB70">
        <v>151.915</v>
      </c>
      <c r="CC70">
        <v>12.85</v>
      </c>
      <c r="CD70">
        <v>700.238</v>
      </c>
      <c r="CE70">
        <v>100.927</v>
      </c>
      <c r="CF70">
        <v>0.100287</v>
      </c>
      <c r="CG70">
        <v>22.9783</v>
      </c>
      <c r="CH70">
        <v>22.9535</v>
      </c>
      <c r="CI70">
        <v>999.9</v>
      </c>
      <c r="CJ70">
        <v>0</v>
      </c>
      <c r="CK70">
        <v>0</v>
      </c>
      <c r="CL70">
        <v>10045</v>
      </c>
      <c r="CM70">
        <v>0</v>
      </c>
      <c r="CN70">
        <v>3.33586</v>
      </c>
      <c r="CO70">
        <v>600.071</v>
      </c>
      <c r="CP70">
        <v>0.933003</v>
      </c>
      <c r="CQ70">
        <v>0.0669971</v>
      </c>
      <c r="CR70">
        <v>0</v>
      </c>
      <c r="CS70">
        <v>3.5534</v>
      </c>
      <c r="CT70">
        <v>4.99951</v>
      </c>
      <c r="CU70">
        <v>90.1339</v>
      </c>
      <c r="CV70">
        <v>4814.68</v>
      </c>
      <c r="CW70">
        <v>37.75</v>
      </c>
      <c r="CX70">
        <v>41.5</v>
      </c>
      <c r="CY70">
        <v>40.125</v>
      </c>
      <c r="CZ70">
        <v>41.125</v>
      </c>
      <c r="DA70">
        <v>40.062</v>
      </c>
      <c r="DB70">
        <v>555.2</v>
      </c>
      <c r="DC70">
        <v>39.87</v>
      </c>
      <c r="DD70">
        <v>0</v>
      </c>
      <c r="DE70">
        <v>1621533679.6</v>
      </c>
      <c r="DF70">
        <v>0</v>
      </c>
      <c r="DG70">
        <v>3.46961538461538</v>
      </c>
      <c r="DH70">
        <v>0.27111111754626</v>
      </c>
      <c r="DI70">
        <v>-0.55586324980451</v>
      </c>
      <c r="DJ70">
        <v>90.3208846153846</v>
      </c>
      <c r="DK70">
        <v>15</v>
      </c>
      <c r="DL70">
        <v>1621533543.5</v>
      </c>
      <c r="DM70" t="s">
        <v>296</v>
      </c>
      <c r="DN70">
        <v>1621533543</v>
      </c>
      <c r="DO70">
        <v>1621533543.5</v>
      </c>
      <c r="DP70">
        <v>4</v>
      </c>
      <c r="DQ70">
        <v>0.002</v>
      </c>
      <c r="DR70">
        <v>0.003</v>
      </c>
      <c r="DS70">
        <v>8.559</v>
      </c>
      <c r="DT70">
        <v>0.154</v>
      </c>
      <c r="DU70">
        <v>420</v>
      </c>
      <c r="DV70">
        <v>13</v>
      </c>
      <c r="DW70">
        <v>1.35</v>
      </c>
      <c r="DX70">
        <v>0.35</v>
      </c>
      <c r="DY70">
        <v>-9.2744735</v>
      </c>
      <c r="DZ70">
        <v>-0.382749568480298</v>
      </c>
      <c r="EA70">
        <v>0.106661834353952</v>
      </c>
      <c r="EB70">
        <v>1</v>
      </c>
      <c r="EC70">
        <v>3.43673636363636</v>
      </c>
      <c r="ED70">
        <v>0.304135945923304</v>
      </c>
      <c r="EE70">
        <v>0.158400472179779</v>
      </c>
      <c r="EF70">
        <v>1</v>
      </c>
      <c r="EG70">
        <v>0.007335965643</v>
      </c>
      <c r="EH70">
        <v>0.0882237352502815</v>
      </c>
      <c r="EI70">
        <v>0.0104498034930889</v>
      </c>
      <c r="EJ70">
        <v>1</v>
      </c>
      <c r="EK70">
        <v>3</v>
      </c>
      <c r="EL70">
        <v>3</v>
      </c>
      <c r="EM70" t="s">
        <v>297</v>
      </c>
      <c r="EN70">
        <v>100</v>
      </c>
      <c r="EO70">
        <v>100</v>
      </c>
      <c r="EP70">
        <v>6.613</v>
      </c>
      <c r="EQ70">
        <v>0.1544</v>
      </c>
      <c r="ER70">
        <v>5.25304998807394</v>
      </c>
      <c r="ES70">
        <v>0.0095515401478521</v>
      </c>
      <c r="ET70">
        <v>-4.08282145803731e-06</v>
      </c>
      <c r="EU70">
        <v>9.61633180237613e-10</v>
      </c>
      <c r="EV70">
        <v>-0.0133641391554055</v>
      </c>
      <c r="EW70">
        <v>0.00964955815971448</v>
      </c>
      <c r="EX70">
        <v>0.000351754833574242</v>
      </c>
      <c r="EY70">
        <v>-6.74969522547015e-06</v>
      </c>
      <c r="EZ70">
        <v>-1</v>
      </c>
      <c r="FA70">
        <v>-1</v>
      </c>
      <c r="FB70">
        <v>-1</v>
      </c>
      <c r="FC70">
        <v>-1</v>
      </c>
      <c r="FD70">
        <v>2.2</v>
      </c>
      <c r="FE70">
        <v>2.2</v>
      </c>
      <c r="FF70">
        <v>2</v>
      </c>
      <c r="FG70">
        <v>794.141</v>
      </c>
      <c r="FH70">
        <v>737.757</v>
      </c>
      <c r="FI70">
        <v>19.9995</v>
      </c>
      <c r="FJ70">
        <v>26.9316</v>
      </c>
      <c r="FK70">
        <v>29.9999</v>
      </c>
      <c r="FL70">
        <v>26.9938</v>
      </c>
      <c r="FM70">
        <v>26.9703</v>
      </c>
      <c r="FN70">
        <v>13.0194</v>
      </c>
      <c r="FO70">
        <v>19.2895</v>
      </c>
      <c r="FP70">
        <v>7.57181</v>
      </c>
      <c r="FQ70">
        <v>20</v>
      </c>
      <c r="FR70">
        <v>178.91</v>
      </c>
      <c r="FS70">
        <v>12.9468</v>
      </c>
      <c r="FT70">
        <v>100.02</v>
      </c>
      <c r="FU70">
        <v>100.375</v>
      </c>
    </row>
    <row r="71" spans="1:177">
      <c r="A71">
        <v>55</v>
      </c>
      <c r="B71">
        <v>1621533677.5</v>
      </c>
      <c r="C71">
        <v>108</v>
      </c>
      <c r="D71" t="s">
        <v>406</v>
      </c>
      <c r="E71" t="s">
        <v>407</v>
      </c>
      <c r="G71">
        <v>1621533677.5</v>
      </c>
      <c r="H71">
        <f>CD71*AF71*(BZ71-CA71)/(100*BS71*(1000-AF71*BZ71))</f>
        <v>0</v>
      </c>
      <c r="I71">
        <f>CD71*AF71*(BY71-BX71*(1000-AF71*CA71)/(1000-AF71*BZ71))/(100*BS71)</f>
        <v>0</v>
      </c>
      <c r="J71">
        <f>BX71 - IF(AF71&gt;1, I71*BS71*100.0/(AH71*CL71), 0)</f>
        <v>0</v>
      </c>
      <c r="K71">
        <f>((Q71-H71/2)*J71-I71)/(Q71+H71/2)</f>
        <v>0</v>
      </c>
      <c r="L71">
        <f>K71*(CE71+CF71)/1000.0</f>
        <v>0</v>
      </c>
      <c r="M71">
        <f>(BX71 - IF(AF71&gt;1, I71*BS71*100.0/(AH71*CL71), 0))*(CE71+CF71)/1000.0</f>
        <v>0</v>
      </c>
      <c r="N71">
        <f>2.0/((1/P71-1/O71)+SIGN(P71)*SQRT((1/P71-1/O71)*(1/P71-1/O71) + 4*BT71/((BT71+1)*(BT71+1))*(2*1/P71*1/O71-1/O71*1/O71)))</f>
        <v>0</v>
      </c>
      <c r="O71">
        <f>IF(LEFT(BU71,1)&lt;&gt;"0",IF(LEFT(BU71,1)="1",3.0,BV71),$D$5+$E$5*(CL71*CE71/($K$5*1000))+$F$5*(CL71*CE71/($K$5*1000))*MAX(MIN(BS71,$J$5),$I$5)*MAX(MIN(BS71,$J$5),$I$5)+$G$5*MAX(MIN(BS71,$J$5),$I$5)*(CL71*CE71/($K$5*1000))+$H$5*(CL71*CE71/($K$5*1000))*(CL71*CE71/($K$5*1000)))</f>
        <v>0</v>
      </c>
      <c r="P71">
        <f>H71*(1000-(1000*0.61365*exp(17.502*T71/(240.97+T71))/(CE71+CF71)+BZ71)/2)/(1000*0.61365*exp(17.502*T71/(240.97+T71))/(CE71+CF71)-BZ71)</f>
        <v>0</v>
      </c>
      <c r="Q71">
        <f>1/((BT71+1)/(N71/1.6)+1/(O71/1.37)) + BT71/((BT71+1)/(N71/1.6) + BT71/(O71/1.37))</f>
        <v>0</v>
      </c>
      <c r="R71">
        <f>(BP71*BR71)</f>
        <v>0</v>
      </c>
      <c r="S71">
        <f>(CG71+(R71+2*0.95*5.67E-8*(((CG71+$B$7)+273)^4-(CG71+273)^4)-44100*H71)/(1.84*29.3*O71+8*0.95*5.67E-8*(CG71+273)^3))</f>
        <v>0</v>
      </c>
      <c r="T71">
        <f>($C$7*CH71+$D$7*CI71+$E$7*S71)</f>
        <v>0</v>
      </c>
      <c r="U71">
        <f>0.61365*exp(17.502*T71/(240.97+T71))</f>
        <v>0</v>
      </c>
      <c r="V71">
        <f>(W71/X71*100)</f>
        <v>0</v>
      </c>
      <c r="W71">
        <f>BZ71*(CE71+CF71)/1000</f>
        <v>0</v>
      </c>
      <c r="X71">
        <f>0.61365*exp(17.502*CG71/(240.97+CG71))</f>
        <v>0</v>
      </c>
      <c r="Y71">
        <f>(U71-BZ71*(CE71+CF71)/1000)</f>
        <v>0</v>
      </c>
      <c r="Z71">
        <f>(-H71*44100)</f>
        <v>0</v>
      </c>
      <c r="AA71">
        <f>2*29.3*O71*0.92*(CG71-T71)</f>
        <v>0</v>
      </c>
      <c r="AB71">
        <f>2*0.95*5.67E-8*(((CG71+$B$7)+273)^4-(T71+273)^4)</f>
        <v>0</v>
      </c>
      <c r="AC71">
        <f>R71+AB71+Z71+AA71</f>
        <v>0</v>
      </c>
      <c r="AD71">
        <v>0</v>
      </c>
      <c r="AE71">
        <v>0</v>
      </c>
      <c r="AF71">
        <f>IF(AD71*$H$13&gt;=AH71,1.0,(AH71/(AH71-AD71*$H$13)))</f>
        <v>0</v>
      </c>
      <c r="AG71">
        <f>(AF71-1)*100</f>
        <v>0</v>
      </c>
      <c r="AH71">
        <f>MAX(0,($B$13+$C$13*CL71)/(1+$D$13*CL71)*CE71/(CG71+273)*$E$13)</f>
        <v>0</v>
      </c>
      <c r="AI71" t="s">
        <v>294</v>
      </c>
      <c r="AJ71">
        <v>0</v>
      </c>
      <c r="AK71">
        <v>0</v>
      </c>
      <c r="AL71">
        <f>AK71-AJ71</f>
        <v>0</v>
      </c>
      <c r="AM71">
        <f>AL71/AK71</f>
        <v>0</v>
      </c>
      <c r="AN71">
        <v>0</v>
      </c>
      <c r="AO71" t="s">
        <v>294</v>
      </c>
      <c r="AP71">
        <v>0</v>
      </c>
      <c r="AQ71">
        <v>0</v>
      </c>
      <c r="AR71">
        <f>1-AP71/AQ71</f>
        <v>0</v>
      </c>
      <c r="AS71">
        <v>0.5</v>
      </c>
      <c r="AT71">
        <f>BP71</f>
        <v>0</v>
      </c>
      <c r="AU71">
        <f>I71</f>
        <v>0</v>
      </c>
      <c r="AV71">
        <f>AR71*AS71*AT71</f>
        <v>0</v>
      </c>
      <c r="AW71">
        <f>BB71/AQ71</f>
        <v>0</v>
      </c>
      <c r="AX71">
        <f>(AU71-AN71)/AT71</f>
        <v>0</v>
      </c>
      <c r="AY71">
        <f>(AK71-AQ71)/AQ71</f>
        <v>0</v>
      </c>
      <c r="AZ71" t="s">
        <v>294</v>
      </c>
      <c r="BA71">
        <v>0</v>
      </c>
      <c r="BB71">
        <f>AQ71-BA71</f>
        <v>0</v>
      </c>
      <c r="BC71">
        <f>(AQ71-AP71)/(AQ71-BA71)</f>
        <v>0</v>
      </c>
      <c r="BD71">
        <f>(AK71-AQ71)/(AK71-BA71)</f>
        <v>0</v>
      </c>
      <c r="BE71">
        <f>(AQ71-AP71)/(AQ71-AJ71)</f>
        <v>0</v>
      </c>
      <c r="BF71">
        <f>(AK71-AQ71)/(AK71-AJ71)</f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f>$B$11*CM71+$C$11*CN71+$F$11*CO71*(1-CR71)</f>
        <v>0</v>
      </c>
      <c r="BP71">
        <f>BO71*BQ71</f>
        <v>0</v>
      </c>
      <c r="BQ71">
        <f>($B$11*$D$9+$C$11*$D$9+$F$11*((DB71+CT71)/MAX(DB71+CT71+DC71, 0.1)*$I$9+DC71/MAX(DB71+CT71+DC71, 0.1)*$J$9))/($B$11+$C$11+$F$11)</f>
        <v>0</v>
      </c>
      <c r="BR71">
        <f>($B$11*$K$9+$C$11*$K$9+$F$11*((DB71+CT71)/MAX(DB71+CT71+DC71, 0.1)*$P$9+DC71/MAX(DB71+CT71+DC71, 0.1)*$Q$9))/($B$11+$C$11+$F$11)</f>
        <v>0</v>
      </c>
      <c r="BS71">
        <v>6</v>
      </c>
      <c r="BT71">
        <v>0.5</v>
      </c>
      <c r="BU71" t="s">
        <v>295</v>
      </c>
      <c r="BV71">
        <v>2</v>
      </c>
      <c r="BW71">
        <v>1621533677.5</v>
      </c>
      <c r="BX71">
        <v>161.756</v>
      </c>
      <c r="BY71">
        <v>170.88</v>
      </c>
      <c r="BZ71">
        <v>13.0022</v>
      </c>
      <c r="CA71">
        <v>12.9945</v>
      </c>
      <c r="CB71">
        <v>155.116</v>
      </c>
      <c r="CC71">
        <v>12.8479</v>
      </c>
      <c r="CD71">
        <v>700.43</v>
      </c>
      <c r="CE71">
        <v>100.931</v>
      </c>
      <c r="CF71">
        <v>0.0999307</v>
      </c>
      <c r="CG71">
        <v>22.978</v>
      </c>
      <c r="CH71">
        <v>22.9525</v>
      </c>
      <c r="CI71">
        <v>999.9</v>
      </c>
      <c r="CJ71">
        <v>0</v>
      </c>
      <c r="CK71">
        <v>0</v>
      </c>
      <c r="CL71">
        <v>10015</v>
      </c>
      <c r="CM71">
        <v>0</v>
      </c>
      <c r="CN71">
        <v>3.33586</v>
      </c>
      <c r="CO71">
        <v>600.07</v>
      </c>
      <c r="CP71">
        <v>0.933003</v>
      </c>
      <c r="CQ71">
        <v>0.0669971</v>
      </c>
      <c r="CR71">
        <v>0</v>
      </c>
      <c r="CS71">
        <v>3.3871</v>
      </c>
      <c r="CT71">
        <v>4.99951</v>
      </c>
      <c r="CU71">
        <v>90.2427</v>
      </c>
      <c r="CV71">
        <v>4814.67</v>
      </c>
      <c r="CW71">
        <v>37.75</v>
      </c>
      <c r="CX71">
        <v>41.5</v>
      </c>
      <c r="CY71">
        <v>40.125</v>
      </c>
      <c r="CZ71">
        <v>41.062</v>
      </c>
      <c r="DA71">
        <v>40.062</v>
      </c>
      <c r="DB71">
        <v>555.2</v>
      </c>
      <c r="DC71">
        <v>39.87</v>
      </c>
      <c r="DD71">
        <v>0</v>
      </c>
      <c r="DE71">
        <v>1621533681.4</v>
      </c>
      <c r="DF71">
        <v>0</v>
      </c>
      <c r="DG71">
        <v>3.459044</v>
      </c>
      <c r="DH71">
        <v>0.126953855625323</v>
      </c>
      <c r="DI71">
        <v>-1.38929999836367</v>
      </c>
      <c r="DJ71">
        <v>90.336068</v>
      </c>
      <c r="DK71">
        <v>15</v>
      </c>
      <c r="DL71">
        <v>1621533543.5</v>
      </c>
      <c r="DM71" t="s">
        <v>296</v>
      </c>
      <c r="DN71">
        <v>1621533543</v>
      </c>
      <c r="DO71">
        <v>1621533543.5</v>
      </c>
      <c r="DP71">
        <v>4</v>
      </c>
      <c r="DQ71">
        <v>0.002</v>
      </c>
      <c r="DR71">
        <v>0.003</v>
      </c>
      <c r="DS71">
        <v>8.559</v>
      </c>
      <c r="DT71">
        <v>0.154</v>
      </c>
      <c r="DU71">
        <v>420</v>
      </c>
      <c r="DV71">
        <v>13</v>
      </c>
      <c r="DW71">
        <v>1.35</v>
      </c>
      <c r="DX71">
        <v>0.35</v>
      </c>
      <c r="DY71">
        <v>-9.263328</v>
      </c>
      <c r="DZ71">
        <v>0.172472420262669</v>
      </c>
      <c r="EA71">
        <v>0.124677703604133</v>
      </c>
      <c r="EB71">
        <v>1</v>
      </c>
      <c r="EC71">
        <v>3.48361212121212</v>
      </c>
      <c r="ED71">
        <v>0.112054322511854</v>
      </c>
      <c r="EE71">
        <v>0.14000589978386</v>
      </c>
      <c r="EF71">
        <v>1</v>
      </c>
      <c r="EG71">
        <v>0.008993045193</v>
      </c>
      <c r="EH71">
        <v>0.081027615012833</v>
      </c>
      <c r="EI71">
        <v>0.0101347681867334</v>
      </c>
      <c r="EJ71">
        <v>1</v>
      </c>
      <c r="EK71">
        <v>3</v>
      </c>
      <c r="EL71">
        <v>3</v>
      </c>
      <c r="EM71" t="s">
        <v>297</v>
      </c>
      <c r="EN71">
        <v>100</v>
      </c>
      <c r="EO71">
        <v>100</v>
      </c>
      <c r="EP71">
        <v>6.64</v>
      </c>
      <c r="EQ71">
        <v>0.1543</v>
      </c>
      <c r="ER71">
        <v>5.25304998807394</v>
      </c>
      <c r="ES71">
        <v>0.0095515401478521</v>
      </c>
      <c r="ET71">
        <v>-4.08282145803731e-06</v>
      </c>
      <c r="EU71">
        <v>9.61633180237613e-10</v>
      </c>
      <c r="EV71">
        <v>-0.0133641391554055</v>
      </c>
      <c r="EW71">
        <v>0.00964955815971448</v>
      </c>
      <c r="EX71">
        <v>0.000351754833574242</v>
      </c>
      <c r="EY71">
        <v>-6.74969522547015e-06</v>
      </c>
      <c r="EZ71">
        <v>-1</v>
      </c>
      <c r="FA71">
        <v>-1</v>
      </c>
      <c r="FB71">
        <v>-1</v>
      </c>
      <c r="FC71">
        <v>-1</v>
      </c>
      <c r="FD71">
        <v>2.2</v>
      </c>
      <c r="FE71">
        <v>2.2</v>
      </c>
      <c r="FF71">
        <v>2</v>
      </c>
      <c r="FG71">
        <v>794.141</v>
      </c>
      <c r="FH71">
        <v>737.567</v>
      </c>
      <c r="FI71">
        <v>19.9997</v>
      </c>
      <c r="FJ71">
        <v>26.9316</v>
      </c>
      <c r="FK71">
        <v>30</v>
      </c>
      <c r="FL71">
        <v>26.9938</v>
      </c>
      <c r="FM71">
        <v>26.9703</v>
      </c>
      <c r="FN71">
        <v>13.2147</v>
      </c>
      <c r="FO71">
        <v>19.2895</v>
      </c>
      <c r="FP71">
        <v>7.57181</v>
      </c>
      <c r="FQ71">
        <v>20</v>
      </c>
      <c r="FR71">
        <v>182.29</v>
      </c>
      <c r="FS71">
        <v>12.9411</v>
      </c>
      <c r="FT71">
        <v>100.019</v>
      </c>
      <c r="FU71">
        <v>100.379</v>
      </c>
    </row>
    <row r="72" spans="1:177">
      <c r="A72">
        <v>56</v>
      </c>
      <c r="B72">
        <v>1621533679.5</v>
      </c>
      <c r="C72">
        <v>110</v>
      </c>
      <c r="D72" t="s">
        <v>408</v>
      </c>
      <c r="E72" t="s">
        <v>409</v>
      </c>
      <c r="G72">
        <v>1621533679.5</v>
      </c>
      <c r="H72">
        <f>CD72*AF72*(BZ72-CA72)/(100*BS72*(1000-AF72*BZ72))</f>
        <v>0</v>
      </c>
      <c r="I72">
        <f>CD72*AF72*(BY72-BX72*(1000-AF72*CA72)/(1000-AF72*BZ72))/(100*BS72)</f>
        <v>0</v>
      </c>
      <c r="J72">
        <f>BX72 - IF(AF72&gt;1, I72*BS72*100.0/(AH72*CL72), 0)</f>
        <v>0</v>
      </c>
      <c r="K72">
        <f>((Q72-H72/2)*J72-I72)/(Q72+H72/2)</f>
        <v>0</v>
      </c>
      <c r="L72">
        <f>K72*(CE72+CF72)/1000.0</f>
        <v>0</v>
      </c>
      <c r="M72">
        <f>(BX72 - IF(AF72&gt;1, I72*BS72*100.0/(AH72*CL72), 0))*(CE72+CF72)/1000.0</f>
        <v>0</v>
      </c>
      <c r="N72">
        <f>2.0/((1/P72-1/O72)+SIGN(P72)*SQRT((1/P72-1/O72)*(1/P72-1/O72) + 4*BT72/((BT72+1)*(BT72+1))*(2*1/P72*1/O72-1/O72*1/O72)))</f>
        <v>0</v>
      </c>
      <c r="O72">
        <f>IF(LEFT(BU72,1)&lt;&gt;"0",IF(LEFT(BU72,1)="1",3.0,BV72),$D$5+$E$5*(CL72*CE72/($K$5*1000))+$F$5*(CL72*CE72/($K$5*1000))*MAX(MIN(BS72,$J$5),$I$5)*MAX(MIN(BS72,$J$5),$I$5)+$G$5*MAX(MIN(BS72,$J$5),$I$5)*(CL72*CE72/($K$5*1000))+$H$5*(CL72*CE72/($K$5*1000))*(CL72*CE72/($K$5*1000)))</f>
        <v>0</v>
      </c>
      <c r="P72">
        <f>H72*(1000-(1000*0.61365*exp(17.502*T72/(240.97+T72))/(CE72+CF72)+BZ72)/2)/(1000*0.61365*exp(17.502*T72/(240.97+T72))/(CE72+CF72)-BZ72)</f>
        <v>0</v>
      </c>
      <c r="Q72">
        <f>1/((BT72+1)/(N72/1.6)+1/(O72/1.37)) + BT72/((BT72+1)/(N72/1.6) + BT72/(O72/1.37))</f>
        <v>0</v>
      </c>
      <c r="R72">
        <f>(BP72*BR72)</f>
        <v>0</v>
      </c>
      <c r="S72">
        <f>(CG72+(R72+2*0.95*5.67E-8*(((CG72+$B$7)+273)^4-(CG72+273)^4)-44100*H72)/(1.84*29.3*O72+8*0.95*5.67E-8*(CG72+273)^3))</f>
        <v>0</v>
      </c>
      <c r="T72">
        <f>($C$7*CH72+$D$7*CI72+$E$7*S72)</f>
        <v>0</v>
      </c>
      <c r="U72">
        <f>0.61365*exp(17.502*T72/(240.97+T72))</f>
        <v>0</v>
      </c>
      <c r="V72">
        <f>(W72/X72*100)</f>
        <v>0</v>
      </c>
      <c r="W72">
        <f>BZ72*(CE72+CF72)/1000</f>
        <v>0</v>
      </c>
      <c r="X72">
        <f>0.61365*exp(17.502*CG72/(240.97+CG72))</f>
        <v>0</v>
      </c>
      <c r="Y72">
        <f>(U72-BZ72*(CE72+CF72)/1000)</f>
        <v>0</v>
      </c>
      <c r="Z72">
        <f>(-H72*44100)</f>
        <v>0</v>
      </c>
      <c r="AA72">
        <f>2*29.3*O72*0.92*(CG72-T72)</f>
        <v>0</v>
      </c>
      <c r="AB72">
        <f>2*0.95*5.67E-8*(((CG72+$B$7)+273)^4-(T72+273)^4)</f>
        <v>0</v>
      </c>
      <c r="AC72">
        <f>R72+AB72+Z72+AA72</f>
        <v>0</v>
      </c>
      <c r="AD72">
        <v>0</v>
      </c>
      <c r="AE72">
        <v>0</v>
      </c>
      <c r="AF72">
        <f>IF(AD72*$H$13&gt;=AH72,1.0,(AH72/(AH72-AD72*$H$13)))</f>
        <v>0</v>
      </c>
      <c r="AG72">
        <f>(AF72-1)*100</f>
        <v>0</v>
      </c>
      <c r="AH72">
        <f>MAX(0,($B$13+$C$13*CL72)/(1+$D$13*CL72)*CE72/(CG72+273)*$E$13)</f>
        <v>0</v>
      </c>
      <c r="AI72" t="s">
        <v>294</v>
      </c>
      <c r="AJ72">
        <v>0</v>
      </c>
      <c r="AK72">
        <v>0</v>
      </c>
      <c r="AL72">
        <f>AK72-AJ72</f>
        <v>0</v>
      </c>
      <c r="AM72">
        <f>AL72/AK72</f>
        <v>0</v>
      </c>
      <c r="AN72">
        <v>0</v>
      </c>
      <c r="AO72" t="s">
        <v>294</v>
      </c>
      <c r="AP72">
        <v>0</v>
      </c>
      <c r="AQ72">
        <v>0</v>
      </c>
      <c r="AR72">
        <f>1-AP72/AQ72</f>
        <v>0</v>
      </c>
      <c r="AS72">
        <v>0.5</v>
      </c>
      <c r="AT72">
        <f>BP72</f>
        <v>0</v>
      </c>
      <c r="AU72">
        <f>I72</f>
        <v>0</v>
      </c>
      <c r="AV72">
        <f>AR72*AS72*AT72</f>
        <v>0</v>
      </c>
      <c r="AW72">
        <f>BB72/AQ72</f>
        <v>0</v>
      </c>
      <c r="AX72">
        <f>(AU72-AN72)/AT72</f>
        <v>0</v>
      </c>
      <c r="AY72">
        <f>(AK72-AQ72)/AQ72</f>
        <v>0</v>
      </c>
      <c r="AZ72" t="s">
        <v>294</v>
      </c>
      <c r="BA72">
        <v>0</v>
      </c>
      <c r="BB72">
        <f>AQ72-BA72</f>
        <v>0</v>
      </c>
      <c r="BC72">
        <f>(AQ72-AP72)/(AQ72-BA72)</f>
        <v>0</v>
      </c>
      <c r="BD72">
        <f>(AK72-AQ72)/(AK72-BA72)</f>
        <v>0</v>
      </c>
      <c r="BE72">
        <f>(AQ72-AP72)/(AQ72-AJ72)</f>
        <v>0</v>
      </c>
      <c r="BF72">
        <f>(AK72-AQ72)/(AK72-AJ72)</f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f>$B$11*CM72+$C$11*CN72+$F$11*CO72*(1-CR72)</f>
        <v>0</v>
      </c>
      <c r="BP72">
        <f>BO72*BQ72</f>
        <v>0</v>
      </c>
      <c r="BQ72">
        <f>($B$11*$D$9+$C$11*$D$9+$F$11*((DB72+CT72)/MAX(DB72+CT72+DC72, 0.1)*$I$9+DC72/MAX(DB72+CT72+DC72, 0.1)*$J$9))/($B$11+$C$11+$F$11)</f>
        <v>0</v>
      </c>
      <c r="BR72">
        <f>($B$11*$K$9+$C$11*$K$9+$F$11*((DB72+CT72)/MAX(DB72+CT72+DC72, 0.1)*$P$9+DC72/MAX(DB72+CT72+DC72, 0.1)*$Q$9))/($B$11+$C$11+$F$11)</f>
        <v>0</v>
      </c>
      <c r="BS72">
        <v>6</v>
      </c>
      <c r="BT72">
        <v>0.5</v>
      </c>
      <c r="BU72" t="s">
        <v>295</v>
      </c>
      <c r="BV72">
        <v>2</v>
      </c>
      <c r="BW72">
        <v>1621533679.5</v>
      </c>
      <c r="BX72">
        <v>165.036</v>
      </c>
      <c r="BY72">
        <v>174.045</v>
      </c>
      <c r="BZ72">
        <v>12.9968</v>
      </c>
      <c r="CA72">
        <v>12.9879</v>
      </c>
      <c r="CB72">
        <v>158.369</v>
      </c>
      <c r="CC72">
        <v>12.8425</v>
      </c>
      <c r="CD72">
        <v>700.219</v>
      </c>
      <c r="CE72">
        <v>100.933</v>
      </c>
      <c r="CF72">
        <v>0.0992017</v>
      </c>
      <c r="CG72">
        <v>22.9799</v>
      </c>
      <c r="CH72">
        <v>22.9487</v>
      </c>
      <c r="CI72">
        <v>999.9</v>
      </c>
      <c r="CJ72">
        <v>0</v>
      </c>
      <c r="CK72">
        <v>0</v>
      </c>
      <c r="CL72">
        <v>10115</v>
      </c>
      <c r="CM72">
        <v>0</v>
      </c>
      <c r="CN72">
        <v>3.33586</v>
      </c>
      <c r="CO72">
        <v>600.072</v>
      </c>
      <c r="CP72">
        <v>0.933003</v>
      </c>
      <c r="CQ72">
        <v>0.0669971</v>
      </c>
      <c r="CR72">
        <v>0</v>
      </c>
      <c r="CS72">
        <v>3.5985</v>
      </c>
      <c r="CT72">
        <v>4.99951</v>
      </c>
      <c r="CU72">
        <v>90.1992</v>
      </c>
      <c r="CV72">
        <v>4814.68</v>
      </c>
      <c r="CW72">
        <v>37.75</v>
      </c>
      <c r="CX72">
        <v>41.5</v>
      </c>
      <c r="CY72">
        <v>40.187</v>
      </c>
      <c r="CZ72">
        <v>41.062</v>
      </c>
      <c r="DA72">
        <v>40.062</v>
      </c>
      <c r="DB72">
        <v>555.2</v>
      </c>
      <c r="DC72">
        <v>39.87</v>
      </c>
      <c r="DD72">
        <v>0</v>
      </c>
      <c r="DE72">
        <v>1621533683.2</v>
      </c>
      <c r="DF72">
        <v>0</v>
      </c>
      <c r="DG72">
        <v>3.46941923076923</v>
      </c>
      <c r="DH72">
        <v>0.403976080388963</v>
      </c>
      <c r="DI72">
        <v>-1.32460513173219</v>
      </c>
      <c r="DJ72">
        <v>90.3156961538461</v>
      </c>
      <c r="DK72">
        <v>15</v>
      </c>
      <c r="DL72">
        <v>1621533543.5</v>
      </c>
      <c r="DM72" t="s">
        <v>296</v>
      </c>
      <c r="DN72">
        <v>1621533543</v>
      </c>
      <c r="DO72">
        <v>1621533543.5</v>
      </c>
      <c r="DP72">
        <v>4</v>
      </c>
      <c r="DQ72">
        <v>0.002</v>
      </c>
      <c r="DR72">
        <v>0.003</v>
      </c>
      <c r="DS72">
        <v>8.559</v>
      </c>
      <c r="DT72">
        <v>0.154</v>
      </c>
      <c r="DU72">
        <v>420</v>
      </c>
      <c r="DV72">
        <v>13</v>
      </c>
      <c r="DW72">
        <v>1.35</v>
      </c>
      <c r="DX72">
        <v>0.35</v>
      </c>
      <c r="DY72">
        <v>-9.2538115</v>
      </c>
      <c r="DZ72">
        <v>0.489410431519718</v>
      </c>
      <c r="EA72">
        <v>0.130190110022805</v>
      </c>
      <c r="EB72">
        <v>1</v>
      </c>
      <c r="EC72">
        <v>3.47322571428571</v>
      </c>
      <c r="ED72">
        <v>-0.00500900195694355</v>
      </c>
      <c r="EE72">
        <v>0.161123445740671</v>
      </c>
      <c r="EF72">
        <v>1</v>
      </c>
      <c r="EG72">
        <v>0.0100562269505</v>
      </c>
      <c r="EH72">
        <v>0.0649018422391745</v>
      </c>
      <c r="EI72">
        <v>0.00965495442618654</v>
      </c>
      <c r="EJ72">
        <v>1</v>
      </c>
      <c r="EK72">
        <v>3</v>
      </c>
      <c r="EL72">
        <v>3</v>
      </c>
      <c r="EM72" t="s">
        <v>297</v>
      </c>
      <c r="EN72">
        <v>100</v>
      </c>
      <c r="EO72">
        <v>100</v>
      </c>
      <c r="EP72">
        <v>6.667</v>
      </c>
      <c r="EQ72">
        <v>0.1543</v>
      </c>
      <c r="ER72">
        <v>5.25304998807394</v>
      </c>
      <c r="ES72">
        <v>0.0095515401478521</v>
      </c>
      <c r="ET72">
        <v>-4.08282145803731e-06</v>
      </c>
      <c r="EU72">
        <v>9.61633180237613e-10</v>
      </c>
      <c r="EV72">
        <v>-0.0133641391554055</v>
      </c>
      <c r="EW72">
        <v>0.00964955815971448</v>
      </c>
      <c r="EX72">
        <v>0.000351754833574242</v>
      </c>
      <c r="EY72">
        <v>-6.74969522547015e-06</v>
      </c>
      <c r="EZ72">
        <v>-1</v>
      </c>
      <c r="FA72">
        <v>-1</v>
      </c>
      <c r="FB72">
        <v>-1</v>
      </c>
      <c r="FC72">
        <v>-1</v>
      </c>
      <c r="FD72">
        <v>2.3</v>
      </c>
      <c r="FE72">
        <v>2.3</v>
      </c>
      <c r="FF72">
        <v>2</v>
      </c>
      <c r="FG72">
        <v>793.607</v>
      </c>
      <c r="FH72">
        <v>737.726</v>
      </c>
      <c r="FI72">
        <v>19.9999</v>
      </c>
      <c r="FJ72">
        <v>26.9307</v>
      </c>
      <c r="FK72">
        <v>29.9999</v>
      </c>
      <c r="FL72">
        <v>26.9938</v>
      </c>
      <c r="FM72">
        <v>26.9681</v>
      </c>
      <c r="FN72">
        <v>13.4114</v>
      </c>
      <c r="FO72">
        <v>19.2895</v>
      </c>
      <c r="FP72">
        <v>7.57181</v>
      </c>
      <c r="FQ72">
        <v>20</v>
      </c>
      <c r="FR72">
        <v>185.67</v>
      </c>
      <c r="FS72">
        <v>12.9357</v>
      </c>
      <c r="FT72">
        <v>100.018</v>
      </c>
      <c r="FU72">
        <v>100.376</v>
      </c>
    </row>
    <row r="73" spans="1:177">
      <c r="A73">
        <v>57</v>
      </c>
      <c r="B73">
        <v>1621533681.5</v>
      </c>
      <c r="C73">
        <v>112</v>
      </c>
      <c r="D73" t="s">
        <v>410</v>
      </c>
      <c r="E73" t="s">
        <v>411</v>
      </c>
      <c r="G73">
        <v>1621533681.5</v>
      </c>
      <c r="H73">
        <f>CD73*AF73*(BZ73-CA73)/(100*BS73*(1000-AF73*BZ73))</f>
        <v>0</v>
      </c>
      <c r="I73">
        <f>CD73*AF73*(BY73-BX73*(1000-AF73*CA73)/(1000-AF73*BZ73))/(100*BS73)</f>
        <v>0</v>
      </c>
      <c r="J73">
        <f>BX73 - IF(AF73&gt;1, I73*BS73*100.0/(AH73*CL73), 0)</f>
        <v>0</v>
      </c>
      <c r="K73">
        <f>((Q73-H73/2)*J73-I73)/(Q73+H73/2)</f>
        <v>0</v>
      </c>
      <c r="L73">
        <f>K73*(CE73+CF73)/1000.0</f>
        <v>0</v>
      </c>
      <c r="M73">
        <f>(BX73 - IF(AF73&gt;1, I73*BS73*100.0/(AH73*CL73), 0))*(CE73+CF73)/1000.0</f>
        <v>0</v>
      </c>
      <c r="N73">
        <f>2.0/((1/P73-1/O73)+SIGN(P73)*SQRT((1/P73-1/O73)*(1/P73-1/O73) + 4*BT73/((BT73+1)*(BT73+1))*(2*1/P73*1/O73-1/O73*1/O73)))</f>
        <v>0</v>
      </c>
      <c r="O73">
        <f>IF(LEFT(BU73,1)&lt;&gt;"0",IF(LEFT(BU73,1)="1",3.0,BV73),$D$5+$E$5*(CL73*CE73/($K$5*1000))+$F$5*(CL73*CE73/($K$5*1000))*MAX(MIN(BS73,$J$5),$I$5)*MAX(MIN(BS73,$J$5),$I$5)+$G$5*MAX(MIN(BS73,$J$5),$I$5)*(CL73*CE73/($K$5*1000))+$H$5*(CL73*CE73/($K$5*1000))*(CL73*CE73/($K$5*1000)))</f>
        <v>0</v>
      </c>
      <c r="P73">
        <f>H73*(1000-(1000*0.61365*exp(17.502*T73/(240.97+T73))/(CE73+CF73)+BZ73)/2)/(1000*0.61365*exp(17.502*T73/(240.97+T73))/(CE73+CF73)-BZ73)</f>
        <v>0</v>
      </c>
      <c r="Q73">
        <f>1/((BT73+1)/(N73/1.6)+1/(O73/1.37)) + BT73/((BT73+1)/(N73/1.6) + BT73/(O73/1.37))</f>
        <v>0</v>
      </c>
      <c r="R73">
        <f>(BP73*BR73)</f>
        <v>0</v>
      </c>
      <c r="S73">
        <f>(CG73+(R73+2*0.95*5.67E-8*(((CG73+$B$7)+273)^4-(CG73+273)^4)-44100*H73)/(1.84*29.3*O73+8*0.95*5.67E-8*(CG73+273)^3))</f>
        <v>0</v>
      </c>
      <c r="T73">
        <f>($C$7*CH73+$D$7*CI73+$E$7*S73)</f>
        <v>0</v>
      </c>
      <c r="U73">
        <f>0.61365*exp(17.502*T73/(240.97+T73))</f>
        <v>0</v>
      </c>
      <c r="V73">
        <f>(W73/X73*100)</f>
        <v>0</v>
      </c>
      <c r="W73">
        <f>BZ73*(CE73+CF73)/1000</f>
        <v>0</v>
      </c>
      <c r="X73">
        <f>0.61365*exp(17.502*CG73/(240.97+CG73))</f>
        <v>0</v>
      </c>
      <c r="Y73">
        <f>(U73-BZ73*(CE73+CF73)/1000)</f>
        <v>0</v>
      </c>
      <c r="Z73">
        <f>(-H73*44100)</f>
        <v>0</v>
      </c>
      <c r="AA73">
        <f>2*29.3*O73*0.92*(CG73-T73)</f>
        <v>0</v>
      </c>
      <c r="AB73">
        <f>2*0.95*5.67E-8*(((CG73+$B$7)+273)^4-(T73+273)^4)</f>
        <v>0</v>
      </c>
      <c r="AC73">
        <f>R73+AB73+Z73+AA73</f>
        <v>0</v>
      </c>
      <c r="AD73">
        <v>0</v>
      </c>
      <c r="AE73">
        <v>0</v>
      </c>
      <c r="AF73">
        <f>IF(AD73*$H$13&gt;=AH73,1.0,(AH73/(AH73-AD73*$H$13)))</f>
        <v>0</v>
      </c>
      <c r="AG73">
        <f>(AF73-1)*100</f>
        <v>0</v>
      </c>
      <c r="AH73">
        <f>MAX(0,($B$13+$C$13*CL73)/(1+$D$13*CL73)*CE73/(CG73+273)*$E$13)</f>
        <v>0</v>
      </c>
      <c r="AI73" t="s">
        <v>294</v>
      </c>
      <c r="AJ73">
        <v>0</v>
      </c>
      <c r="AK73">
        <v>0</v>
      </c>
      <c r="AL73">
        <f>AK73-AJ73</f>
        <v>0</v>
      </c>
      <c r="AM73">
        <f>AL73/AK73</f>
        <v>0</v>
      </c>
      <c r="AN73">
        <v>0</v>
      </c>
      <c r="AO73" t="s">
        <v>294</v>
      </c>
      <c r="AP73">
        <v>0</v>
      </c>
      <c r="AQ73">
        <v>0</v>
      </c>
      <c r="AR73">
        <f>1-AP73/AQ73</f>
        <v>0</v>
      </c>
      <c r="AS73">
        <v>0.5</v>
      </c>
      <c r="AT73">
        <f>BP73</f>
        <v>0</v>
      </c>
      <c r="AU73">
        <f>I73</f>
        <v>0</v>
      </c>
      <c r="AV73">
        <f>AR73*AS73*AT73</f>
        <v>0</v>
      </c>
      <c r="AW73">
        <f>BB73/AQ73</f>
        <v>0</v>
      </c>
      <c r="AX73">
        <f>(AU73-AN73)/AT73</f>
        <v>0</v>
      </c>
      <c r="AY73">
        <f>(AK73-AQ73)/AQ73</f>
        <v>0</v>
      </c>
      <c r="AZ73" t="s">
        <v>294</v>
      </c>
      <c r="BA73">
        <v>0</v>
      </c>
      <c r="BB73">
        <f>AQ73-BA73</f>
        <v>0</v>
      </c>
      <c r="BC73">
        <f>(AQ73-AP73)/(AQ73-BA73)</f>
        <v>0</v>
      </c>
      <c r="BD73">
        <f>(AK73-AQ73)/(AK73-BA73)</f>
        <v>0</v>
      </c>
      <c r="BE73">
        <f>(AQ73-AP73)/(AQ73-AJ73)</f>
        <v>0</v>
      </c>
      <c r="BF73">
        <f>(AK73-AQ73)/(AK73-AJ73)</f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f>$B$11*CM73+$C$11*CN73+$F$11*CO73*(1-CR73)</f>
        <v>0</v>
      </c>
      <c r="BP73">
        <f>BO73*BQ73</f>
        <v>0</v>
      </c>
      <c r="BQ73">
        <f>($B$11*$D$9+$C$11*$D$9+$F$11*((DB73+CT73)/MAX(DB73+CT73+DC73, 0.1)*$I$9+DC73/MAX(DB73+CT73+DC73, 0.1)*$J$9))/($B$11+$C$11+$F$11)</f>
        <v>0</v>
      </c>
      <c r="BR73">
        <f>($B$11*$K$9+$C$11*$K$9+$F$11*((DB73+CT73)/MAX(DB73+CT73+DC73, 0.1)*$P$9+DC73/MAX(DB73+CT73+DC73, 0.1)*$Q$9))/($B$11+$C$11+$F$11)</f>
        <v>0</v>
      </c>
      <c r="BS73">
        <v>6</v>
      </c>
      <c r="BT73">
        <v>0.5</v>
      </c>
      <c r="BU73" t="s">
        <v>295</v>
      </c>
      <c r="BV73">
        <v>2</v>
      </c>
      <c r="BW73">
        <v>1621533681.5</v>
      </c>
      <c r="BX73">
        <v>168.295</v>
      </c>
      <c r="BY73">
        <v>177.372</v>
      </c>
      <c r="BZ73">
        <v>12.992</v>
      </c>
      <c r="CA73">
        <v>12.9875</v>
      </c>
      <c r="CB73">
        <v>161.601</v>
      </c>
      <c r="CC73">
        <v>12.8378</v>
      </c>
      <c r="CD73">
        <v>699.927</v>
      </c>
      <c r="CE73">
        <v>100.931</v>
      </c>
      <c r="CF73">
        <v>0.100238</v>
      </c>
      <c r="CG73">
        <v>22.9803</v>
      </c>
      <c r="CH73">
        <v>22.9516</v>
      </c>
      <c r="CI73">
        <v>999.9</v>
      </c>
      <c r="CJ73">
        <v>0</v>
      </c>
      <c r="CK73">
        <v>0</v>
      </c>
      <c r="CL73">
        <v>9975</v>
      </c>
      <c r="CM73">
        <v>0</v>
      </c>
      <c r="CN73">
        <v>3.33586</v>
      </c>
      <c r="CO73">
        <v>600.067</v>
      </c>
      <c r="CP73">
        <v>0.933003</v>
      </c>
      <c r="CQ73">
        <v>0.0669971</v>
      </c>
      <c r="CR73">
        <v>0</v>
      </c>
      <c r="CS73">
        <v>3.5028</v>
      </c>
      <c r="CT73">
        <v>4.99951</v>
      </c>
      <c r="CU73">
        <v>90.2125</v>
      </c>
      <c r="CV73">
        <v>4814.65</v>
      </c>
      <c r="CW73">
        <v>37.75</v>
      </c>
      <c r="CX73">
        <v>41.5</v>
      </c>
      <c r="CY73">
        <v>40.125</v>
      </c>
      <c r="CZ73">
        <v>41.062</v>
      </c>
      <c r="DA73">
        <v>40.062</v>
      </c>
      <c r="DB73">
        <v>555.2</v>
      </c>
      <c r="DC73">
        <v>39.87</v>
      </c>
      <c r="DD73">
        <v>0</v>
      </c>
      <c r="DE73">
        <v>1621533685.6</v>
      </c>
      <c r="DF73">
        <v>0</v>
      </c>
      <c r="DG73">
        <v>3.48211153846154</v>
      </c>
      <c r="DH73">
        <v>-0.233788023087793</v>
      </c>
      <c r="DI73">
        <v>-0.425582908440635</v>
      </c>
      <c r="DJ73">
        <v>90.2715807692308</v>
      </c>
      <c r="DK73">
        <v>15</v>
      </c>
      <c r="DL73">
        <v>1621533543.5</v>
      </c>
      <c r="DM73" t="s">
        <v>296</v>
      </c>
      <c r="DN73">
        <v>1621533543</v>
      </c>
      <c r="DO73">
        <v>1621533543.5</v>
      </c>
      <c r="DP73">
        <v>4</v>
      </c>
      <c r="DQ73">
        <v>0.002</v>
      </c>
      <c r="DR73">
        <v>0.003</v>
      </c>
      <c r="DS73">
        <v>8.559</v>
      </c>
      <c r="DT73">
        <v>0.154</v>
      </c>
      <c r="DU73">
        <v>420</v>
      </c>
      <c r="DV73">
        <v>13</v>
      </c>
      <c r="DW73">
        <v>1.35</v>
      </c>
      <c r="DX73">
        <v>0.35</v>
      </c>
      <c r="DY73">
        <v>-9.24142575</v>
      </c>
      <c r="DZ73">
        <v>0.832252795497209</v>
      </c>
      <c r="EA73">
        <v>0.139861107279463</v>
      </c>
      <c r="EB73">
        <v>0</v>
      </c>
      <c r="EC73">
        <v>3.45955454545455</v>
      </c>
      <c r="ED73">
        <v>0.187740725090847</v>
      </c>
      <c r="EE73">
        <v>0.156202801532532</v>
      </c>
      <c r="EF73">
        <v>1</v>
      </c>
      <c r="EG73">
        <v>0.0108035264505</v>
      </c>
      <c r="EH73">
        <v>0.0345745668452533</v>
      </c>
      <c r="EI73">
        <v>0.00904486742793633</v>
      </c>
      <c r="EJ73">
        <v>1</v>
      </c>
      <c r="EK73">
        <v>2</v>
      </c>
      <c r="EL73">
        <v>3</v>
      </c>
      <c r="EM73" t="s">
        <v>306</v>
      </c>
      <c r="EN73">
        <v>100</v>
      </c>
      <c r="EO73">
        <v>100</v>
      </c>
      <c r="EP73">
        <v>6.694</v>
      </c>
      <c r="EQ73">
        <v>0.1542</v>
      </c>
      <c r="ER73">
        <v>5.25304998807394</v>
      </c>
      <c r="ES73">
        <v>0.0095515401478521</v>
      </c>
      <c r="ET73">
        <v>-4.08282145803731e-06</v>
      </c>
      <c r="EU73">
        <v>9.61633180237613e-10</v>
      </c>
      <c r="EV73">
        <v>-0.0133641391554055</v>
      </c>
      <c r="EW73">
        <v>0.00964955815971448</v>
      </c>
      <c r="EX73">
        <v>0.000351754833574242</v>
      </c>
      <c r="EY73">
        <v>-6.74969522547015e-06</v>
      </c>
      <c r="EZ73">
        <v>-1</v>
      </c>
      <c r="FA73">
        <v>-1</v>
      </c>
      <c r="FB73">
        <v>-1</v>
      </c>
      <c r="FC73">
        <v>-1</v>
      </c>
      <c r="FD73">
        <v>2.3</v>
      </c>
      <c r="FE73">
        <v>2.3</v>
      </c>
      <c r="FF73">
        <v>2</v>
      </c>
      <c r="FG73">
        <v>793.753</v>
      </c>
      <c r="FH73">
        <v>737.726</v>
      </c>
      <c r="FI73">
        <v>19.9998</v>
      </c>
      <c r="FJ73">
        <v>26.9294</v>
      </c>
      <c r="FK73">
        <v>30</v>
      </c>
      <c r="FL73">
        <v>26.9916</v>
      </c>
      <c r="FM73">
        <v>26.9681</v>
      </c>
      <c r="FN73">
        <v>13.6115</v>
      </c>
      <c r="FO73">
        <v>19.2895</v>
      </c>
      <c r="FP73">
        <v>7.57181</v>
      </c>
      <c r="FQ73">
        <v>20</v>
      </c>
      <c r="FR73">
        <v>189.15</v>
      </c>
      <c r="FS73">
        <v>12.9315</v>
      </c>
      <c r="FT73">
        <v>100.018</v>
      </c>
      <c r="FU73">
        <v>100.378</v>
      </c>
    </row>
    <row r="74" spans="1:177">
      <c r="A74">
        <v>58</v>
      </c>
      <c r="B74">
        <v>1621533683.5</v>
      </c>
      <c r="C74">
        <v>114</v>
      </c>
      <c r="D74" t="s">
        <v>412</v>
      </c>
      <c r="E74" t="s">
        <v>413</v>
      </c>
      <c r="G74">
        <v>1621533683.5</v>
      </c>
      <c r="H74">
        <f>CD74*AF74*(BZ74-CA74)/(100*BS74*(1000-AF74*BZ74))</f>
        <v>0</v>
      </c>
      <c r="I74">
        <f>CD74*AF74*(BY74-BX74*(1000-AF74*CA74)/(1000-AF74*BZ74))/(100*BS74)</f>
        <v>0</v>
      </c>
      <c r="J74">
        <f>BX74 - IF(AF74&gt;1, I74*BS74*100.0/(AH74*CL74), 0)</f>
        <v>0</v>
      </c>
      <c r="K74">
        <f>((Q74-H74/2)*J74-I74)/(Q74+H74/2)</f>
        <v>0</v>
      </c>
      <c r="L74">
        <f>K74*(CE74+CF74)/1000.0</f>
        <v>0</v>
      </c>
      <c r="M74">
        <f>(BX74 - IF(AF74&gt;1, I74*BS74*100.0/(AH74*CL74), 0))*(CE74+CF74)/1000.0</f>
        <v>0</v>
      </c>
      <c r="N74">
        <f>2.0/((1/P74-1/O74)+SIGN(P74)*SQRT((1/P74-1/O74)*(1/P74-1/O74) + 4*BT74/((BT74+1)*(BT74+1))*(2*1/P74*1/O74-1/O74*1/O74)))</f>
        <v>0</v>
      </c>
      <c r="O74">
        <f>IF(LEFT(BU74,1)&lt;&gt;"0",IF(LEFT(BU74,1)="1",3.0,BV74),$D$5+$E$5*(CL74*CE74/($K$5*1000))+$F$5*(CL74*CE74/($K$5*1000))*MAX(MIN(BS74,$J$5),$I$5)*MAX(MIN(BS74,$J$5),$I$5)+$G$5*MAX(MIN(BS74,$J$5),$I$5)*(CL74*CE74/($K$5*1000))+$H$5*(CL74*CE74/($K$5*1000))*(CL74*CE74/($K$5*1000)))</f>
        <v>0</v>
      </c>
      <c r="P74">
        <f>H74*(1000-(1000*0.61365*exp(17.502*T74/(240.97+T74))/(CE74+CF74)+BZ74)/2)/(1000*0.61365*exp(17.502*T74/(240.97+T74))/(CE74+CF74)-BZ74)</f>
        <v>0</v>
      </c>
      <c r="Q74">
        <f>1/((BT74+1)/(N74/1.6)+1/(O74/1.37)) + BT74/((BT74+1)/(N74/1.6) + BT74/(O74/1.37))</f>
        <v>0</v>
      </c>
      <c r="R74">
        <f>(BP74*BR74)</f>
        <v>0</v>
      </c>
      <c r="S74">
        <f>(CG74+(R74+2*0.95*5.67E-8*(((CG74+$B$7)+273)^4-(CG74+273)^4)-44100*H74)/(1.84*29.3*O74+8*0.95*5.67E-8*(CG74+273)^3))</f>
        <v>0</v>
      </c>
      <c r="T74">
        <f>($C$7*CH74+$D$7*CI74+$E$7*S74)</f>
        <v>0</v>
      </c>
      <c r="U74">
        <f>0.61365*exp(17.502*T74/(240.97+T74))</f>
        <v>0</v>
      </c>
      <c r="V74">
        <f>(W74/X74*100)</f>
        <v>0</v>
      </c>
      <c r="W74">
        <f>BZ74*(CE74+CF74)/1000</f>
        <v>0</v>
      </c>
      <c r="X74">
        <f>0.61365*exp(17.502*CG74/(240.97+CG74))</f>
        <v>0</v>
      </c>
      <c r="Y74">
        <f>(U74-BZ74*(CE74+CF74)/1000)</f>
        <v>0</v>
      </c>
      <c r="Z74">
        <f>(-H74*44100)</f>
        <v>0</v>
      </c>
      <c r="AA74">
        <f>2*29.3*O74*0.92*(CG74-T74)</f>
        <v>0</v>
      </c>
      <c r="AB74">
        <f>2*0.95*5.67E-8*(((CG74+$B$7)+273)^4-(T74+273)^4)</f>
        <v>0</v>
      </c>
      <c r="AC74">
        <f>R74+AB74+Z74+AA74</f>
        <v>0</v>
      </c>
      <c r="AD74">
        <v>0</v>
      </c>
      <c r="AE74">
        <v>0</v>
      </c>
      <c r="AF74">
        <f>IF(AD74*$H$13&gt;=AH74,1.0,(AH74/(AH74-AD74*$H$13)))</f>
        <v>0</v>
      </c>
      <c r="AG74">
        <f>(AF74-1)*100</f>
        <v>0</v>
      </c>
      <c r="AH74">
        <f>MAX(0,($B$13+$C$13*CL74)/(1+$D$13*CL74)*CE74/(CG74+273)*$E$13)</f>
        <v>0</v>
      </c>
      <c r="AI74" t="s">
        <v>294</v>
      </c>
      <c r="AJ74">
        <v>0</v>
      </c>
      <c r="AK74">
        <v>0</v>
      </c>
      <c r="AL74">
        <f>AK74-AJ74</f>
        <v>0</v>
      </c>
      <c r="AM74">
        <f>AL74/AK74</f>
        <v>0</v>
      </c>
      <c r="AN74">
        <v>0</v>
      </c>
      <c r="AO74" t="s">
        <v>294</v>
      </c>
      <c r="AP74">
        <v>0</v>
      </c>
      <c r="AQ74">
        <v>0</v>
      </c>
      <c r="AR74">
        <f>1-AP74/AQ74</f>
        <v>0</v>
      </c>
      <c r="AS74">
        <v>0.5</v>
      </c>
      <c r="AT74">
        <f>BP74</f>
        <v>0</v>
      </c>
      <c r="AU74">
        <f>I74</f>
        <v>0</v>
      </c>
      <c r="AV74">
        <f>AR74*AS74*AT74</f>
        <v>0</v>
      </c>
      <c r="AW74">
        <f>BB74/AQ74</f>
        <v>0</v>
      </c>
      <c r="AX74">
        <f>(AU74-AN74)/AT74</f>
        <v>0</v>
      </c>
      <c r="AY74">
        <f>(AK74-AQ74)/AQ74</f>
        <v>0</v>
      </c>
      <c r="AZ74" t="s">
        <v>294</v>
      </c>
      <c r="BA74">
        <v>0</v>
      </c>
      <c r="BB74">
        <f>AQ74-BA74</f>
        <v>0</v>
      </c>
      <c r="BC74">
        <f>(AQ74-AP74)/(AQ74-BA74)</f>
        <v>0</v>
      </c>
      <c r="BD74">
        <f>(AK74-AQ74)/(AK74-BA74)</f>
        <v>0</v>
      </c>
      <c r="BE74">
        <f>(AQ74-AP74)/(AQ74-AJ74)</f>
        <v>0</v>
      </c>
      <c r="BF74">
        <f>(AK74-AQ74)/(AK74-AJ74)</f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f>$B$11*CM74+$C$11*CN74+$F$11*CO74*(1-CR74)</f>
        <v>0</v>
      </c>
      <c r="BP74">
        <f>BO74*BQ74</f>
        <v>0</v>
      </c>
      <c r="BQ74">
        <f>($B$11*$D$9+$C$11*$D$9+$F$11*((DB74+CT74)/MAX(DB74+CT74+DC74, 0.1)*$I$9+DC74/MAX(DB74+CT74+DC74, 0.1)*$J$9))/($B$11+$C$11+$F$11)</f>
        <v>0</v>
      </c>
      <c r="BR74">
        <f>($B$11*$K$9+$C$11*$K$9+$F$11*((DB74+CT74)/MAX(DB74+CT74+DC74, 0.1)*$P$9+DC74/MAX(DB74+CT74+DC74, 0.1)*$Q$9))/($B$11+$C$11+$F$11)</f>
        <v>0</v>
      </c>
      <c r="BS74">
        <v>6</v>
      </c>
      <c r="BT74">
        <v>0.5</v>
      </c>
      <c r="BU74" t="s">
        <v>295</v>
      </c>
      <c r="BV74">
        <v>2</v>
      </c>
      <c r="BW74">
        <v>1621533683.5</v>
      </c>
      <c r="BX74">
        <v>171.568</v>
      </c>
      <c r="BY74">
        <v>180.778</v>
      </c>
      <c r="BZ74">
        <v>12.9884</v>
      </c>
      <c r="CA74">
        <v>12.9868</v>
      </c>
      <c r="CB74">
        <v>164.847</v>
      </c>
      <c r="CC74">
        <v>12.8342</v>
      </c>
      <c r="CD74">
        <v>699.935</v>
      </c>
      <c r="CE74">
        <v>100.929</v>
      </c>
      <c r="CF74">
        <v>0.100319</v>
      </c>
      <c r="CG74">
        <v>22.978</v>
      </c>
      <c r="CH74">
        <v>22.9615</v>
      </c>
      <c r="CI74">
        <v>999.9</v>
      </c>
      <c r="CJ74">
        <v>0</v>
      </c>
      <c r="CK74">
        <v>0</v>
      </c>
      <c r="CL74">
        <v>10015</v>
      </c>
      <c r="CM74">
        <v>0</v>
      </c>
      <c r="CN74">
        <v>3.33586</v>
      </c>
      <c r="CO74">
        <v>600.056</v>
      </c>
      <c r="CP74">
        <v>0.933003</v>
      </c>
      <c r="CQ74">
        <v>0.0669971</v>
      </c>
      <c r="CR74">
        <v>0</v>
      </c>
      <c r="CS74">
        <v>3.1738</v>
      </c>
      <c r="CT74">
        <v>4.99951</v>
      </c>
      <c r="CU74">
        <v>90.5188</v>
      </c>
      <c r="CV74">
        <v>4814.55</v>
      </c>
      <c r="CW74">
        <v>37.75</v>
      </c>
      <c r="CX74">
        <v>41.5</v>
      </c>
      <c r="CY74">
        <v>40.125</v>
      </c>
      <c r="CZ74">
        <v>41.125</v>
      </c>
      <c r="DA74">
        <v>40.062</v>
      </c>
      <c r="DB74">
        <v>555.19</v>
      </c>
      <c r="DC74">
        <v>39.87</v>
      </c>
      <c r="DD74">
        <v>0</v>
      </c>
      <c r="DE74">
        <v>1621533687.4</v>
      </c>
      <c r="DF74">
        <v>0</v>
      </c>
      <c r="DG74">
        <v>3.470732</v>
      </c>
      <c r="DH74">
        <v>-0.377707683510323</v>
      </c>
      <c r="DI74">
        <v>-0.283099996731747</v>
      </c>
      <c r="DJ74">
        <v>90.253336</v>
      </c>
      <c r="DK74">
        <v>15</v>
      </c>
      <c r="DL74">
        <v>1621533543.5</v>
      </c>
      <c r="DM74" t="s">
        <v>296</v>
      </c>
      <c r="DN74">
        <v>1621533543</v>
      </c>
      <c r="DO74">
        <v>1621533543.5</v>
      </c>
      <c r="DP74">
        <v>4</v>
      </c>
      <c r="DQ74">
        <v>0.002</v>
      </c>
      <c r="DR74">
        <v>0.003</v>
      </c>
      <c r="DS74">
        <v>8.559</v>
      </c>
      <c r="DT74">
        <v>0.154</v>
      </c>
      <c r="DU74">
        <v>420</v>
      </c>
      <c r="DV74">
        <v>13</v>
      </c>
      <c r="DW74">
        <v>1.35</v>
      </c>
      <c r="DX74">
        <v>0.35</v>
      </c>
      <c r="DY74">
        <v>-9.23946825</v>
      </c>
      <c r="DZ74">
        <v>0.959984352720466</v>
      </c>
      <c r="EA74">
        <v>0.13906584988572</v>
      </c>
      <c r="EB74">
        <v>0</v>
      </c>
      <c r="EC74">
        <v>3.46687575757576</v>
      </c>
      <c r="ED74">
        <v>0.145118381548302</v>
      </c>
      <c r="EE74">
        <v>0.150283380863687</v>
      </c>
      <c r="EF74">
        <v>1</v>
      </c>
      <c r="EG74">
        <v>0.0117365765505</v>
      </c>
      <c r="EH74">
        <v>0.00880678227309566</v>
      </c>
      <c r="EI74">
        <v>0.00827945504435532</v>
      </c>
      <c r="EJ74">
        <v>1</v>
      </c>
      <c r="EK74">
        <v>2</v>
      </c>
      <c r="EL74">
        <v>3</v>
      </c>
      <c r="EM74" t="s">
        <v>306</v>
      </c>
      <c r="EN74">
        <v>100</v>
      </c>
      <c r="EO74">
        <v>100</v>
      </c>
      <c r="EP74">
        <v>6.721</v>
      </c>
      <c r="EQ74">
        <v>0.1542</v>
      </c>
      <c r="ER74">
        <v>5.25304998807394</v>
      </c>
      <c r="ES74">
        <v>0.0095515401478521</v>
      </c>
      <c r="ET74">
        <v>-4.08282145803731e-06</v>
      </c>
      <c r="EU74">
        <v>9.61633180237613e-10</v>
      </c>
      <c r="EV74">
        <v>-0.0133641391554055</v>
      </c>
      <c r="EW74">
        <v>0.00964955815971448</v>
      </c>
      <c r="EX74">
        <v>0.000351754833574242</v>
      </c>
      <c r="EY74">
        <v>-6.74969522547015e-06</v>
      </c>
      <c r="EZ74">
        <v>-1</v>
      </c>
      <c r="FA74">
        <v>-1</v>
      </c>
      <c r="FB74">
        <v>-1</v>
      </c>
      <c r="FC74">
        <v>-1</v>
      </c>
      <c r="FD74">
        <v>2.3</v>
      </c>
      <c r="FE74">
        <v>2.3</v>
      </c>
      <c r="FF74">
        <v>2</v>
      </c>
      <c r="FG74">
        <v>793.574</v>
      </c>
      <c r="FH74">
        <v>738.104</v>
      </c>
      <c r="FI74">
        <v>19.9998</v>
      </c>
      <c r="FJ74">
        <v>26.9294</v>
      </c>
      <c r="FK74">
        <v>30</v>
      </c>
      <c r="FL74">
        <v>26.9916</v>
      </c>
      <c r="FM74">
        <v>26.9681</v>
      </c>
      <c r="FN74">
        <v>13.8108</v>
      </c>
      <c r="FO74">
        <v>19.2895</v>
      </c>
      <c r="FP74">
        <v>7.57181</v>
      </c>
      <c r="FQ74">
        <v>20</v>
      </c>
      <c r="FR74">
        <v>192.57</v>
      </c>
      <c r="FS74">
        <v>12.9272</v>
      </c>
      <c r="FT74">
        <v>100.018</v>
      </c>
      <c r="FU74">
        <v>100.376</v>
      </c>
    </row>
    <row r="75" spans="1:177">
      <c r="A75">
        <v>59</v>
      </c>
      <c r="B75">
        <v>1621533685.5</v>
      </c>
      <c r="C75">
        <v>116</v>
      </c>
      <c r="D75" t="s">
        <v>414</v>
      </c>
      <c r="E75" t="s">
        <v>415</v>
      </c>
      <c r="G75">
        <v>1621533685.5</v>
      </c>
      <c r="H75">
        <f>CD75*AF75*(BZ75-CA75)/(100*BS75*(1000-AF75*BZ75))</f>
        <v>0</v>
      </c>
      <c r="I75">
        <f>CD75*AF75*(BY75-BX75*(1000-AF75*CA75)/(1000-AF75*BZ75))/(100*BS75)</f>
        <v>0</v>
      </c>
      <c r="J75">
        <f>BX75 - IF(AF75&gt;1, I75*BS75*100.0/(AH75*CL75), 0)</f>
        <v>0</v>
      </c>
      <c r="K75">
        <f>((Q75-H75/2)*J75-I75)/(Q75+H75/2)</f>
        <v>0</v>
      </c>
      <c r="L75">
        <f>K75*(CE75+CF75)/1000.0</f>
        <v>0</v>
      </c>
      <c r="M75">
        <f>(BX75 - IF(AF75&gt;1, I75*BS75*100.0/(AH75*CL75), 0))*(CE75+CF75)/1000.0</f>
        <v>0</v>
      </c>
      <c r="N75">
        <f>2.0/((1/P75-1/O75)+SIGN(P75)*SQRT((1/P75-1/O75)*(1/P75-1/O75) + 4*BT75/((BT75+1)*(BT75+1))*(2*1/P75*1/O75-1/O75*1/O75)))</f>
        <v>0</v>
      </c>
      <c r="O75">
        <f>IF(LEFT(BU75,1)&lt;&gt;"0",IF(LEFT(BU75,1)="1",3.0,BV75),$D$5+$E$5*(CL75*CE75/($K$5*1000))+$F$5*(CL75*CE75/($K$5*1000))*MAX(MIN(BS75,$J$5),$I$5)*MAX(MIN(BS75,$J$5),$I$5)+$G$5*MAX(MIN(BS75,$J$5),$I$5)*(CL75*CE75/($K$5*1000))+$H$5*(CL75*CE75/($K$5*1000))*(CL75*CE75/($K$5*1000)))</f>
        <v>0</v>
      </c>
      <c r="P75">
        <f>H75*(1000-(1000*0.61365*exp(17.502*T75/(240.97+T75))/(CE75+CF75)+BZ75)/2)/(1000*0.61365*exp(17.502*T75/(240.97+T75))/(CE75+CF75)-BZ75)</f>
        <v>0</v>
      </c>
      <c r="Q75">
        <f>1/((BT75+1)/(N75/1.6)+1/(O75/1.37)) + BT75/((BT75+1)/(N75/1.6) + BT75/(O75/1.37))</f>
        <v>0</v>
      </c>
      <c r="R75">
        <f>(BP75*BR75)</f>
        <v>0</v>
      </c>
      <c r="S75">
        <f>(CG75+(R75+2*0.95*5.67E-8*(((CG75+$B$7)+273)^4-(CG75+273)^4)-44100*H75)/(1.84*29.3*O75+8*0.95*5.67E-8*(CG75+273)^3))</f>
        <v>0</v>
      </c>
      <c r="T75">
        <f>($C$7*CH75+$D$7*CI75+$E$7*S75)</f>
        <v>0</v>
      </c>
      <c r="U75">
        <f>0.61365*exp(17.502*T75/(240.97+T75))</f>
        <v>0</v>
      </c>
      <c r="V75">
        <f>(W75/X75*100)</f>
        <v>0</v>
      </c>
      <c r="W75">
        <f>BZ75*(CE75+CF75)/1000</f>
        <v>0</v>
      </c>
      <c r="X75">
        <f>0.61365*exp(17.502*CG75/(240.97+CG75))</f>
        <v>0</v>
      </c>
      <c r="Y75">
        <f>(U75-BZ75*(CE75+CF75)/1000)</f>
        <v>0</v>
      </c>
      <c r="Z75">
        <f>(-H75*44100)</f>
        <v>0</v>
      </c>
      <c r="AA75">
        <f>2*29.3*O75*0.92*(CG75-T75)</f>
        <v>0</v>
      </c>
      <c r="AB75">
        <f>2*0.95*5.67E-8*(((CG75+$B$7)+273)^4-(T75+273)^4)</f>
        <v>0</v>
      </c>
      <c r="AC75">
        <f>R75+AB75+Z75+AA75</f>
        <v>0</v>
      </c>
      <c r="AD75">
        <v>0</v>
      </c>
      <c r="AE75">
        <v>0</v>
      </c>
      <c r="AF75">
        <f>IF(AD75*$H$13&gt;=AH75,1.0,(AH75/(AH75-AD75*$H$13)))</f>
        <v>0</v>
      </c>
      <c r="AG75">
        <f>(AF75-1)*100</f>
        <v>0</v>
      </c>
      <c r="AH75">
        <f>MAX(0,($B$13+$C$13*CL75)/(1+$D$13*CL75)*CE75/(CG75+273)*$E$13)</f>
        <v>0</v>
      </c>
      <c r="AI75" t="s">
        <v>294</v>
      </c>
      <c r="AJ75">
        <v>0</v>
      </c>
      <c r="AK75">
        <v>0</v>
      </c>
      <c r="AL75">
        <f>AK75-AJ75</f>
        <v>0</v>
      </c>
      <c r="AM75">
        <f>AL75/AK75</f>
        <v>0</v>
      </c>
      <c r="AN75">
        <v>0</v>
      </c>
      <c r="AO75" t="s">
        <v>294</v>
      </c>
      <c r="AP75">
        <v>0</v>
      </c>
      <c r="AQ75">
        <v>0</v>
      </c>
      <c r="AR75">
        <f>1-AP75/AQ75</f>
        <v>0</v>
      </c>
      <c r="AS75">
        <v>0.5</v>
      </c>
      <c r="AT75">
        <f>BP75</f>
        <v>0</v>
      </c>
      <c r="AU75">
        <f>I75</f>
        <v>0</v>
      </c>
      <c r="AV75">
        <f>AR75*AS75*AT75</f>
        <v>0</v>
      </c>
      <c r="AW75">
        <f>BB75/AQ75</f>
        <v>0</v>
      </c>
      <c r="AX75">
        <f>(AU75-AN75)/AT75</f>
        <v>0</v>
      </c>
      <c r="AY75">
        <f>(AK75-AQ75)/AQ75</f>
        <v>0</v>
      </c>
      <c r="AZ75" t="s">
        <v>294</v>
      </c>
      <c r="BA75">
        <v>0</v>
      </c>
      <c r="BB75">
        <f>AQ75-BA75</f>
        <v>0</v>
      </c>
      <c r="BC75">
        <f>(AQ75-AP75)/(AQ75-BA75)</f>
        <v>0</v>
      </c>
      <c r="BD75">
        <f>(AK75-AQ75)/(AK75-BA75)</f>
        <v>0</v>
      </c>
      <c r="BE75">
        <f>(AQ75-AP75)/(AQ75-AJ75)</f>
        <v>0</v>
      </c>
      <c r="BF75">
        <f>(AK75-AQ75)/(AK75-AJ75)</f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f>$B$11*CM75+$C$11*CN75+$F$11*CO75*(1-CR75)</f>
        <v>0</v>
      </c>
      <c r="BP75">
        <f>BO75*BQ75</f>
        <v>0</v>
      </c>
      <c r="BQ75">
        <f>($B$11*$D$9+$C$11*$D$9+$F$11*((DB75+CT75)/MAX(DB75+CT75+DC75, 0.1)*$I$9+DC75/MAX(DB75+CT75+DC75, 0.1)*$J$9))/($B$11+$C$11+$F$11)</f>
        <v>0</v>
      </c>
      <c r="BR75">
        <f>($B$11*$K$9+$C$11*$K$9+$F$11*((DB75+CT75)/MAX(DB75+CT75+DC75, 0.1)*$P$9+DC75/MAX(DB75+CT75+DC75, 0.1)*$Q$9))/($B$11+$C$11+$F$11)</f>
        <v>0</v>
      </c>
      <c r="BS75">
        <v>6</v>
      </c>
      <c r="BT75">
        <v>0.5</v>
      </c>
      <c r="BU75" t="s">
        <v>295</v>
      </c>
      <c r="BV75">
        <v>2</v>
      </c>
      <c r="BW75">
        <v>1621533685.5</v>
      </c>
      <c r="BX75">
        <v>174.87</v>
      </c>
      <c r="BY75">
        <v>184.208</v>
      </c>
      <c r="BZ75">
        <v>12.9881</v>
      </c>
      <c r="CA75">
        <v>12.9811</v>
      </c>
      <c r="CB75">
        <v>168.122</v>
      </c>
      <c r="CC75">
        <v>12.834</v>
      </c>
      <c r="CD75">
        <v>700.034</v>
      </c>
      <c r="CE75">
        <v>100.931</v>
      </c>
      <c r="CF75">
        <v>0.1005</v>
      </c>
      <c r="CG75">
        <v>22.9791</v>
      </c>
      <c r="CH75">
        <v>22.9482</v>
      </c>
      <c r="CI75">
        <v>999.9</v>
      </c>
      <c r="CJ75">
        <v>0</v>
      </c>
      <c r="CK75">
        <v>0</v>
      </c>
      <c r="CL75">
        <v>9945</v>
      </c>
      <c r="CM75">
        <v>0</v>
      </c>
      <c r="CN75">
        <v>3.33586</v>
      </c>
      <c r="CO75">
        <v>600.058</v>
      </c>
      <c r="CP75">
        <v>0.932968</v>
      </c>
      <c r="CQ75">
        <v>0.0670323</v>
      </c>
      <c r="CR75">
        <v>0</v>
      </c>
      <c r="CS75">
        <v>3.1265</v>
      </c>
      <c r="CT75">
        <v>4.99951</v>
      </c>
      <c r="CU75">
        <v>90.4113</v>
      </c>
      <c r="CV75">
        <v>4814.52</v>
      </c>
      <c r="CW75">
        <v>37.75</v>
      </c>
      <c r="CX75">
        <v>41.5</v>
      </c>
      <c r="CY75">
        <v>40.125</v>
      </c>
      <c r="CZ75">
        <v>41.062</v>
      </c>
      <c r="DA75">
        <v>40.062</v>
      </c>
      <c r="DB75">
        <v>555.17</v>
      </c>
      <c r="DC75">
        <v>39.89</v>
      </c>
      <c r="DD75">
        <v>0</v>
      </c>
      <c r="DE75">
        <v>1621533689.2</v>
      </c>
      <c r="DF75">
        <v>0</v>
      </c>
      <c r="DG75">
        <v>3.44777692307692</v>
      </c>
      <c r="DH75">
        <v>-0.707473499971607</v>
      </c>
      <c r="DI75">
        <v>0.20310769645388</v>
      </c>
      <c r="DJ75">
        <v>90.2506653846154</v>
      </c>
      <c r="DK75">
        <v>15</v>
      </c>
      <c r="DL75">
        <v>1621533543.5</v>
      </c>
      <c r="DM75" t="s">
        <v>296</v>
      </c>
      <c r="DN75">
        <v>1621533543</v>
      </c>
      <c r="DO75">
        <v>1621533543.5</v>
      </c>
      <c r="DP75">
        <v>4</v>
      </c>
      <c r="DQ75">
        <v>0.002</v>
      </c>
      <c r="DR75">
        <v>0.003</v>
      </c>
      <c r="DS75">
        <v>8.559</v>
      </c>
      <c r="DT75">
        <v>0.154</v>
      </c>
      <c r="DU75">
        <v>420</v>
      </c>
      <c r="DV75">
        <v>13</v>
      </c>
      <c r="DW75">
        <v>1.35</v>
      </c>
      <c r="DX75">
        <v>0.35</v>
      </c>
      <c r="DY75">
        <v>-9.23837625</v>
      </c>
      <c r="DZ75">
        <v>0.67313054409005</v>
      </c>
      <c r="EA75">
        <v>0.140307794592594</v>
      </c>
      <c r="EB75">
        <v>0</v>
      </c>
      <c r="EC75">
        <v>3.45391428571429</v>
      </c>
      <c r="ED75">
        <v>-0.0407037181996112</v>
      </c>
      <c r="EE75">
        <v>0.155466016760406</v>
      </c>
      <c r="EF75">
        <v>1</v>
      </c>
      <c r="EG75">
        <v>0.0122808862</v>
      </c>
      <c r="EH75">
        <v>-0.0202294945440901</v>
      </c>
      <c r="EI75">
        <v>0.00777332488044557</v>
      </c>
      <c r="EJ75">
        <v>1</v>
      </c>
      <c r="EK75">
        <v>2</v>
      </c>
      <c r="EL75">
        <v>3</v>
      </c>
      <c r="EM75" t="s">
        <v>306</v>
      </c>
      <c r="EN75">
        <v>100</v>
      </c>
      <c r="EO75">
        <v>100</v>
      </c>
      <c r="EP75">
        <v>6.748</v>
      </c>
      <c r="EQ75">
        <v>0.1541</v>
      </c>
      <c r="ER75">
        <v>5.25304998807394</v>
      </c>
      <c r="ES75">
        <v>0.0095515401478521</v>
      </c>
      <c r="ET75">
        <v>-4.08282145803731e-06</v>
      </c>
      <c r="EU75">
        <v>9.61633180237613e-10</v>
      </c>
      <c r="EV75">
        <v>-0.0133641391554055</v>
      </c>
      <c r="EW75">
        <v>0.00964955815971448</v>
      </c>
      <c r="EX75">
        <v>0.000351754833574242</v>
      </c>
      <c r="EY75">
        <v>-6.74969522547015e-06</v>
      </c>
      <c r="EZ75">
        <v>-1</v>
      </c>
      <c r="FA75">
        <v>-1</v>
      </c>
      <c r="FB75">
        <v>-1</v>
      </c>
      <c r="FC75">
        <v>-1</v>
      </c>
      <c r="FD75">
        <v>2.4</v>
      </c>
      <c r="FE75">
        <v>2.4</v>
      </c>
      <c r="FF75">
        <v>2</v>
      </c>
      <c r="FG75">
        <v>793.398</v>
      </c>
      <c r="FH75">
        <v>738.104</v>
      </c>
      <c r="FI75">
        <v>19.9998</v>
      </c>
      <c r="FJ75">
        <v>26.9294</v>
      </c>
      <c r="FK75">
        <v>29.9999</v>
      </c>
      <c r="FL75">
        <v>26.9916</v>
      </c>
      <c r="FM75">
        <v>26.9681</v>
      </c>
      <c r="FN75">
        <v>14.0103</v>
      </c>
      <c r="FO75">
        <v>19.2895</v>
      </c>
      <c r="FP75">
        <v>7.57181</v>
      </c>
      <c r="FQ75">
        <v>20</v>
      </c>
      <c r="FR75">
        <v>195.95</v>
      </c>
      <c r="FS75">
        <v>12.9228</v>
      </c>
      <c r="FT75">
        <v>100.018</v>
      </c>
      <c r="FU75">
        <v>100.375</v>
      </c>
    </row>
    <row r="76" spans="1:177">
      <c r="A76">
        <v>60</v>
      </c>
      <c r="B76">
        <v>1621533687.5</v>
      </c>
      <c r="C76">
        <v>118</v>
      </c>
      <c r="D76" t="s">
        <v>416</v>
      </c>
      <c r="E76" t="s">
        <v>417</v>
      </c>
      <c r="G76">
        <v>1621533687.5</v>
      </c>
      <c r="H76">
        <f>CD76*AF76*(BZ76-CA76)/(100*BS76*(1000-AF76*BZ76))</f>
        <v>0</v>
      </c>
      <c r="I76">
        <f>CD76*AF76*(BY76-BX76*(1000-AF76*CA76)/(1000-AF76*BZ76))/(100*BS76)</f>
        <v>0</v>
      </c>
      <c r="J76">
        <f>BX76 - IF(AF76&gt;1, I76*BS76*100.0/(AH76*CL76), 0)</f>
        <v>0</v>
      </c>
      <c r="K76">
        <f>((Q76-H76/2)*J76-I76)/(Q76+H76/2)</f>
        <v>0</v>
      </c>
      <c r="L76">
        <f>K76*(CE76+CF76)/1000.0</f>
        <v>0</v>
      </c>
      <c r="M76">
        <f>(BX76 - IF(AF76&gt;1, I76*BS76*100.0/(AH76*CL76), 0))*(CE76+CF76)/1000.0</f>
        <v>0</v>
      </c>
      <c r="N76">
        <f>2.0/((1/P76-1/O76)+SIGN(P76)*SQRT((1/P76-1/O76)*(1/P76-1/O76) + 4*BT76/((BT76+1)*(BT76+1))*(2*1/P76*1/O76-1/O76*1/O76)))</f>
        <v>0</v>
      </c>
      <c r="O76">
        <f>IF(LEFT(BU76,1)&lt;&gt;"0",IF(LEFT(BU76,1)="1",3.0,BV76),$D$5+$E$5*(CL76*CE76/($K$5*1000))+$F$5*(CL76*CE76/($K$5*1000))*MAX(MIN(BS76,$J$5),$I$5)*MAX(MIN(BS76,$J$5),$I$5)+$G$5*MAX(MIN(BS76,$J$5),$I$5)*(CL76*CE76/($K$5*1000))+$H$5*(CL76*CE76/($K$5*1000))*(CL76*CE76/($K$5*1000)))</f>
        <v>0</v>
      </c>
      <c r="P76">
        <f>H76*(1000-(1000*0.61365*exp(17.502*T76/(240.97+T76))/(CE76+CF76)+BZ76)/2)/(1000*0.61365*exp(17.502*T76/(240.97+T76))/(CE76+CF76)-BZ76)</f>
        <v>0</v>
      </c>
      <c r="Q76">
        <f>1/((BT76+1)/(N76/1.6)+1/(O76/1.37)) + BT76/((BT76+1)/(N76/1.6) + BT76/(O76/1.37))</f>
        <v>0</v>
      </c>
      <c r="R76">
        <f>(BP76*BR76)</f>
        <v>0</v>
      </c>
      <c r="S76">
        <f>(CG76+(R76+2*0.95*5.67E-8*(((CG76+$B$7)+273)^4-(CG76+273)^4)-44100*H76)/(1.84*29.3*O76+8*0.95*5.67E-8*(CG76+273)^3))</f>
        <v>0</v>
      </c>
      <c r="T76">
        <f>($C$7*CH76+$D$7*CI76+$E$7*S76)</f>
        <v>0</v>
      </c>
      <c r="U76">
        <f>0.61365*exp(17.502*T76/(240.97+T76))</f>
        <v>0</v>
      </c>
      <c r="V76">
        <f>(W76/X76*100)</f>
        <v>0</v>
      </c>
      <c r="W76">
        <f>BZ76*(CE76+CF76)/1000</f>
        <v>0</v>
      </c>
      <c r="X76">
        <f>0.61365*exp(17.502*CG76/(240.97+CG76))</f>
        <v>0</v>
      </c>
      <c r="Y76">
        <f>(U76-BZ76*(CE76+CF76)/1000)</f>
        <v>0</v>
      </c>
      <c r="Z76">
        <f>(-H76*44100)</f>
        <v>0</v>
      </c>
      <c r="AA76">
        <f>2*29.3*O76*0.92*(CG76-T76)</f>
        <v>0</v>
      </c>
      <c r="AB76">
        <f>2*0.95*5.67E-8*(((CG76+$B$7)+273)^4-(T76+273)^4)</f>
        <v>0</v>
      </c>
      <c r="AC76">
        <f>R76+AB76+Z76+AA76</f>
        <v>0</v>
      </c>
      <c r="AD76">
        <v>0</v>
      </c>
      <c r="AE76">
        <v>0</v>
      </c>
      <c r="AF76">
        <f>IF(AD76*$H$13&gt;=AH76,1.0,(AH76/(AH76-AD76*$H$13)))</f>
        <v>0</v>
      </c>
      <c r="AG76">
        <f>(AF76-1)*100</f>
        <v>0</v>
      </c>
      <c r="AH76">
        <f>MAX(0,($B$13+$C$13*CL76)/(1+$D$13*CL76)*CE76/(CG76+273)*$E$13)</f>
        <v>0</v>
      </c>
      <c r="AI76" t="s">
        <v>294</v>
      </c>
      <c r="AJ76">
        <v>0</v>
      </c>
      <c r="AK76">
        <v>0</v>
      </c>
      <c r="AL76">
        <f>AK76-AJ76</f>
        <v>0</v>
      </c>
      <c r="AM76">
        <f>AL76/AK76</f>
        <v>0</v>
      </c>
      <c r="AN76">
        <v>0</v>
      </c>
      <c r="AO76" t="s">
        <v>294</v>
      </c>
      <c r="AP76">
        <v>0</v>
      </c>
      <c r="AQ76">
        <v>0</v>
      </c>
      <c r="AR76">
        <f>1-AP76/AQ76</f>
        <v>0</v>
      </c>
      <c r="AS76">
        <v>0.5</v>
      </c>
      <c r="AT76">
        <f>BP76</f>
        <v>0</v>
      </c>
      <c r="AU76">
        <f>I76</f>
        <v>0</v>
      </c>
      <c r="AV76">
        <f>AR76*AS76*AT76</f>
        <v>0</v>
      </c>
      <c r="AW76">
        <f>BB76/AQ76</f>
        <v>0</v>
      </c>
      <c r="AX76">
        <f>(AU76-AN76)/AT76</f>
        <v>0</v>
      </c>
      <c r="AY76">
        <f>(AK76-AQ76)/AQ76</f>
        <v>0</v>
      </c>
      <c r="AZ76" t="s">
        <v>294</v>
      </c>
      <c r="BA76">
        <v>0</v>
      </c>
      <c r="BB76">
        <f>AQ76-BA76</f>
        <v>0</v>
      </c>
      <c r="BC76">
        <f>(AQ76-AP76)/(AQ76-BA76)</f>
        <v>0</v>
      </c>
      <c r="BD76">
        <f>(AK76-AQ76)/(AK76-BA76)</f>
        <v>0</v>
      </c>
      <c r="BE76">
        <f>(AQ76-AP76)/(AQ76-AJ76)</f>
        <v>0</v>
      </c>
      <c r="BF76">
        <f>(AK76-AQ76)/(AK76-AJ76)</f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f>$B$11*CM76+$C$11*CN76+$F$11*CO76*(1-CR76)</f>
        <v>0</v>
      </c>
      <c r="BP76">
        <f>BO76*BQ76</f>
        <v>0</v>
      </c>
      <c r="BQ76">
        <f>($B$11*$D$9+$C$11*$D$9+$F$11*((DB76+CT76)/MAX(DB76+CT76+DC76, 0.1)*$I$9+DC76/MAX(DB76+CT76+DC76, 0.1)*$J$9))/($B$11+$C$11+$F$11)</f>
        <v>0</v>
      </c>
      <c r="BR76">
        <f>($B$11*$K$9+$C$11*$K$9+$F$11*((DB76+CT76)/MAX(DB76+CT76+DC76, 0.1)*$P$9+DC76/MAX(DB76+CT76+DC76, 0.1)*$Q$9))/($B$11+$C$11+$F$11)</f>
        <v>0</v>
      </c>
      <c r="BS76">
        <v>6</v>
      </c>
      <c r="BT76">
        <v>0.5</v>
      </c>
      <c r="BU76" t="s">
        <v>295</v>
      </c>
      <c r="BV76">
        <v>2</v>
      </c>
      <c r="BW76">
        <v>1621533687.5</v>
      </c>
      <c r="BX76">
        <v>178.25</v>
      </c>
      <c r="BY76">
        <v>187.616</v>
      </c>
      <c r="BZ76">
        <v>12.9826</v>
      </c>
      <c r="CA76">
        <v>12.9814</v>
      </c>
      <c r="CB76">
        <v>171.475</v>
      </c>
      <c r="CC76">
        <v>12.8286</v>
      </c>
      <c r="CD76">
        <v>700.105</v>
      </c>
      <c r="CE76">
        <v>100.933</v>
      </c>
      <c r="CF76">
        <v>0.100198</v>
      </c>
      <c r="CG76">
        <v>22.9772</v>
      </c>
      <c r="CH76">
        <v>22.9532</v>
      </c>
      <c r="CI76">
        <v>999.9</v>
      </c>
      <c r="CJ76">
        <v>0</v>
      </c>
      <c r="CK76">
        <v>0</v>
      </c>
      <c r="CL76">
        <v>10040</v>
      </c>
      <c r="CM76">
        <v>0</v>
      </c>
      <c r="CN76">
        <v>3.33586</v>
      </c>
      <c r="CO76">
        <v>600.066</v>
      </c>
      <c r="CP76">
        <v>0.933003</v>
      </c>
      <c r="CQ76">
        <v>0.0669971</v>
      </c>
      <c r="CR76">
        <v>0</v>
      </c>
      <c r="CS76">
        <v>3.4067</v>
      </c>
      <c r="CT76">
        <v>4.99951</v>
      </c>
      <c r="CU76">
        <v>89.9924</v>
      </c>
      <c r="CV76">
        <v>4814.64</v>
      </c>
      <c r="CW76">
        <v>37.75</v>
      </c>
      <c r="CX76">
        <v>41.5</v>
      </c>
      <c r="CY76">
        <v>40.125</v>
      </c>
      <c r="CZ76">
        <v>41.062</v>
      </c>
      <c r="DA76">
        <v>40.062</v>
      </c>
      <c r="DB76">
        <v>555.2</v>
      </c>
      <c r="DC76">
        <v>39.87</v>
      </c>
      <c r="DD76">
        <v>0</v>
      </c>
      <c r="DE76">
        <v>1621533691.6</v>
      </c>
      <c r="DF76">
        <v>0</v>
      </c>
      <c r="DG76">
        <v>3.45748076923077</v>
      </c>
      <c r="DH76">
        <v>-0.019347001127585</v>
      </c>
      <c r="DI76">
        <v>-0.35915212873791</v>
      </c>
      <c r="DJ76">
        <v>90.2317461538462</v>
      </c>
      <c r="DK76">
        <v>15</v>
      </c>
      <c r="DL76">
        <v>1621533543.5</v>
      </c>
      <c r="DM76" t="s">
        <v>296</v>
      </c>
      <c r="DN76">
        <v>1621533543</v>
      </c>
      <c r="DO76">
        <v>1621533543.5</v>
      </c>
      <c r="DP76">
        <v>4</v>
      </c>
      <c r="DQ76">
        <v>0.002</v>
      </c>
      <c r="DR76">
        <v>0.003</v>
      </c>
      <c r="DS76">
        <v>8.559</v>
      </c>
      <c r="DT76">
        <v>0.154</v>
      </c>
      <c r="DU76">
        <v>420</v>
      </c>
      <c r="DV76">
        <v>13</v>
      </c>
      <c r="DW76">
        <v>1.35</v>
      </c>
      <c r="DX76">
        <v>0.35</v>
      </c>
      <c r="DY76">
        <v>-9.2329455</v>
      </c>
      <c r="DZ76">
        <v>0.27555872420265</v>
      </c>
      <c r="EA76">
        <v>0.136383332265163</v>
      </c>
      <c r="EB76">
        <v>1</v>
      </c>
      <c r="EC76">
        <v>3.46947575757576</v>
      </c>
      <c r="ED76">
        <v>-0.184757204428292</v>
      </c>
      <c r="EE76">
        <v>0.175713002968775</v>
      </c>
      <c r="EF76">
        <v>1</v>
      </c>
      <c r="EG76">
        <v>0.012839286</v>
      </c>
      <c r="EH76">
        <v>-0.0471430437523452</v>
      </c>
      <c r="EI76">
        <v>0.00721990268793971</v>
      </c>
      <c r="EJ76">
        <v>1</v>
      </c>
      <c r="EK76">
        <v>3</v>
      </c>
      <c r="EL76">
        <v>3</v>
      </c>
      <c r="EM76" t="s">
        <v>297</v>
      </c>
      <c r="EN76">
        <v>100</v>
      </c>
      <c r="EO76">
        <v>100</v>
      </c>
      <c r="EP76">
        <v>6.775</v>
      </c>
      <c r="EQ76">
        <v>0.154</v>
      </c>
      <c r="ER76">
        <v>5.25304998807394</v>
      </c>
      <c r="ES76">
        <v>0.0095515401478521</v>
      </c>
      <c r="ET76">
        <v>-4.08282145803731e-06</v>
      </c>
      <c r="EU76">
        <v>9.61633180237613e-10</v>
      </c>
      <c r="EV76">
        <v>-0.0133641391554055</v>
      </c>
      <c r="EW76">
        <v>0.00964955815971448</v>
      </c>
      <c r="EX76">
        <v>0.000351754833574242</v>
      </c>
      <c r="EY76">
        <v>-6.74969522547015e-06</v>
      </c>
      <c r="EZ76">
        <v>-1</v>
      </c>
      <c r="FA76">
        <v>-1</v>
      </c>
      <c r="FB76">
        <v>-1</v>
      </c>
      <c r="FC76">
        <v>-1</v>
      </c>
      <c r="FD76">
        <v>2.4</v>
      </c>
      <c r="FE76">
        <v>2.4</v>
      </c>
      <c r="FF76">
        <v>2</v>
      </c>
      <c r="FG76">
        <v>793.396</v>
      </c>
      <c r="FH76">
        <v>738.262</v>
      </c>
      <c r="FI76">
        <v>19.9998</v>
      </c>
      <c r="FJ76">
        <v>26.9284</v>
      </c>
      <c r="FK76">
        <v>29.9999</v>
      </c>
      <c r="FL76">
        <v>26.9916</v>
      </c>
      <c r="FM76">
        <v>26.9658</v>
      </c>
      <c r="FN76">
        <v>14.2113</v>
      </c>
      <c r="FO76">
        <v>19.2895</v>
      </c>
      <c r="FP76">
        <v>7.57181</v>
      </c>
      <c r="FQ76">
        <v>20</v>
      </c>
      <c r="FR76">
        <v>199.32</v>
      </c>
      <c r="FS76">
        <v>12.919</v>
      </c>
      <c r="FT76">
        <v>100.016</v>
      </c>
      <c r="FU76">
        <v>100.377</v>
      </c>
    </row>
    <row r="77" spans="1:177">
      <c r="A77">
        <v>61</v>
      </c>
      <c r="B77">
        <v>1621533689.5</v>
      </c>
      <c r="C77">
        <v>120</v>
      </c>
      <c r="D77" t="s">
        <v>418</v>
      </c>
      <c r="E77" t="s">
        <v>419</v>
      </c>
      <c r="G77">
        <v>1621533689.5</v>
      </c>
      <c r="H77">
        <f>CD77*AF77*(BZ77-CA77)/(100*BS77*(1000-AF77*BZ77))</f>
        <v>0</v>
      </c>
      <c r="I77">
        <f>CD77*AF77*(BY77-BX77*(1000-AF77*CA77)/(1000-AF77*BZ77))/(100*BS77)</f>
        <v>0</v>
      </c>
      <c r="J77">
        <f>BX77 - IF(AF77&gt;1, I77*BS77*100.0/(AH77*CL77), 0)</f>
        <v>0</v>
      </c>
      <c r="K77">
        <f>((Q77-H77/2)*J77-I77)/(Q77+H77/2)</f>
        <v>0</v>
      </c>
      <c r="L77">
        <f>K77*(CE77+CF77)/1000.0</f>
        <v>0</v>
      </c>
      <c r="M77">
        <f>(BX77 - IF(AF77&gt;1, I77*BS77*100.0/(AH77*CL77), 0))*(CE77+CF77)/1000.0</f>
        <v>0</v>
      </c>
      <c r="N77">
        <f>2.0/((1/P77-1/O77)+SIGN(P77)*SQRT((1/P77-1/O77)*(1/P77-1/O77) + 4*BT77/((BT77+1)*(BT77+1))*(2*1/P77*1/O77-1/O77*1/O77)))</f>
        <v>0</v>
      </c>
      <c r="O77">
        <f>IF(LEFT(BU77,1)&lt;&gt;"0",IF(LEFT(BU77,1)="1",3.0,BV77),$D$5+$E$5*(CL77*CE77/($K$5*1000))+$F$5*(CL77*CE77/($K$5*1000))*MAX(MIN(BS77,$J$5),$I$5)*MAX(MIN(BS77,$J$5),$I$5)+$G$5*MAX(MIN(BS77,$J$5),$I$5)*(CL77*CE77/($K$5*1000))+$H$5*(CL77*CE77/($K$5*1000))*(CL77*CE77/($K$5*1000)))</f>
        <v>0</v>
      </c>
      <c r="P77">
        <f>H77*(1000-(1000*0.61365*exp(17.502*T77/(240.97+T77))/(CE77+CF77)+BZ77)/2)/(1000*0.61365*exp(17.502*T77/(240.97+T77))/(CE77+CF77)-BZ77)</f>
        <v>0</v>
      </c>
      <c r="Q77">
        <f>1/((BT77+1)/(N77/1.6)+1/(O77/1.37)) + BT77/((BT77+1)/(N77/1.6) + BT77/(O77/1.37))</f>
        <v>0</v>
      </c>
      <c r="R77">
        <f>(BP77*BR77)</f>
        <v>0</v>
      </c>
      <c r="S77">
        <f>(CG77+(R77+2*0.95*5.67E-8*(((CG77+$B$7)+273)^4-(CG77+273)^4)-44100*H77)/(1.84*29.3*O77+8*0.95*5.67E-8*(CG77+273)^3))</f>
        <v>0</v>
      </c>
      <c r="T77">
        <f>($C$7*CH77+$D$7*CI77+$E$7*S77)</f>
        <v>0</v>
      </c>
      <c r="U77">
        <f>0.61365*exp(17.502*T77/(240.97+T77))</f>
        <v>0</v>
      </c>
      <c r="V77">
        <f>(W77/X77*100)</f>
        <v>0</v>
      </c>
      <c r="W77">
        <f>BZ77*(CE77+CF77)/1000</f>
        <v>0</v>
      </c>
      <c r="X77">
        <f>0.61365*exp(17.502*CG77/(240.97+CG77))</f>
        <v>0</v>
      </c>
      <c r="Y77">
        <f>(U77-BZ77*(CE77+CF77)/1000)</f>
        <v>0</v>
      </c>
      <c r="Z77">
        <f>(-H77*44100)</f>
        <v>0</v>
      </c>
      <c r="AA77">
        <f>2*29.3*O77*0.92*(CG77-T77)</f>
        <v>0</v>
      </c>
      <c r="AB77">
        <f>2*0.95*5.67E-8*(((CG77+$B$7)+273)^4-(T77+273)^4)</f>
        <v>0</v>
      </c>
      <c r="AC77">
        <f>R77+AB77+Z77+AA77</f>
        <v>0</v>
      </c>
      <c r="AD77">
        <v>0</v>
      </c>
      <c r="AE77">
        <v>0</v>
      </c>
      <c r="AF77">
        <f>IF(AD77*$H$13&gt;=AH77,1.0,(AH77/(AH77-AD77*$H$13)))</f>
        <v>0</v>
      </c>
      <c r="AG77">
        <f>(AF77-1)*100</f>
        <v>0</v>
      </c>
      <c r="AH77">
        <f>MAX(0,($B$13+$C$13*CL77)/(1+$D$13*CL77)*CE77/(CG77+273)*$E$13)</f>
        <v>0</v>
      </c>
      <c r="AI77" t="s">
        <v>294</v>
      </c>
      <c r="AJ77">
        <v>0</v>
      </c>
      <c r="AK77">
        <v>0</v>
      </c>
      <c r="AL77">
        <f>AK77-AJ77</f>
        <v>0</v>
      </c>
      <c r="AM77">
        <f>AL77/AK77</f>
        <v>0</v>
      </c>
      <c r="AN77">
        <v>0</v>
      </c>
      <c r="AO77" t="s">
        <v>294</v>
      </c>
      <c r="AP77">
        <v>0</v>
      </c>
      <c r="AQ77">
        <v>0</v>
      </c>
      <c r="AR77">
        <f>1-AP77/AQ77</f>
        <v>0</v>
      </c>
      <c r="AS77">
        <v>0.5</v>
      </c>
      <c r="AT77">
        <f>BP77</f>
        <v>0</v>
      </c>
      <c r="AU77">
        <f>I77</f>
        <v>0</v>
      </c>
      <c r="AV77">
        <f>AR77*AS77*AT77</f>
        <v>0</v>
      </c>
      <c r="AW77">
        <f>BB77/AQ77</f>
        <v>0</v>
      </c>
      <c r="AX77">
        <f>(AU77-AN77)/AT77</f>
        <v>0</v>
      </c>
      <c r="AY77">
        <f>(AK77-AQ77)/AQ77</f>
        <v>0</v>
      </c>
      <c r="AZ77" t="s">
        <v>294</v>
      </c>
      <c r="BA77">
        <v>0</v>
      </c>
      <c r="BB77">
        <f>AQ77-BA77</f>
        <v>0</v>
      </c>
      <c r="BC77">
        <f>(AQ77-AP77)/(AQ77-BA77)</f>
        <v>0</v>
      </c>
      <c r="BD77">
        <f>(AK77-AQ77)/(AK77-BA77)</f>
        <v>0</v>
      </c>
      <c r="BE77">
        <f>(AQ77-AP77)/(AQ77-AJ77)</f>
        <v>0</v>
      </c>
      <c r="BF77">
        <f>(AK77-AQ77)/(AK77-AJ77)</f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f>$B$11*CM77+$C$11*CN77+$F$11*CO77*(1-CR77)</f>
        <v>0</v>
      </c>
      <c r="BP77">
        <f>BO77*BQ77</f>
        <v>0</v>
      </c>
      <c r="BQ77">
        <f>($B$11*$D$9+$C$11*$D$9+$F$11*((DB77+CT77)/MAX(DB77+CT77+DC77, 0.1)*$I$9+DC77/MAX(DB77+CT77+DC77, 0.1)*$J$9))/($B$11+$C$11+$F$11)</f>
        <v>0</v>
      </c>
      <c r="BR77">
        <f>($B$11*$K$9+$C$11*$K$9+$F$11*((DB77+CT77)/MAX(DB77+CT77+DC77, 0.1)*$P$9+DC77/MAX(DB77+CT77+DC77, 0.1)*$Q$9))/($B$11+$C$11+$F$11)</f>
        <v>0</v>
      </c>
      <c r="BS77">
        <v>6</v>
      </c>
      <c r="BT77">
        <v>0.5</v>
      </c>
      <c r="BU77" t="s">
        <v>295</v>
      </c>
      <c r="BV77">
        <v>2</v>
      </c>
      <c r="BW77">
        <v>1621533689.5</v>
      </c>
      <c r="BX77">
        <v>181.543</v>
      </c>
      <c r="BY77">
        <v>190.707</v>
      </c>
      <c r="BZ77">
        <v>12.9801</v>
      </c>
      <c r="CA77">
        <v>12.975</v>
      </c>
      <c r="CB77">
        <v>174.741</v>
      </c>
      <c r="CC77">
        <v>12.826</v>
      </c>
      <c r="CD77">
        <v>700.102</v>
      </c>
      <c r="CE77">
        <v>100.932</v>
      </c>
      <c r="CF77">
        <v>0.100187</v>
      </c>
      <c r="CG77">
        <v>22.9776</v>
      </c>
      <c r="CH77">
        <v>22.9292</v>
      </c>
      <c r="CI77">
        <v>999.9</v>
      </c>
      <c r="CJ77">
        <v>0</v>
      </c>
      <c r="CK77">
        <v>0</v>
      </c>
      <c r="CL77">
        <v>9980</v>
      </c>
      <c r="CM77">
        <v>0</v>
      </c>
      <c r="CN77">
        <v>3.33586</v>
      </c>
      <c r="CO77">
        <v>600.069</v>
      </c>
      <c r="CP77">
        <v>0.933003</v>
      </c>
      <c r="CQ77">
        <v>0.0669971</v>
      </c>
      <c r="CR77">
        <v>0</v>
      </c>
      <c r="CS77">
        <v>3.3904</v>
      </c>
      <c r="CT77">
        <v>4.99951</v>
      </c>
      <c r="CU77">
        <v>90.2892</v>
      </c>
      <c r="CV77">
        <v>4814.66</v>
      </c>
      <c r="CW77">
        <v>37.75</v>
      </c>
      <c r="CX77">
        <v>41.5</v>
      </c>
      <c r="CY77">
        <v>40.187</v>
      </c>
      <c r="CZ77">
        <v>41.062</v>
      </c>
      <c r="DA77">
        <v>40.062</v>
      </c>
      <c r="DB77">
        <v>555.2</v>
      </c>
      <c r="DC77">
        <v>39.87</v>
      </c>
      <c r="DD77">
        <v>0</v>
      </c>
      <c r="DE77">
        <v>1621533693.4</v>
      </c>
      <c r="DF77">
        <v>0</v>
      </c>
      <c r="DG77">
        <v>3.459936</v>
      </c>
      <c r="DH77">
        <v>-0.496123071955028</v>
      </c>
      <c r="DI77">
        <v>0.114030775126506</v>
      </c>
      <c r="DJ77">
        <v>90.214808</v>
      </c>
      <c r="DK77">
        <v>15</v>
      </c>
      <c r="DL77">
        <v>1621533543.5</v>
      </c>
      <c r="DM77" t="s">
        <v>296</v>
      </c>
      <c r="DN77">
        <v>1621533543</v>
      </c>
      <c r="DO77">
        <v>1621533543.5</v>
      </c>
      <c r="DP77">
        <v>4</v>
      </c>
      <c r="DQ77">
        <v>0.002</v>
      </c>
      <c r="DR77">
        <v>0.003</v>
      </c>
      <c r="DS77">
        <v>8.559</v>
      </c>
      <c r="DT77">
        <v>0.154</v>
      </c>
      <c r="DU77">
        <v>420</v>
      </c>
      <c r="DV77">
        <v>13</v>
      </c>
      <c r="DW77">
        <v>1.35</v>
      </c>
      <c r="DX77">
        <v>0.35</v>
      </c>
      <c r="DY77">
        <v>-9.2369155</v>
      </c>
      <c r="DZ77">
        <v>-0.309378011256997</v>
      </c>
      <c r="EA77">
        <v>0.144081376120406</v>
      </c>
      <c r="EB77">
        <v>1</v>
      </c>
      <c r="EC77">
        <v>3.46577575757576</v>
      </c>
      <c r="ED77">
        <v>-0.19769123712787</v>
      </c>
      <c r="EE77">
        <v>0.174551652562515</v>
      </c>
      <c r="EF77">
        <v>1</v>
      </c>
      <c r="EG77">
        <v>0.012072578575</v>
      </c>
      <c r="EH77">
        <v>-0.0604633781200751</v>
      </c>
      <c r="EI77">
        <v>0.00693216650189803</v>
      </c>
      <c r="EJ77">
        <v>1</v>
      </c>
      <c r="EK77">
        <v>3</v>
      </c>
      <c r="EL77">
        <v>3</v>
      </c>
      <c r="EM77" t="s">
        <v>297</v>
      </c>
      <c r="EN77">
        <v>100</v>
      </c>
      <c r="EO77">
        <v>100</v>
      </c>
      <c r="EP77">
        <v>6.802</v>
      </c>
      <c r="EQ77">
        <v>0.1541</v>
      </c>
      <c r="ER77">
        <v>5.25304998807394</v>
      </c>
      <c r="ES77">
        <v>0.0095515401478521</v>
      </c>
      <c r="ET77">
        <v>-4.08282145803731e-06</v>
      </c>
      <c r="EU77">
        <v>9.61633180237613e-10</v>
      </c>
      <c r="EV77">
        <v>-0.0133641391554055</v>
      </c>
      <c r="EW77">
        <v>0.00964955815971448</v>
      </c>
      <c r="EX77">
        <v>0.000351754833574242</v>
      </c>
      <c r="EY77">
        <v>-6.74969522547015e-06</v>
      </c>
      <c r="EZ77">
        <v>-1</v>
      </c>
      <c r="FA77">
        <v>-1</v>
      </c>
      <c r="FB77">
        <v>-1</v>
      </c>
      <c r="FC77">
        <v>-1</v>
      </c>
      <c r="FD77">
        <v>2.4</v>
      </c>
      <c r="FE77">
        <v>2.4</v>
      </c>
      <c r="FF77">
        <v>2</v>
      </c>
      <c r="FG77">
        <v>793.212</v>
      </c>
      <c r="FH77">
        <v>738.262</v>
      </c>
      <c r="FI77">
        <v>19.9999</v>
      </c>
      <c r="FJ77">
        <v>26.9271</v>
      </c>
      <c r="FK77">
        <v>29.9999</v>
      </c>
      <c r="FL77">
        <v>26.9907</v>
      </c>
      <c r="FM77">
        <v>26.9658</v>
      </c>
      <c r="FN77">
        <v>14.4131</v>
      </c>
      <c r="FO77">
        <v>19.2895</v>
      </c>
      <c r="FP77">
        <v>7.57181</v>
      </c>
      <c r="FQ77">
        <v>20</v>
      </c>
      <c r="FR77">
        <v>202.69</v>
      </c>
      <c r="FS77">
        <v>12.9142</v>
      </c>
      <c r="FT77">
        <v>100.015</v>
      </c>
      <c r="FU77">
        <v>100.375</v>
      </c>
    </row>
    <row r="78" spans="1:177">
      <c r="A78">
        <v>62</v>
      </c>
      <c r="B78">
        <v>1621533691.5</v>
      </c>
      <c r="C78">
        <v>122</v>
      </c>
      <c r="D78" t="s">
        <v>420</v>
      </c>
      <c r="E78" t="s">
        <v>421</v>
      </c>
      <c r="G78">
        <v>1621533691.5</v>
      </c>
      <c r="H78">
        <f>CD78*AF78*(BZ78-CA78)/(100*BS78*(1000-AF78*BZ78))</f>
        <v>0</v>
      </c>
      <c r="I78">
        <f>CD78*AF78*(BY78-BX78*(1000-AF78*CA78)/(1000-AF78*BZ78))/(100*BS78)</f>
        <v>0</v>
      </c>
      <c r="J78">
        <f>BX78 - IF(AF78&gt;1, I78*BS78*100.0/(AH78*CL78), 0)</f>
        <v>0</v>
      </c>
      <c r="K78">
        <f>((Q78-H78/2)*J78-I78)/(Q78+H78/2)</f>
        <v>0</v>
      </c>
      <c r="L78">
        <f>K78*(CE78+CF78)/1000.0</f>
        <v>0</v>
      </c>
      <c r="M78">
        <f>(BX78 - IF(AF78&gt;1, I78*BS78*100.0/(AH78*CL78), 0))*(CE78+CF78)/1000.0</f>
        <v>0</v>
      </c>
      <c r="N78">
        <f>2.0/((1/P78-1/O78)+SIGN(P78)*SQRT((1/P78-1/O78)*(1/P78-1/O78) + 4*BT78/((BT78+1)*(BT78+1))*(2*1/P78*1/O78-1/O78*1/O78)))</f>
        <v>0</v>
      </c>
      <c r="O78">
        <f>IF(LEFT(BU78,1)&lt;&gt;"0",IF(LEFT(BU78,1)="1",3.0,BV78),$D$5+$E$5*(CL78*CE78/($K$5*1000))+$F$5*(CL78*CE78/($K$5*1000))*MAX(MIN(BS78,$J$5),$I$5)*MAX(MIN(BS78,$J$5),$I$5)+$G$5*MAX(MIN(BS78,$J$5),$I$5)*(CL78*CE78/($K$5*1000))+$H$5*(CL78*CE78/($K$5*1000))*(CL78*CE78/($K$5*1000)))</f>
        <v>0</v>
      </c>
      <c r="P78">
        <f>H78*(1000-(1000*0.61365*exp(17.502*T78/(240.97+T78))/(CE78+CF78)+BZ78)/2)/(1000*0.61365*exp(17.502*T78/(240.97+T78))/(CE78+CF78)-BZ78)</f>
        <v>0</v>
      </c>
      <c r="Q78">
        <f>1/((BT78+1)/(N78/1.6)+1/(O78/1.37)) + BT78/((BT78+1)/(N78/1.6) + BT78/(O78/1.37))</f>
        <v>0</v>
      </c>
      <c r="R78">
        <f>(BP78*BR78)</f>
        <v>0</v>
      </c>
      <c r="S78">
        <f>(CG78+(R78+2*0.95*5.67E-8*(((CG78+$B$7)+273)^4-(CG78+273)^4)-44100*H78)/(1.84*29.3*O78+8*0.95*5.67E-8*(CG78+273)^3))</f>
        <v>0</v>
      </c>
      <c r="T78">
        <f>($C$7*CH78+$D$7*CI78+$E$7*S78)</f>
        <v>0</v>
      </c>
      <c r="U78">
        <f>0.61365*exp(17.502*T78/(240.97+T78))</f>
        <v>0</v>
      </c>
      <c r="V78">
        <f>(W78/X78*100)</f>
        <v>0</v>
      </c>
      <c r="W78">
        <f>BZ78*(CE78+CF78)/1000</f>
        <v>0</v>
      </c>
      <c r="X78">
        <f>0.61365*exp(17.502*CG78/(240.97+CG78))</f>
        <v>0</v>
      </c>
      <c r="Y78">
        <f>(U78-BZ78*(CE78+CF78)/1000)</f>
        <v>0</v>
      </c>
      <c r="Z78">
        <f>(-H78*44100)</f>
        <v>0</v>
      </c>
      <c r="AA78">
        <f>2*29.3*O78*0.92*(CG78-T78)</f>
        <v>0</v>
      </c>
      <c r="AB78">
        <f>2*0.95*5.67E-8*(((CG78+$B$7)+273)^4-(T78+273)^4)</f>
        <v>0</v>
      </c>
      <c r="AC78">
        <f>R78+AB78+Z78+AA78</f>
        <v>0</v>
      </c>
      <c r="AD78">
        <v>0</v>
      </c>
      <c r="AE78">
        <v>0</v>
      </c>
      <c r="AF78">
        <f>IF(AD78*$H$13&gt;=AH78,1.0,(AH78/(AH78-AD78*$H$13)))</f>
        <v>0</v>
      </c>
      <c r="AG78">
        <f>(AF78-1)*100</f>
        <v>0</v>
      </c>
      <c r="AH78">
        <f>MAX(0,($B$13+$C$13*CL78)/(1+$D$13*CL78)*CE78/(CG78+273)*$E$13)</f>
        <v>0</v>
      </c>
      <c r="AI78" t="s">
        <v>294</v>
      </c>
      <c r="AJ78">
        <v>0</v>
      </c>
      <c r="AK78">
        <v>0</v>
      </c>
      <c r="AL78">
        <f>AK78-AJ78</f>
        <v>0</v>
      </c>
      <c r="AM78">
        <f>AL78/AK78</f>
        <v>0</v>
      </c>
      <c r="AN78">
        <v>0</v>
      </c>
      <c r="AO78" t="s">
        <v>294</v>
      </c>
      <c r="AP78">
        <v>0</v>
      </c>
      <c r="AQ78">
        <v>0</v>
      </c>
      <c r="AR78">
        <f>1-AP78/AQ78</f>
        <v>0</v>
      </c>
      <c r="AS78">
        <v>0.5</v>
      </c>
      <c r="AT78">
        <f>BP78</f>
        <v>0</v>
      </c>
      <c r="AU78">
        <f>I78</f>
        <v>0</v>
      </c>
      <c r="AV78">
        <f>AR78*AS78*AT78</f>
        <v>0</v>
      </c>
      <c r="AW78">
        <f>BB78/AQ78</f>
        <v>0</v>
      </c>
      <c r="AX78">
        <f>(AU78-AN78)/AT78</f>
        <v>0</v>
      </c>
      <c r="AY78">
        <f>(AK78-AQ78)/AQ78</f>
        <v>0</v>
      </c>
      <c r="AZ78" t="s">
        <v>294</v>
      </c>
      <c r="BA78">
        <v>0</v>
      </c>
      <c r="BB78">
        <f>AQ78-BA78</f>
        <v>0</v>
      </c>
      <c r="BC78">
        <f>(AQ78-AP78)/(AQ78-BA78)</f>
        <v>0</v>
      </c>
      <c r="BD78">
        <f>(AK78-AQ78)/(AK78-BA78)</f>
        <v>0</v>
      </c>
      <c r="BE78">
        <f>(AQ78-AP78)/(AQ78-AJ78)</f>
        <v>0</v>
      </c>
      <c r="BF78">
        <f>(AK78-AQ78)/(AK78-AJ78)</f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f>$B$11*CM78+$C$11*CN78+$F$11*CO78*(1-CR78)</f>
        <v>0</v>
      </c>
      <c r="BP78">
        <f>BO78*BQ78</f>
        <v>0</v>
      </c>
      <c r="BQ78">
        <f>($B$11*$D$9+$C$11*$D$9+$F$11*((DB78+CT78)/MAX(DB78+CT78+DC78, 0.1)*$I$9+DC78/MAX(DB78+CT78+DC78, 0.1)*$J$9))/($B$11+$C$11+$F$11)</f>
        <v>0</v>
      </c>
      <c r="BR78">
        <f>($B$11*$K$9+$C$11*$K$9+$F$11*((DB78+CT78)/MAX(DB78+CT78+DC78, 0.1)*$P$9+DC78/MAX(DB78+CT78+DC78, 0.1)*$Q$9))/($B$11+$C$11+$F$11)</f>
        <v>0</v>
      </c>
      <c r="BS78">
        <v>6</v>
      </c>
      <c r="BT78">
        <v>0.5</v>
      </c>
      <c r="BU78" t="s">
        <v>295</v>
      </c>
      <c r="BV78">
        <v>2</v>
      </c>
      <c r="BW78">
        <v>1621533691.5</v>
      </c>
      <c r="BX78">
        <v>184.918</v>
      </c>
      <c r="BY78">
        <v>194.284</v>
      </c>
      <c r="BZ78">
        <v>12.9782</v>
      </c>
      <c r="CA78">
        <v>12.9737</v>
      </c>
      <c r="CB78">
        <v>178.088</v>
      </c>
      <c r="CC78">
        <v>12.8242</v>
      </c>
      <c r="CD78">
        <v>699.925</v>
      </c>
      <c r="CE78">
        <v>100.932</v>
      </c>
      <c r="CF78">
        <v>0.10051</v>
      </c>
      <c r="CG78">
        <v>22.9787</v>
      </c>
      <c r="CH78">
        <v>22.9272</v>
      </c>
      <c r="CI78">
        <v>999.9</v>
      </c>
      <c r="CJ78">
        <v>0</v>
      </c>
      <c r="CK78">
        <v>0</v>
      </c>
      <c r="CL78">
        <v>9995</v>
      </c>
      <c r="CM78">
        <v>0</v>
      </c>
      <c r="CN78">
        <v>3.33586</v>
      </c>
      <c r="CO78">
        <v>600.071</v>
      </c>
      <c r="CP78">
        <v>0.933003</v>
      </c>
      <c r="CQ78">
        <v>0.0669971</v>
      </c>
      <c r="CR78">
        <v>0</v>
      </c>
      <c r="CS78">
        <v>3.3237</v>
      </c>
      <c r="CT78">
        <v>4.99951</v>
      </c>
      <c r="CU78">
        <v>90.2182</v>
      </c>
      <c r="CV78">
        <v>4814.68</v>
      </c>
      <c r="CW78">
        <v>37.75</v>
      </c>
      <c r="CX78">
        <v>41.5</v>
      </c>
      <c r="CY78">
        <v>40.187</v>
      </c>
      <c r="CZ78">
        <v>41.062</v>
      </c>
      <c r="DA78">
        <v>40.062</v>
      </c>
      <c r="DB78">
        <v>555.2</v>
      </c>
      <c r="DC78">
        <v>39.87</v>
      </c>
      <c r="DD78">
        <v>0</v>
      </c>
      <c r="DE78">
        <v>1621533695.2</v>
      </c>
      <c r="DF78">
        <v>0</v>
      </c>
      <c r="DG78">
        <v>3.44980384615385</v>
      </c>
      <c r="DH78">
        <v>0.0375350456970235</v>
      </c>
      <c r="DI78">
        <v>-0.552464950982159</v>
      </c>
      <c r="DJ78">
        <v>90.2133076923077</v>
      </c>
      <c r="DK78">
        <v>15</v>
      </c>
      <c r="DL78">
        <v>1621533543.5</v>
      </c>
      <c r="DM78" t="s">
        <v>296</v>
      </c>
      <c r="DN78">
        <v>1621533543</v>
      </c>
      <c r="DO78">
        <v>1621533543.5</v>
      </c>
      <c r="DP78">
        <v>4</v>
      </c>
      <c r="DQ78">
        <v>0.002</v>
      </c>
      <c r="DR78">
        <v>0.003</v>
      </c>
      <c r="DS78">
        <v>8.559</v>
      </c>
      <c r="DT78">
        <v>0.154</v>
      </c>
      <c r="DU78">
        <v>420</v>
      </c>
      <c r="DV78">
        <v>13</v>
      </c>
      <c r="DW78">
        <v>1.35</v>
      </c>
      <c r="DX78">
        <v>0.35</v>
      </c>
      <c r="DY78">
        <v>-9.23604575</v>
      </c>
      <c r="DZ78">
        <v>-0.686485666041263</v>
      </c>
      <c r="EA78">
        <v>0.146342569471215</v>
      </c>
      <c r="EB78">
        <v>0</v>
      </c>
      <c r="EC78">
        <v>3.46662</v>
      </c>
      <c r="ED78">
        <v>-0.0754731898238731</v>
      </c>
      <c r="EE78">
        <v>0.173542574109558</v>
      </c>
      <c r="EF78">
        <v>1</v>
      </c>
      <c r="EG78">
        <v>0.010455937575</v>
      </c>
      <c r="EH78">
        <v>-0.0431521356135085</v>
      </c>
      <c r="EI78">
        <v>0.00570498794337633</v>
      </c>
      <c r="EJ78">
        <v>1</v>
      </c>
      <c r="EK78">
        <v>2</v>
      </c>
      <c r="EL78">
        <v>3</v>
      </c>
      <c r="EM78" t="s">
        <v>306</v>
      </c>
      <c r="EN78">
        <v>100</v>
      </c>
      <c r="EO78">
        <v>100</v>
      </c>
      <c r="EP78">
        <v>6.83</v>
      </c>
      <c r="EQ78">
        <v>0.154</v>
      </c>
      <c r="ER78">
        <v>5.25304998807394</v>
      </c>
      <c r="ES78">
        <v>0.0095515401478521</v>
      </c>
      <c r="ET78">
        <v>-4.08282145803731e-06</v>
      </c>
      <c r="EU78">
        <v>9.61633180237613e-10</v>
      </c>
      <c r="EV78">
        <v>-0.0133641391554055</v>
      </c>
      <c r="EW78">
        <v>0.00964955815971448</v>
      </c>
      <c r="EX78">
        <v>0.000351754833574242</v>
      </c>
      <c r="EY78">
        <v>-6.74969522547015e-06</v>
      </c>
      <c r="EZ78">
        <v>-1</v>
      </c>
      <c r="FA78">
        <v>-1</v>
      </c>
      <c r="FB78">
        <v>-1</v>
      </c>
      <c r="FC78">
        <v>-1</v>
      </c>
      <c r="FD78">
        <v>2.5</v>
      </c>
      <c r="FE78">
        <v>2.5</v>
      </c>
      <c r="FF78">
        <v>2</v>
      </c>
      <c r="FG78">
        <v>793.364</v>
      </c>
      <c r="FH78">
        <v>738.262</v>
      </c>
      <c r="FI78">
        <v>20</v>
      </c>
      <c r="FJ78">
        <v>26.9271</v>
      </c>
      <c r="FK78">
        <v>29.9999</v>
      </c>
      <c r="FL78">
        <v>26.9893</v>
      </c>
      <c r="FM78">
        <v>26.9658</v>
      </c>
      <c r="FN78">
        <v>14.6117</v>
      </c>
      <c r="FO78">
        <v>19.2895</v>
      </c>
      <c r="FP78">
        <v>7.57181</v>
      </c>
      <c r="FQ78">
        <v>20</v>
      </c>
      <c r="FR78">
        <v>206.06</v>
      </c>
      <c r="FS78">
        <v>12.911</v>
      </c>
      <c r="FT78">
        <v>100.018</v>
      </c>
      <c r="FU78">
        <v>100.38</v>
      </c>
    </row>
    <row r="79" spans="1:177">
      <c r="A79">
        <v>63</v>
      </c>
      <c r="B79">
        <v>1621533693.5</v>
      </c>
      <c r="C79">
        <v>124</v>
      </c>
      <c r="D79" t="s">
        <v>422</v>
      </c>
      <c r="E79" t="s">
        <v>423</v>
      </c>
      <c r="G79">
        <v>1621533693.5</v>
      </c>
      <c r="H79">
        <f>CD79*AF79*(BZ79-CA79)/(100*BS79*(1000-AF79*BZ79))</f>
        <v>0</v>
      </c>
      <c r="I79">
        <f>CD79*AF79*(BY79-BX79*(1000-AF79*CA79)/(1000-AF79*BZ79))/(100*BS79)</f>
        <v>0</v>
      </c>
      <c r="J79">
        <f>BX79 - IF(AF79&gt;1, I79*BS79*100.0/(AH79*CL79), 0)</f>
        <v>0</v>
      </c>
      <c r="K79">
        <f>((Q79-H79/2)*J79-I79)/(Q79+H79/2)</f>
        <v>0</v>
      </c>
      <c r="L79">
        <f>K79*(CE79+CF79)/1000.0</f>
        <v>0</v>
      </c>
      <c r="M79">
        <f>(BX79 - IF(AF79&gt;1, I79*BS79*100.0/(AH79*CL79), 0))*(CE79+CF79)/1000.0</f>
        <v>0</v>
      </c>
      <c r="N79">
        <f>2.0/((1/P79-1/O79)+SIGN(P79)*SQRT((1/P79-1/O79)*(1/P79-1/O79) + 4*BT79/((BT79+1)*(BT79+1))*(2*1/P79*1/O79-1/O79*1/O79)))</f>
        <v>0</v>
      </c>
      <c r="O79">
        <f>IF(LEFT(BU79,1)&lt;&gt;"0",IF(LEFT(BU79,1)="1",3.0,BV79),$D$5+$E$5*(CL79*CE79/($K$5*1000))+$F$5*(CL79*CE79/($K$5*1000))*MAX(MIN(BS79,$J$5),$I$5)*MAX(MIN(BS79,$J$5),$I$5)+$G$5*MAX(MIN(BS79,$J$5),$I$5)*(CL79*CE79/($K$5*1000))+$H$5*(CL79*CE79/($K$5*1000))*(CL79*CE79/($K$5*1000)))</f>
        <v>0</v>
      </c>
      <c r="P79">
        <f>H79*(1000-(1000*0.61365*exp(17.502*T79/(240.97+T79))/(CE79+CF79)+BZ79)/2)/(1000*0.61365*exp(17.502*T79/(240.97+T79))/(CE79+CF79)-BZ79)</f>
        <v>0</v>
      </c>
      <c r="Q79">
        <f>1/((BT79+1)/(N79/1.6)+1/(O79/1.37)) + BT79/((BT79+1)/(N79/1.6) + BT79/(O79/1.37))</f>
        <v>0</v>
      </c>
      <c r="R79">
        <f>(BP79*BR79)</f>
        <v>0</v>
      </c>
      <c r="S79">
        <f>(CG79+(R79+2*0.95*5.67E-8*(((CG79+$B$7)+273)^4-(CG79+273)^4)-44100*H79)/(1.84*29.3*O79+8*0.95*5.67E-8*(CG79+273)^3))</f>
        <v>0</v>
      </c>
      <c r="T79">
        <f>($C$7*CH79+$D$7*CI79+$E$7*S79)</f>
        <v>0</v>
      </c>
      <c r="U79">
        <f>0.61365*exp(17.502*T79/(240.97+T79))</f>
        <v>0</v>
      </c>
      <c r="V79">
        <f>(W79/X79*100)</f>
        <v>0</v>
      </c>
      <c r="W79">
        <f>BZ79*(CE79+CF79)/1000</f>
        <v>0</v>
      </c>
      <c r="X79">
        <f>0.61365*exp(17.502*CG79/(240.97+CG79))</f>
        <v>0</v>
      </c>
      <c r="Y79">
        <f>(U79-BZ79*(CE79+CF79)/1000)</f>
        <v>0</v>
      </c>
      <c r="Z79">
        <f>(-H79*44100)</f>
        <v>0</v>
      </c>
      <c r="AA79">
        <f>2*29.3*O79*0.92*(CG79-T79)</f>
        <v>0</v>
      </c>
      <c r="AB79">
        <f>2*0.95*5.67E-8*(((CG79+$B$7)+273)^4-(T79+273)^4)</f>
        <v>0</v>
      </c>
      <c r="AC79">
        <f>R79+AB79+Z79+AA79</f>
        <v>0</v>
      </c>
      <c r="AD79">
        <v>0</v>
      </c>
      <c r="AE79">
        <v>0</v>
      </c>
      <c r="AF79">
        <f>IF(AD79*$H$13&gt;=AH79,1.0,(AH79/(AH79-AD79*$H$13)))</f>
        <v>0</v>
      </c>
      <c r="AG79">
        <f>(AF79-1)*100</f>
        <v>0</v>
      </c>
      <c r="AH79">
        <f>MAX(0,($B$13+$C$13*CL79)/(1+$D$13*CL79)*CE79/(CG79+273)*$E$13)</f>
        <v>0</v>
      </c>
      <c r="AI79" t="s">
        <v>294</v>
      </c>
      <c r="AJ79">
        <v>0</v>
      </c>
      <c r="AK79">
        <v>0</v>
      </c>
      <c r="AL79">
        <f>AK79-AJ79</f>
        <v>0</v>
      </c>
      <c r="AM79">
        <f>AL79/AK79</f>
        <v>0</v>
      </c>
      <c r="AN79">
        <v>0</v>
      </c>
      <c r="AO79" t="s">
        <v>294</v>
      </c>
      <c r="AP79">
        <v>0</v>
      </c>
      <c r="AQ79">
        <v>0</v>
      </c>
      <c r="AR79">
        <f>1-AP79/AQ79</f>
        <v>0</v>
      </c>
      <c r="AS79">
        <v>0.5</v>
      </c>
      <c r="AT79">
        <f>BP79</f>
        <v>0</v>
      </c>
      <c r="AU79">
        <f>I79</f>
        <v>0</v>
      </c>
      <c r="AV79">
        <f>AR79*AS79*AT79</f>
        <v>0</v>
      </c>
      <c r="AW79">
        <f>BB79/AQ79</f>
        <v>0</v>
      </c>
      <c r="AX79">
        <f>(AU79-AN79)/AT79</f>
        <v>0</v>
      </c>
      <c r="AY79">
        <f>(AK79-AQ79)/AQ79</f>
        <v>0</v>
      </c>
      <c r="AZ79" t="s">
        <v>294</v>
      </c>
      <c r="BA79">
        <v>0</v>
      </c>
      <c r="BB79">
        <f>AQ79-BA79</f>
        <v>0</v>
      </c>
      <c r="BC79">
        <f>(AQ79-AP79)/(AQ79-BA79)</f>
        <v>0</v>
      </c>
      <c r="BD79">
        <f>(AK79-AQ79)/(AK79-BA79)</f>
        <v>0</v>
      </c>
      <c r="BE79">
        <f>(AQ79-AP79)/(AQ79-AJ79)</f>
        <v>0</v>
      </c>
      <c r="BF79">
        <f>(AK79-AQ79)/(AK79-AJ79)</f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f>$B$11*CM79+$C$11*CN79+$F$11*CO79*(1-CR79)</f>
        <v>0</v>
      </c>
      <c r="BP79">
        <f>BO79*BQ79</f>
        <v>0</v>
      </c>
      <c r="BQ79">
        <f>($B$11*$D$9+$C$11*$D$9+$F$11*((DB79+CT79)/MAX(DB79+CT79+DC79, 0.1)*$I$9+DC79/MAX(DB79+CT79+DC79, 0.1)*$J$9))/($B$11+$C$11+$F$11)</f>
        <v>0</v>
      </c>
      <c r="BR79">
        <f>($B$11*$K$9+$C$11*$K$9+$F$11*((DB79+CT79)/MAX(DB79+CT79+DC79, 0.1)*$P$9+DC79/MAX(DB79+CT79+DC79, 0.1)*$Q$9))/($B$11+$C$11+$F$11)</f>
        <v>0</v>
      </c>
      <c r="BS79">
        <v>6</v>
      </c>
      <c r="BT79">
        <v>0.5</v>
      </c>
      <c r="BU79" t="s">
        <v>295</v>
      </c>
      <c r="BV79">
        <v>2</v>
      </c>
      <c r="BW79">
        <v>1621533693.5</v>
      </c>
      <c r="BX79">
        <v>188.241</v>
      </c>
      <c r="BY79">
        <v>197.661</v>
      </c>
      <c r="BZ79">
        <v>12.977</v>
      </c>
      <c r="CA79">
        <v>12.9734</v>
      </c>
      <c r="CB79">
        <v>181.384</v>
      </c>
      <c r="CC79">
        <v>12.8231</v>
      </c>
      <c r="CD79">
        <v>699.73</v>
      </c>
      <c r="CE79">
        <v>100.933</v>
      </c>
      <c r="CF79">
        <v>0.101221</v>
      </c>
      <c r="CG79">
        <v>22.9791</v>
      </c>
      <c r="CH79">
        <v>22.9504</v>
      </c>
      <c r="CI79">
        <v>999.9</v>
      </c>
      <c r="CJ79">
        <v>0</v>
      </c>
      <c r="CK79">
        <v>0</v>
      </c>
      <c r="CL79">
        <v>9940</v>
      </c>
      <c r="CM79">
        <v>0</v>
      </c>
      <c r="CN79">
        <v>3.33586</v>
      </c>
      <c r="CO79">
        <v>600.069</v>
      </c>
      <c r="CP79">
        <v>0.933003</v>
      </c>
      <c r="CQ79">
        <v>0.0669971</v>
      </c>
      <c r="CR79">
        <v>0</v>
      </c>
      <c r="CS79">
        <v>3.3353</v>
      </c>
      <c r="CT79">
        <v>4.99951</v>
      </c>
      <c r="CU79">
        <v>90.3789</v>
      </c>
      <c r="CV79">
        <v>4814.66</v>
      </c>
      <c r="CW79">
        <v>37.75</v>
      </c>
      <c r="CX79">
        <v>41.5</v>
      </c>
      <c r="CY79">
        <v>40.125</v>
      </c>
      <c r="CZ79">
        <v>41.062</v>
      </c>
      <c r="DA79">
        <v>40.062</v>
      </c>
      <c r="DB79">
        <v>555.2</v>
      </c>
      <c r="DC79">
        <v>39.87</v>
      </c>
      <c r="DD79">
        <v>0</v>
      </c>
      <c r="DE79">
        <v>1621533697.6</v>
      </c>
      <c r="DF79">
        <v>0</v>
      </c>
      <c r="DG79">
        <v>3.43040769230769</v>
      </c>
      <c r="DH79">
        <v>-0.0789606813386467</v>
      </c>
      <c r="DI79">
        <v>-0.233052986854769</v>
      </c>
      <c r="DJ79">
        <v>90.2224615384615</v>
      </c>
      <c r="DK79">
        <v>15</v>
      </c>
      <c r="DL79">
        <v>1621533543.5</v>
      </c>
      <c r="DM79" t="s">
        <v>296</v>
      </c>
      <c r="DN79">
        <v>1621533543</v>
      </c>
      <c r="DO79">
        <v>1621533543.5</v>
      </c>
      <c r="DP79">
        <v>4</v>
      </c>
      <c r="DQ79">
        <v>0.002</v>
      </c>
      <c r="DR79">
        <v>0.003</v>
      </c>
      <c r="DS79">
        <v>8.559</v>
      </c>
      <c r="DT79">
        <v>0.154</v>
      </c>
      <c r="DU79">
        <v>420</v>
      </c>
      <c r="DV79">
        <v>13</v>
      </c>
      <c r="DW79">
        <v>1.35</v>
      </c>
      <c r="DX79">
        <v>0.35</v>
      </c>
      <c r="DY79">
        <v>-9.2436575</v>
      </c>
      <c r="DZ79">
        <v>-1.19179474671669</v>
      </c>
      <c r="EA79">
        <v>0.154382076384372</v>
      </c>
      <c r="EB79">
        <v>0</v>
      </c>
      <c r="EC79">
        <v>3.4644696969697</v>
      </c>
      <c r="ED79">
        <v>-0.122188456012844</v>
      </c>
      <c r="EE79">
        <v>0.17131810830511</v>
      </c>
      <c r="EF79">
        <v>1</v>
      </c>
      <c r="EG79">
        <v>0.0088258959</v>
      </c>
      <c r="EH79">
        <v>-0.0336642047504691</v>
      </c>
      <c r="EI79">
        <v>0.00491104148922982</v>
      </c>
      <c r="EJ79">
        <v>1</v>
      </c>
      <c r="EK79">
        <v>2</v>
      </c>
      <c r="EL79">
        <v>3</v>
      </c>
      <c r="EM79" t="s">
        <v>306</v>
      </c>
      <c r="EN79">
        <v>100</v>
      </c>
      <c r="EO79">
        <v>100</v>
      </c>
      <c r="EP79">
        <v>6.857</v>
      </c>
      <c r="EQ79">
        <v>0.1539</v>
      </c>
      <c r="ER79">
        <v>5.25304998807394</v>
      </c>
      <c r="ES79">
        <v>0.0095515401478521</v>
      </c>
      <c r="ET79">
        <v>-4.08282145803731e-06</v>
      </c>
      <c r="EU79">
        <v>9.61633180237613e-10</v>
      </c>
      <c r="EV79">
        <v>-0.0133641391554055</v>
      </c>
      <c r="EW79">
        <v>0.00964955815971448</v>
      </c>
      <c r="EX79">
        <v>0.000351754833574242</v>
      </c>
      <c r="EY79">
        <v>-6.74969522547015e-06</v>
      </c>
      <c r="EZ79">
        <v>-1</v>
      </c>
      <c r="FA79">
        <v>-1</v>
      </c>
      <c r="FB79">
        <v>-1</v>
      </c>
      <c r="FC79">
        <v>-1</v>
      </c>
      <c r="FD79">
        <v>2.5</v>
      </c>
      <c r="FE79">
        <v>2.5</v>
      </c>
      <c r="FF79">
        <v>2</v>
      </c>
      <c r="FG79">
        <v>793.542</v>
      </c>
      <c r="FH79">
        <v>738.451</v>
      </c>
      <c r="FI79">
        <v>20</v>
      </c>
      <c r="FJ79">
        <v>26.9271</v>
      </c>
      <c r="FK79">
        <v>29.9999</v>
      </c>
      <c r="FL79">
        <v>26.9893</v>
      </c>
      <c r="FM79">
        <v>26.9658</v>
      </c>
      <c r="FN79">
        <v>14.8085</v>
      </c>
      <c r="FO79">
        <v>19.2895</v>
      </c>
      <c r="FP79">
        <v>7.57181</v>
      </c>
      <c r="FQ79">
        <v>20</v>
      </c>
      <c r="FR79">
        <v>209.41</v>
      </c>
      <c r="FS79">
        <v>12.9089</v>
      </c>
      <c r="FT79">
        <v>100.018</v>
      </c>
      <c r="FU79">
        <v>100.38</v>
      </c>
    </row>
    <row r="80" spans="1:177">
      <c r="A80">
        <v>64</v>
      </c>
      <c r="B80">
        <v>1621533695.5</v>
      </c>
      <c r="C80">
        <v>126</v>
      </c>
      <c r="D80" t="s">
        <v>424</v>
      </c>
      <c r="E80" t="s">
        <v>425</v>
      </c>
      <c r="G80">
        <v>1621533695.5</v>
      </c>
      <c r="H80">
        <f>CD80*AF80*(BZ80-CA80)/(100*BS80*(1000-AF80*BZ80))</f>
        <v>0</v>
      </c>
      <c r="I80">
        <f>CD80*AF80*(BY80-BX80*(1000-AF80*CA80)/(1000-AF80*BZ80))/(100*BS80)</f>
        <v>0</v>
      </c>
      <c r="J80">
        <f>BX80 - IF(AF80&gt;1, I80*BS80*100.0/(AH80*CL80), 0)</f>
        <v>0</v>
      </c>
      <c r="K80">
        <f>((Q80-H80/2)*J80-I80)/(Q80+H80/2)</f>
        <v>0</v>
      </c>
      <c r="L80">
        <f>K80*(CE80+CF80)/1000.0</f>
        <v>0</v>
      </c>
      <c r="M80">
        <f>(BX80 - IF(AF80&gt;1, I80*BS80*100.0/(AH80*CL80), 0))*(CE80+CF80)/1000.0</f>
        <v>0</v>
      </c>
      <c r="N80">
        <f>2.0/((1/P80-1/O80)+SIGN(P80)*SQRT((1/P80-1/O80)*(1/P80-1/O80) + 4*BT80/((BT80+1)*(BT80+1))*(2*1/P80*1/O80-1/O80*1/O80)))</f>
        <v>0</v>
      </c>
      <c r="O80">
        <f>IF(LEFT(BU80,1)&lt;&gt;"0",IF(LEFT(BU80,1)="1",3.0,BV80),$D$5+$E$5*(CL80*CE80/($K$5*1000))+$F$5*(CL80*CE80/($K$5*1000))*MAX(MIN(BS80,$J$5),$I$5)*MAX(MIN(BS80,$J$5),$I$5)+$G$5*MAX(MIN(BS80,$J$5),$I$5)*(CL80*CE80/($K$5*1000))+$H$5*(CL80*CE80/($K$5*1000))*(CL80*CE80/($K$5*1000)))</f>
        <v>0</v>
      </c>
      <c r="P80">
        <f>H80*(1000-(1000*0.61365*exp(17.502*T80/(240.97+T80))/(CE80+CF80)+BZ80)/2)/(1000*0.61365*exp(17.502*T80/(240.97+T80))/(CE80+CF80)-BZ80)</f>
        <v>0</v>
      </c>
      <c r="Q80">
        <f>1/((BT80+1)/(N80/1.6)+1/(O80/1.37)) + BT80/((BT80+1)/(N80/1.6) + BT80/(O80/1.37))</f>
        <v>0</v>
      </c>
      <c r="R80">
        <f>(BP80*BR80)</f>
        <v>0</v>
      </c>
      <c r="S80">
        <f>(CG80+(R80+2*0.95*5.67E-8*(((CG80+$B$7)+273)^4-(CG80+273)^4)-44100*H80)/(1.84*29.3*O80+8*0.95*5.67E-8*(CG80+273)^3))</f>
        <v>0</v>
      </c>
      <c r="T80">
        <f>($C$7*CH80+$D$7*CI80+$E$7*S80)</f>
        <v>0</v>
      </c>
      <c r="U80">
        <f>0.61365*exp(17.502*T80/(240.97+T80))</f>
        <v>0</v>
      </c>
      <c r="V80">
        <f>(W80/X80*100)</f>
        <v>0</v>
      </c>
      <c r="W80">
        <f>BZ80*(CE80+CF80)/1000</f>
        <v>0</v>
      </c>
      <c r="X80">
        <f>0.61365*exp(17.502*CG80/(240.97+CG80))</f>
        <v>0</v>
      </c>
      <c r="Y80">
        <f>(U80-BZ80*(CE80+CF80)/1000)</f>
        <v>0</v>
      </c>
      <c r="Z80">
        <f>(-H80*44100)</f>
        <v>0</v>
      </c>
      <c r="AA80">
        <f>2*29.3*O80*0.92*(CG80-T80)</f>
        <v>0</v>
      </c>
      <c r="AB80">
        <f>2*0.95*5.67E-8*(((CG80+$B$7)+273)^4-(T80+273)^4)</f>
        <v>0</v>
      </c>
      <c r="AC80">
        <f>R80+AB80+Z80+AA80</f>
        <v>0</v>
      </c>
      <c r="AD80">
        <v>0</v>
      </c>
      <c r="AE80">
        <v>0</v>
      </c>
      <c r="AF80">
        <f>IF(AD80*$H$13&gt;=AH80,1.0,(AH80/(AH80-AD80*$H$13)))</f>
        <v>0</v>
      </c>
      <c r="AG80">
        <f>(AF80-1)*100</f>
        <v>0</v>
      </c>
      <c r="AH80">
        <f>MAX(0,($B$13+$C$13*CL80)/(1+$D$13*CL80)*CE80/(CG80+273)*$E$13)</f>
        <v>0</v>
      </c>
      <c r="AI80" t="s">
        <v>294</v>
      </c>
      <c r="AJ80">
        <v>0</v>
      </c>
      <c r="AK80">
        <v>0</v>
      </c>
      <c r="AL80">
        <f>AK80-AJ80</f>
        <v>0</v>
      </c>
      <c r="AM80">
        <f>AL80/AK80</f>
        <v>0</v>
      </c>
      <c r="AN80">
        <v>0</v>
      </c>
      <c r="AO80" t="s">
        <v>294</v>
      </c>
      <c r="AP80">
        <v>0</v>
      </c>
      <c r="AQ80">
        <v>0</v>
      </c>
      <c r="AR80">
        <f>1-AP80/AQ80</f>
        <v>0</v>
      </c>
      <c r="AS80">
        <v>0.5</v>
      </c>
      <c r="AT80">
        <f>BP80</f>
        <v>0</v>
      </c>
      <c r="AU80">
        <f>I80</f>
        <v>0</v>
      </c>
      <c r="AV80">
        <f>AR80*AS80*AT80</f>
        <v>0</v>
      </c>
      <c r="AW80">
        <f>BB80/AQ80</f>
        <v>0</v>
      </c>
      <c r="AX80">
        <f>(AU80-AN80)/AT80</f>
        <v>0</v>
      </c>
      <c r="AY80">
        <f>(AK80-AQ80)/AQ80</f>
        <v>0</v>
      </c>
      <c r="AZ80" t="s">
        <v>294</v>
      </c>
      <c r="BA80">
        <v>0</v>
      </c>
      <c r="BB80">
        <f>AQ80-BA80</f>
        <v>0</v>
      </c>
      <c r="BC80">
        <f>(AQ80-AP80)/(AQ80-BA80)</f>
        <v>0</v>
      </c>
      <c r="BD80">
        <f>(AK80-AQ80)/(AK80-BA80)</f>
        <v>0</v>
      </c>
      <c r="BE80">
        <f>(AQ80-AP80)/(AQ80-AJ80)</f>
        <v>0</v>
      </c>
      <c r="BF80">
        <f>(AK80-AQ80)/(AK80-AJ80)</f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f>$B$11*CM80+$C$11*CN80+$F$11*CO80*(1-CR80)</f>
        <v>0</v>
      </c>
      <c r="BP80">
        <f>BO80*BQ80</f>
        <v>0</v>
      </c>
      <c r="BQ80">
        <f>($B$11*$D$9+$C$11*$D$9+$F$11*((DB80+CT80)/MAX(DB80+CT80+DC80, 0.1)*$I$9+DC80/MAX(DB80+CT80+DC80, 0.1)*$J$9))/($B$11+$C$11+$F$11)</f>
        <v>0</v>
      </c>
      <c r="BR80">
        <f>($B$11*$K$9+$C$11*$K$9+$F$11*((DB80+CT80)/MAX(DB80+CT80+DC80, 0.1)*$P$9+DC80/MAX(DB80+CT80+DC80, 0.1)*$Q$9))/($B$11+$C$11+$F$11)</f>
        <v>0</v>
      </c>
      <c r="BS80">
        <v>6</v>
      </c>
      <c r="BT80">
        <v>0.5</v>
      </c>
      <c r="BU80" t="s">
        <v>295</v>
      </c>
      <c r="BV80">
        <v>2</v>
      </c>
      <c r="BW80">
        <v>1621533695.5</v>
      </c>
      <c r="BX80">
        <v>191.658</v>
      </c>
      <c r="BY80">
        <v>201.303</v>
      </c>
      <c r="BZ80">
        <v>12.9763</v>
      </c>
      <c r="CA80">
        <v>12.9702</v>
      </c>
      <c r="CB80">
        <v>184.774</v>
      </c>
      <c r="CC80">
        <v>12.8223</v>
      </c>
      <c r="CD80">
        <v>700.128</v>
      </c>
      <c r="CE80">
        <v>100.935</v>
      </c>
      <c r="CF80">
        <v>0.100054</v>
      </c>
      <c r="CG80">
        <v>22.9783</v>
      </c>
      <c r="CH80">
        <v>22.9646</v>
      </c>
      <c r="CI80">
        <v>999.9</v>
      </c>
      <c r="CJ80">
        <v>0</v>
      </c>
      <c r="CK80">
        <v>0</v>
      </c>
      <c r="CL80">
        <v>10050</v>
      </c>
      <c r="CM80">
        <v>0</v>
      </c>
      <c r="CN80">
        <v>3.33586</v>
      </c>
      <c r="CO80">
        <v>600.069</v>
      </c>
      <c r="CP80">
        <v>0.933003</v>
      </c>
      <c r="CQ80">
        <v>0.0669971</v>
      </c>
      <c r="CR80">
        <v>0</v>
      </c>
      <c r="CS80">
        <v>3.2631</v>
      </c>
      <c r="CT80">
        <v>4.99951</v>
      </c>
      <c r="CU80">
        <v>90.1301</v>
      </c>
      <c r="CV80">
        <v>4814.66</v>
      </c>
      <c r="CW80">
        <v>37.75</v>
      </c>
      <c r="CX80">
        <v>41.5</v>
      </c>
      <c r="CY80">
        <v>40.125</v>
      </c>
      <c r="CZ80">
        <v>41.062</v>
      </c>
      <c r="DA80">
        <v>40.062</v>
      </c>
      <c r="DB80">
        <v>555.2</v>
      </c>
      <c r="DC80">
        <v>39.87</v>
      </c>
      <c r="DD80">
        <v>0</v>
      </c>
      <c r="DE80">
        <v>1621533699.4</v>
      </c>
      <c r="DF80">
        <v>0</v>
      </c>
      <c r="DG80">
        <v>3.446796</v>
      </c>
      <c r="DH80">
        <v>0.0676923081786435</v>
      </c>
      <c r="DI80">
        <v>-0.148338457490144</v>
      </c>
      <c r="DJ80">
        <v>90.202208</v>
      </c>
      <c r="DK80">
        <v>15</v>
      </c>
      <c r="DL80">
        <v>1621533543.5</v>
      </c>
      <c r="DM80" t="s">
        <v>296</v>
      </c>
      <c r="DN80">
        <v>1621533543</v>
      </c>
      <c r="DO80">
        <v>1621533543.5</v>
      </c>
      <c r="DP80">
        <v>4</v>
      </c>
      <c r="DQ80">
        <v>0.002</v>
      </c>
      <c r="DR80">
        <v>0.003</v>
      </c>
      <c r="DS80">
        <v>8.559</v>
      </c>
      <c r="DT80">
        <v>0.154</v>
      </c>
      <c r="DU80">
        <v>420</v>
      </c>
      <c r="DV80">
        <v>13</v>
      </c>
      <c r="DW80">
        <v>1.35</v>
      </c>
      <c r="DX80">
        <v>0.35</v>
      </c>
      <c r="DY80">
        <v>-9.27289325</v>
      </c>
      <c r="DZ80">
        <v>-1.37703838649156</v>
      </c>
      <c r="EA80">
        <v>0.16852081050107</v>
      </c>
      <c r="EB80">
        <v>0</v>
      </c>
      <c r="EC80">
        <v>3.46803939393939</v>
      </c>
      <c r="ED80">
        <v>-0.0926418249670319</v>
      </c>
      <c r="EE80">
        <v>0.196124040742609</v>
      </c>
      <c r="EF80">
        <v>1</v>
      </c>
      <c r="EG80">
        <v>0.00770852525</v>
      </c>
      <c r="EH80">
        <v>-0.0212774148292683</v>
      </c>
      <c r="EI80">
        <v>0.00454069833293215</v>
      </c>
      <c r="EJ80">
        <v>1</v>
      </c>
      <c r="EK80">
        <v>2</v>
      </c>
      <c r="EL80">
        <v>3</v>
      </c>
      <c r="EM80" t="s">
        <v>306</v>
      </c>
      <c r="EN80">
        <v>100</v>
      </c>
      <c r="EO80">
        <v>100</v>
      </c>
      <c r="EP80">
        <v>6.884</v>
      </c>
      <c r="EQ80">
        <v>0.154</v>
      </c>
      <c r="ER80">
        <v>5.25304998807394</v>
      </c>
      <c r="ES80">
        <v>0.0095515401478521</v>
      </c>
      <c r="ET80">
        <v>-4.08282145803731e-06</v>
      </c>
      <c r="EU80">
        <v>9.61633180237613e-10</v>
      </c>
      <c r="EV80">
        <v>-0.0133641391554055</v>
      </c>
      <c r="EW80">
        <v>0.00964955815971448</v>
      </c>
      <c r="EX80">
        <v>0.000351754833574242</v>
      </c>
      <c r="EY80">
        <v>-6.74969522547015e-06</v>
      </c>
      <c r="EZ80">
        <v>-1</v>
      </c>
      <c r="FA80">
        <v>-1</v>
      </c>
      <c r="FB80">
        <v>-1</v>
      </c>
      <c r="FC80">
        <v>-1</v>
      </c>
      <c r="FD80">
        <v>2.5</v>
      </c>
      <c r="FE80">
        <v>2.5</v>
      </c>
      <c r="FF80">
        <v>2</v>
      </c>
      <c r="FG80">
        <v>793.008</v>
      </c>
      <c r="FH80">
        <v>738.263</v>
      </c>
      <c r="FI80">
        <v>19.9999</v>
      </c>
      <c r="FJ80">
        <v>26.9261</v>
      </c>
      <c r="FK80">
        <v>29.9999</v>
      </c>
      <c r="FL80">
        <v>26.9893</v>
      </c>
      <c r="FM80">
        <v>26.9658</v>
      </c>
      <c r="FN80">
        <v>15.0054</v>
      </c>
      <c r="FO80">
        <v>19.2895</v>
      </c>
      <c r="FP80">
        <v>7.57181</v>
      </c>
      <c r="FQ80">
        <v>20</v>
      </c>
      <c r="FR80">
        <v>212.76</v>
      </c>
      <c r="FS80">
        <v>12.9054</v>
      </c>
      <c r="FT80">
        <v>100.017</v>
      </c>
      <c r="FU80">
        <v>100.378</v>
      </c>
    </row>
    <row r="81" spans="1:177">
      <c r="A81">
        <v>65</v>
      </c>
      <c r="B81">
        <v>1621533697.5</v>
      </c>
      <c r="C81">
        <v>128</v>
      </c>
      <c r="D81" t="s">
        <v>426</v>
      </c>
      <c r="E81" t="s">
        <v>427</v>
      </c>
      <c r="G81">
        <v>1621533697.5</v>
      </c>
      <c r="H81">
        <f>CD81*AF81*(BZ81-CA81)/(100*BS81*(1000-AF81*BZ81))</f>
        <v>0</v>
      </c>
      <c r="I81">
        <f>CD81*AF81*(BY81-BX81*(1000-AF81*CA81)/(1000-AF81*BZ81))/(100*BS81)</f>
        <v>0</v>
      </c>
      <c r="J81">
        <f>BX81 - IF(AF81&gt;1, I81*BS81*100.0/(AH81*CL81), 0)</f>
        <v>0</v>
      </c>
      <c r="K81">
        <f>((Q81-H81/2)*J81-I81)/(Q81+H81/2)</f>
        <v>0</v>
      </c>
      <c r="L81">
        <f>K81*(CE81+CF81)/1000.0</f>
        <v>0</v>
      </c>
      <c r="M81">
        <f>(BX81 - IF(AF81&gt;1, I81*BS81*100.0/(AH81*CL81), 0))*(CE81+CF81)/1000.0</f>
        <v>0</v>
      </c>
      <c r="N81">
        <f>2.0/((1/P81-1/O81)+SIGN(P81)*SQRT((1/P81-1/O81)*(1/P81-1/O81) + 4*BT81/((BT81+1)*(BT81+1))*(2*1/P81*1/O81-1/O81*1/O81)))</f>
        <v>0</v>
      </c>
      <c r="O81">
        <f>IF(LEFT(BU81,1)&lt;&gt;"0",IF(LEFT(BU81,1)="1",3.0,BV81),$D$5+$E$5*(CL81*CE81/($K$5*1000))+$F$5*(CL81*CE81/($K$5*1000))*MAX(MIN(BS81,$J$5),$I$5)*MAX(MIN(BS81,$J$5),$I$5)+$G$5*MAX(MIN(BS81,$J$5),$I$5)*(CL81*CE81/($K$5*1000))+$H$5*(CL81*CE81/($K$5*1000))*(CL81*CE81/($K$5*1000)))</f>
        <v>0</v>
      </c>
      <c r="P81">
        <f>H81*(1000-(1000*0.61365*exp(17.502*T81/(240.97+T81))/(CE81+CF81)+BZ81)/2)/(1000*0.61365*exp(17.502*T81/(240.97+T81))/(CE81+CF81)-BZ81)</f>
        <v>0</v>
      </c>
      <c r="Q81">
        <f>1/((BT81+1)/(N81/1.6)+1/(O81/1.37)) + BT81/((BT81+1)/(N81/1.6) + BT81/(O81/1.37))</f>
        <v>0</v>
      </c>
      <c r="R81">
        <f>(BP81*BR81)</f>
        <v>0</v>
      </c>
      <c r="S81">
        <f>(CG81+(R81+2*0.95*5.67E-8*(((CG81+$B$7)+273)^4-(CG81+273)^4)-44100*H81)/(1.84*29.3*O81+8*0.95*5.67E-8*(CG81+273)^3))</f>
        <v>0</v>
      </c>
      <c r="T81">
        <f>($C$7*CH81+$D$7*CI81+$E$7*S81)</f>
        <v>0</v>
      </c>
      <c r="U81">
        <f>0.61365*exp(17.502*T81/(240.97+T81))</f>
        <v>0</v>
      </c>
      <c r="V81">
        <f>(W81/X81*100)</f>
        <v>0</v>
      </c>
      <c r="W81">
        <f>BZ81*(CE81+CF81)/1000</f>
        <v>0</v>
      </c>
      <c r="X81">
        <f>0.61365*exp(17.502*CG81/(240.97+CG81))</f>
        <v>0</v>
      </c>
      <c r="Y81">
        <f>(U81-BZ81*(CE81+CF81)/1000)</f>
        <v>0</v>
      </c>
      <c r="Z81">
        <f>(-H81*44100)</f>
        <v>0</v>
      </c>
      <c r="AA81">
        <f>2*29.3*O81*0.92*(CG81-T81)</f>
        <v>0</v>
      </c>
      <c r="AB81">
        <f>2*0.95*5.67E-8*(((CG81+$B$7)+273)^4-(T81+273)^4)</f>
        <v>0</v>
      </c>
      <c r="AC81">
        <f>R81+AB81+Z81+AA81</f>
        <v>0</v>
      </c>
      <c r="AD81">
        <v>0</v>
      </c>
      <c r="AE81">
        <v>0</v>
      </c>
      <c r="AF81">
        <f>IF(AD81*$H$13&gt;=AH81,1.0,(AH81/(AH81-AD81*$H$13)))</f>
        <v>0</v>
      </c>
      <c r="AG81">
        <f>(AF81-1)*100</f>
        <v>0</v>
      </c>
      <c r="AH81">
        <f>MAX(0,($B$13+$C$13*CL81)/(1+$D$13*CL81)*CE81/(CG81+273)*$E$13)</f>
        <v>0</v>
      </c>
      <c r="AI81" t="s">
        <v>294</v>
      </c>
      <c r="AJ81">
        <v>0</v>
      </c>
      <c r="AK81">
        <v>0</v>
      </c>
      <c r="AL81">
        <f>AK81-AJ81</f>
        <v>0</v>
      </c>
      <c r="AM81">
        <f>AL81/AK81</f>
        <v>0</v>
      </c>
      <c r="AN81">
        <v>0</v>
      </c>
      <c r="AO81" t="s">
        <v>294</v>
      </c>
      <c r="AP81">
        <v>0</v>
      </c>
      <c r="AQ81">
        <v>0</v>
      </c>
      <c r="AR81">
        <f>1-AP81/AQ81</f>
        <v>0</v>
      </c>
      <c r="AS81">
        <v>0.5</v>
      </c>
      <c r="AT81">
        <f>BP81</f>
        <v>0</v>
      </c>
      <c r="AU81">
        <f>I81</f>
        <v>0</v>
      </c>
      <c r="AV81">
        <f>AR81*AS81*AT81</f>
        <v>0</v>
      </c>
      <c r="AW81">
        <f>BB81/AQ81</f>
        <v>0</v>
      </c>
      <c r="AX81">
        <f>(AU81-AN81)/AT81</f>
        <v>0</v>
      </c>
      <c r="AY81">
        <f>(AK81-AQ81)/AQ81</f>
        <v>0</v>
      </c>
      <c r="AZ81" t="s">
        <v>294</v>
      </c>
      <c r="BA81">
        <v>0</v>
      </c>
      <c r="BB81">
        <f>AQ81-BA81</f>
        <v>0</v>
      </c>
      <c r="BC81">
        <f>(AQ81-AP81)/(AQ81-BA81)</f>
        <v>0</v>
      </c>
      <c r="BD81">
        <f>(AK81-AQ81)/(AK81-BA81)</f>
        <v>0</v>
      </c>
      <c r="BE81">
        <f>(AQ81-AP81)/(AQ81-AJ81)</f>
        <v>0</v>
      </c>
      <c r="BF81">
        <f>(AK81-AQ81)/(AK81-AJ81)</f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f>$B$11*CM81+$C$11*CN81+$F$11*CO81*(1-CR81)</f>
        <v>0</v>
      </c>
      <c r="BP81">
        <f>BO81*BQ81</f>
        <v>0</v>
      </c>
      <c r="BQ81">
        <f>($B$11*$D$9+$C$11*$D$9+$F$11*((DB81+CT81)/MAX(DB81+CT81+DC81, 0.1)*$I$9+DC81/MAX(DB81+CT81+DC81, 0.1)*$J$9))/($B$11+$C$11+$F$11)</f>
        <v>0</v>
      </c>
      <c r="BR81">
        <f>($B$11*$K$9+$C$11*$K$9+$F$11*((DB81+CT81)/MAX(DB81+CT81+DC81, 0.1)*$P$9+DC81/MAX(DB81+CT81+DC81, 0.1)*$Q$9))/($B$11+$C$11+$F$11)</f>
        <v>0</v>
      </c>
      <c r="BS81">
        <v>6</v>
      </c>
      <c r="BT81">
        <v>0.5</v>
      </c>
      <c r="BU81" t="s">
        <v>295</v>
      </c>
      <c r="BV81">
        <v>2</v>
      </c>
      <c r="BW81">
        <v>1621533697.5</v>
      </c>
      <c r="BX81">
        <v>195.09</v>
      </c>
      <c r="BY81">
        <v>204.536</v>
      </c>
      <c r="BZ81">
        <v>12.9704</v>
      </c>
      <c r="CA81">
        <v>12.9603</v>
      </c>
      <c r="CB81">
        <v>188.178</v>
      </c>
      <c r="CC81">
        <v>12.8165</v>
      </c>
      <c r="CD81">
        <v>699.784</v>
      </c>
      <c r="CE81">
        <v>100.934</v>
      </c>
      <c r="CF81">
        <v>0.10015</v>
      </c>
      <c r="CG81">
        <v>22.978</v>
      </c>
      <c r="CH81">
        <v>22.9425</v>
      </c>
      <c r="CI81">
        <v>999.9</v>
      </c>
      <c r="CJ81">
        <v>0</v>
      </c>
      <c r="CK81">
        <v>0</v>
      </c>
      <c r="CL81">
        <v>10030</v>
      </c>
      <c r="CM81">
        <v>0</v>
      </c>
      <c r="CN81">
        <v>3.33586</v>
      </c>
      <c r="CO81">
        <v>600.077</v>
      </c>
      <c r="CP81">
        <v>0.933003</v>
      </c>
      <c r="CQ81">
        <v>0.0669971</v>
      </c>
      <c r="CR81">
        <v>0</v>
      </c>
      <c r="CS81">
        <v>3.5168</v>
      </c>
      <c r="CT81">
        <v>4.99951</v>
      </c>
      <c r="CU81">
        <v>90.3143</v>
      </c>
      <c r="CV81">
        <v>4814.73</v>
      </c>
      <c r="CW81">
        <v>37.75</v>
      </c>
      <c r="CX81">
        <v>41.5</v>
      </c>
      <c r="CY81">
        <v>40.125</v>
      </c>
      <c r="CZ81">
        <v>41.125</v>
      </c>
      <c r="DA81">
        <v>40.062</v>
      </c>
      <c r="DB81">
        <v>555.21</v>
      </c>
      <c r="DC81">
        <v>39.87</v>
      </c>
      <c r="DD81">
        <v>0</v>
      </c>
      <c r="DE81">
        <v>1621533701.2</v>
      </c>
      <c r="DF81">
        <v>0</v>
      </c>
      <c r="DG81">
        <v>3.45079615384615</v>
      </c>
      <c r="DH81">
        <v>0.223846154972984</v>
      </c>
      <c r="DI81">
        <v>-0.0800478590176975</v>
      </c>
      <c r="DJ81">
        <v>90.1928615384615</v>
      </c>
      <c r="DK81">
        <v>15</v>
      </c>
      <c r="DL81">
        <v>1621533543.5</v>
      </c>
      <c r="DM81" t="s">
        <v>296</v>
      </c>
      <c r="DN81">
        <v>1621533543</v>
      </c>
      <c r="DO81">
        <v>1621533543.5</v>
      </c>
      <c r="DP81">
        <v>4</v>
      </c>
      <c r="DQ81">
        <v>0.002</v>
      </c>
      <c r="DR81">
        <v>0.003</v>
      </c>
      <c r="DS81">
        <v>8.559</v>
      </c>
      <c r="DT81">
        <v>0.154</v>
      </c>
      <c r="DU81">
        <v>420</v>
      </c>
      <c r="DV81">
        <v>13</v>
      </c>
      <c r="DW81">
        <v>1.35</v>
      </c>
      <c r="DX81">
        <v>0.35</v>
      </c>
      <c r="DY81">
        <v>-9.32310675</v>
      </c>
      <c r="DZ81">
        <v>-1.41984326454033</v>
      </c>
      <c r="EA81">
        <v>0.171608506234212</v>
      </c>
      <c r="EB81">
        <v>0</v>
      </c>
      <c r="EC81">
        <v>3.45064285714286</v>
      </c>
      <c r="ED81">
        <v>0.0384234833659497</v>
      </c>
      <c r="EE81">
        <v>0.185762664687597</v>
      </c>
      <c r="EF81">
        <v>1</v>
      </c>
      <c r="EG81">
        <v>0.00694441875</v>
      </c>
      <c r="EH81">
        <v>-0.00907758713696063</v>
      </c>
      <c r="EI81">
        <v>0.00394234844241396</v>
      </c>
      <c r="EJ81">
        <v>1</v>
      </c>
      <c r="EK81">
        <v>2</v>
      </c>
      <c r="EL81">
        <v>3</v>
      </c>
      <c r="EM81" t="s">
        <v>306</v>
      </c>
      <c r="EN81">
        <v>100</v>
      </c>
      <c r="EO81">
        <v>100</v>
      </c>
      <c r="EP81">
        <v>6.912</v>
      </c>
      <c r="EQ81">
        <v>0.1539</v>
      </c>
      <c r="ER81">
        <v>5.25304998807394</v>
      </c>
      <c r="ES81">
        <v>0.0095515401478521</v>
      </c>
      <c r="ET81">
        <v>-4.08282145803731e-06</v>
      </c>
      <c r="EU81">
        <v>9.61633180237613e-10</v>
      </c>
      <c r="EV81">
        <v>-0.0133641391554055</v>
      </c>
      <c r="EW81">
        <v>0.00964955815971448</v>
      </c>
      <c r="EX81">
        <v>0.000351754833574242</v>
      </c>
      <c r="EY81">
        <v>-6.74969522547015e-06</v>
      </c>
      <c r="EZ81">
        <v>-1</v>
      </c>
      <c r="FA81">
        <v>-1</v>
      </c>
      <c r="FB81">
        <v>-1</v>
      </c>
      <c r="FC81">
        <v>-1</v>
      </c>
      <c r="FD81">
        <v>2.6</v>
      </c>
      <c r="FE81">
        <v>2.6</v>
      </c>
      <c r="FF81">
        <v>2</v>
      </c>
      <c r="FG81">
        <v>793.898</v>
      </c>
      <c r="FH81">
        <v>738.042</v>
      </c>
      <c r="FI81">
        <v>20</v>
      </c>
      <c r="FJ81">
        <v>26.9248</v>
      </c>
      <c r="FK81">
        <v>30</v>
      </c>
      <c r="FL81">
        <v>26.9893</v>
      </c>
      <c r="FM81">
        <v>26.9635</v>
      </c>
      <c r="FN81">
        <v>15.189</v>
      </c>
      <c r="FO81">
        <v>19.5638</v>
      </c>
      <c r="FP81">
        <v>7.57181</v>
      </c>
      <c r="FQ81">
        <v>20</v>
      </c>
      <c r="FR81">
        <v>216.12</v>
      </c>
      <c r="FS81">
        <v>12.9189</v>
      </c>
      <c r="FT81">
        <v>100.019</v>
      </c>
      <c r="FU81">
        <v>100.379</v>
      </c>
    </row>
    <row r="82" spans="1:177">
      <c r="A82">
        <v>66</v>
      </c>
      <c r="B82">
        <v>1621533699.5</v>
      </c>
      <c r="C82">
        <v>130</v>
      </c>
      <c r="D82" t="s">
        <v>428</v>
      </c>
      <c r="E82" t="s">
        <v>429</v>
      </c>
      <c r="G82">
        <v>1621533699.5</v>
      </c>
      <c r="H82">
        <f>CD82*AF82*(BZ82-CA82)/(100*BS82*(1000-AF82*BZ82))</f>
        <v>0</v>
      </c>
      <c r="I82">
        <f>CD82*AF82*(BY82-BX82*(1000-AF82*CA82)/(1000-AF82*BZ82))/(100*BS82)</f>
        <v>0</v>
      </c>
      <c r="J82">
        <f>BX82 - IF(AF82&gt;1, I82*BS82*100.0/(AH82*CL82), 0)</f>
        <v>0</v>
      </c>
      <c r="K82">
        <f>((Q82-H82/2)*J82-I82)/(Q82+H82/2)</f>
        <v>0</v>
      </c>
      <c r="L82">
        <f>K82*(CE82+CF82)/1000.0</f>
        <v>0</v>
      </c>
      <c r="M82">
        <f>(BX82 - IF(AF82&gt;1, I82*BS82*100.0/(AH82*CL82), 0))*(CE82+CF82)/1000.0</f>
        <v>0</v>
      </c>
      <c r="N82">
        <f>2.0/((1/P82-1/O82)+SIGN(P82)*SQRT((1/P82-1/O82)*(1/P82-1/O82) + 4*BT82/((BT82+1)*(BT82+1))*(2*1/P82*1/O82-1/O82*1/O82)))</f>
        <v>0</v>
      </c>
      <c r="O82">
        <f>IF(LEFT(BU82,1)&lt;&gt;"0",IF(LEFT(BU82,1)="1",3.0,BV82),$D$5+$E$5*(CL82*CE82/($K$5*1000))+$F$5*(CL82*CE82/($K$5*1000))*MAX(MIN(BS82,$J$5),$I$5)*MAX(MIN(BS82,$J$5),$I$5)+$G$5*MAX(MIN(BS82,$J$5),$I$5)*(CL82*CE82/($K$5*1000))+$H$5*(CL82*CE82/($K$5*1000))*(CL82*CE82/($K$5*1000)))</f>
        <v>0</v>
      </c>
      <c r="P82">
        <f>H82*(1000-(1000*0.61365*exp(17.502*T82/(240.97+T82))/(CE82+CF82)+BZ82)/2)/(1000*0.61365*exp(17.502*T82/(240.97+T82))/(CE82+CF82)-BZ82)</f>
        <v>0</v>
      </c>
      <c r="Q82">
        <f>1/((BT82+1)/(N82/1.6)+1/(O82/1.37)) + BT82/((BT82+1)/(N82/1.6) + BT82/(O82/1.37))</f>
        <v>0</v>
      </c>
      <c r="R82">
        <f>(BP82*BR82)</f>
        <v>0</v>
      </c>
      <c r="S82">
        <f>(CG82+(R82+2*0.95*5.67E-8*(((CG82+$B$7)+273)^4-(CG82+273)^4)-44100*H82)/(1.84*29.3*O82+8*0.95*5.67E-8*(CG82+273)^3))</f>
        <v>0</v>
      </c>
      <c r="T82">
        <f>($C$7*CH82+$D$7*CI82+$E$7*S82)</f>
        <v>0</v>
      </c>
      <c r="U82">
        <f>0.61365*exp(17.502*T82/(240.97+T82))</f>
        <v>0</v>
      </c>
      <c r="V82">
        <f>(W82/X82*100)</f>
        <v>0</v>
      </c>
      <c r="W82">
        <f>BZ82*(CE82+CF82)/1000</f>
        <v>0</v>
      </c>
      <c r="X82">
        <f>0.61365*exp(17.502*CG82/(240.97+CG82))</f>
        <v>0</v>
      </c>
      <c r="Y82">
        <f>(U82-BZ82*(CE82+CF82)/1000)</f>
        <v>0</v>
      </c>
      <c r="Z82">
        <f>(-H82*44100)</f>
        <v>0</v>
      </c>
      <c r="AA82">
        <f>2*29.3*O82*0.92*(CG82-T82)</f>
        <v>0</v>
      </c>
      <c r="AB82">
        <f>2*0.95*5.67E-8*(((CG82+$B$7)+273)^4-(T82+273)^4)</f>
        <v>0</v>
      </c>
      <c r="AC82">
        <f>R82+AB82+Z82+AA82</f>
        <v>0</v>
      </c>
      <c r="AD82">
        <v>0</v>
      </c>
      <c r="AE82">
        <v>0</v>
      </c>
      <c r="AF82">
        <f>IF(AD82*$H$13&gt;=AH82,1.0,(AH82/(AH82-AD82*$H$13)))</f>
        <v>0</v>
      </c>
      <c r="AG82">
        <f>(AF82-1)*100</f>
        <v>0</v>
      </c>
      <c r="AH82">
        <f>MAX(0,($B$13+$C$13*CL82)/(1+$D$13*CL82)*CE82/(CG82+273)*$E$13)</f>
        <v>0</v>
      </c>
      <c r="AI82" t="s">
        <v>294</v>
      </c>
      <c r="AJ82">
        <v>0</v>
      </c>
      <c r="AK82">
        <v>0</v>
      </c>
      <c r="AL82">
        <f>AK82-AJ82</f>
        <v>0</v>
      </c>
      <c r="AM82">
        <f>AL82/AK82</f>
        <v>0</v>
      </c>
      <c r="AN82">
        <v>0</v>
      </c>
      <c r="AO82" t="s">
        <v>294</v>
      </c>
      <c r="AP82">
        <v>0</v>
      </c>
      <c r="AQ82">
        <v>0</v>
      </c>
      <c r="AR82">
        <f>1-AP82/AQ82</f>
        <v>0</v>
      </c>
      <c r="AS82">
        <v>0.5</v>
      </c>
      <c r="AT82">
        <f>BP82</f>
        <v>0</v>
      </c>
      <c r="AU82">
        <f>I82</f>
        <v>0</v>
      </c>
      <c r="AV82">
        <f>AR82*AS82*AT82</f>
        <v>0</v>
      </c>
      <c r="AW82">
        <f>BB82/AQ82</f>
        <v>0</v>
      </c>
      <c r="AX82">
        <f>(AU82-AN82)/AT82</f>
        <v>0</v>
      </c>
      <c r="AY82">
        <f>(AK82-AQ82)/AQ82</f>
        <v>0</v>
      </c>
      <c r="AZ82" t="s">
        <v>294</v>
      </c>
      <c r="BA82">
        <v>0</v>
      </c>
      <c r="BB82">
        <f>AQ82-BA82</f>
        <v>0</v>
      </c>
      <c r="BC82">
        <f>(AQ82-AP82)/(AQ82-BA82)</f>
        <v>0</v>
      </c>
      <c r="BD82">
        <f>(AK82-AQ82)/(AK82-BA82)</f>
        <v>0</v>
      </c>
      <c r="BE82">
        <f>(AQ82-AP82)/(AQ82-AJ82)</f>
        <v>0</v>
      </c>
      <c r="BF82">
        <f>(AK82-AQ82)/(AK82-AJ82)</f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f>$B$11*CM82+$C$11*CN82+$F$11*CO82*(1-CR82)</f>
        <v>0</v>
      </c>
      <c r="BP82">
        <f>BO82*BQ82</f>
        <v>0</v>
      </c>
      <c r="BQ82">
        <f>($B$11*$D$9+$C$11*$D$9+$F$11*((DB82+CT82)/MAX(DB82+CT82+DC82, 0.1)*$I$9+DC82/MAX(DB82+CT82+DC82, 0.1)*$J$9))/($B$11+$C$11+$F$11)</f>
        <v>0</v>
      </c>
      <c r="BR82">
        <f>($B$11*$K$9+$C$11*$K$9+$F$11*((DB82+CT82)/MAX(DB82+CT82+DC82, 0.1)*$P$9+DC82/MAX(DB82+CT82+DC82, 0.1)*$Q$9))/($B$11+$C$11+$F$11)</f>
        <v>0</v>
      </c>
      <c r="BS82">
        <v>6</v>
      </c>
      <c r="BT82">
        <v>0.5</v>
      </c>
      <c r="BU82" t="s">
        <v>295</v>
      </c>
      <c r="BV82">
        <v>2</v>
      </c>
      <c r="BW82">
        <v>1621533699.5</v>
      </c>
      <c r="BX82">
        <v>198.472</v>
      </c>
      <c r="BY82">
        <v>207.673</v>
      </c>
      <c r="BZ82">
        <v>12.9702</v>
      </c>
      <c r="CA82">
        <v>12.9469</v>
      </c>
      <c r="CB82">
        <v>191.532</v>
      </c>
      <c r="CC82">
        <v>12.8164</v>
      </c>
      <c r="CD82">
        <v>699.937</v>
      </c>
      <c r="CE82">
        <v>100.928</v>
      </c>
      <c r="CF82">
        <v>0.100008</v>
      </c>
      <c r="CG82">
        <v>22.9733</v>
      </c>
      <c r="CH82">
        <v>22.9587</v>
      </c>
      <c r="CI82">
        <v>999.9</v>
      </c>
      <c r="CJ82">
        <v>0</v>
      </c>
      <c r="CK82">
        <v>0</v>
      </c>
      <c r="CL82">
        <v>10045</v>
      </c>
      <c r="CM82">
        <v>0</v>
      </c>
      <c r="CN82">
        <v>3.33586</v>
      </c>
      <c r="CO82">
        <v>600.076</v>
      </c>
      <c r="CP82">
        <v>0.932968</v>
      </c>
      <c r="CQ82">
        <v>0.0670323</v>
      </c>
      <c r="CR82">
        <v>0</v>
      </c>
      <c r="CS82">
        <v>3.2743</v>
      </c>
      <c r="CT82">
        <v>4.99951</v>
      </c>
      <c r="CU82">
        <v>90.2574</v>
      </c>
      <c r="CV82">
        <v>4814.67</v>
      </c>
      <c r="CW82">
        <v>37.75</v>
      </c>
      <c r="CX82">
        <v>41.5</v>
      </c>
      <c r="CY82">
        <v>40.125</v>
      </c>
      <c r="CZ82">
        <v>41.062</v>
      </c>
      <c r="DA82">
        <v>40.062</v>
      </c>
      <c r="DB82">
        <v>555.19</v>
      </c>
      <c r="DC82">
        <v>39.89</v>
      </c>
      <c r="DD82">
        <v>0</v>
      </c>
      <c r="DE82">
        <v>1621533703.6</v>
      </c>
      <c r="DF82">
        <v>0</v>
      </c>
      <c r="DG82">
        <v>3.46452692307692</v>
      </c>
      <c r="DH82">
        <v>0.0882153916109228</v>
      </c>
      <c r="DI82">
        <v>0.203087182252213</v>
      </c>
      <c r="DJ82">
        <v>90.2043269230769</v>
      </c>
      <c r="DK82">
        <v>15</v>
      </c>
      <c r="DL82">
        <v>1621533543.5</v>
      </c>
      <c r="DM82" t="s">
        <v>296</v>
      </c>
      <c r="DN82">
        <v>1621533543</v>
      </c>
      <c r="DO82">
        <v>1621533543.5</v>
      </c>
      <c r="DP82">
        <v>4</v>
      </c>
      <c r="DQ82">
        <v>0.002</v>
      </c>
      <c r="DR82">
        <v>0.003</v>
      </c>
      <c r="DS82">
        <v>8.559</v>
      </c>
      <c r="DT82">
        <v>0.154</v>
      </c>
      <c r="DU82">
        <v>420</v>
      </c>
      <c r="DV82">
        <v>13</v>
      </c>
      <c r="DW82">
        <v>1.35</v>
      </c>
      <c r="DX82">
        <v>0.35</v>
      </c>
      <c r="DY82">
        <v>-9.34190125</v>
      </c>
      <c r="DZ82">
        <v>-0.989718011257008</v>
      </c>
      <c r="EA82">
        <v>0.16493580134688</v>
      </c>
      <c r="EB82">
        <v>0</v>
      </c>
      <c r="EC82">
        <v>3.46640606060606</v>
      </c>
      <c r="ED82">
        <v>0.33948018254036</v>
      </c>
      <c r="EE82">
        <v>0.17604394069146</v>
      </c>
      <c r="EF82">
        <v>1</v>
      </c>
      <c r="EG82">
        <v>0.0072302345</v>
      </c>
      <c r="EH82">
        <v>0.00820665260037522</v>
      </c>
      <c r="EI82">
        <v>0.00447505448221109</v>
      </c>
      <c r="EJ82">
        <v>1</v>
      </c>
      <c r="EK82">
        <v>2</v>
      </c>
      <c r="EL82">
        <v>3</v>
      </c>
      <c r="EM82" t="s">
        <v>306</v>
      </c>
      <c r="EN82">
        <v>100</v>
      </c>
      <c r="EO82">
        <v>100</v>
      </c>
      <c r="EP82">
        <v>6.94</v>
      </c>
      <c r="EQ82">
        <v>0.1538</v>
      </c>
      <c r="ER82">
        <v>5.25304998807394</v>
      </c>
      <c r="ES82">
        <v>0.0095515401478521</v>
      </c>
      <c r="ET82">
        <v>-4.08282145803731e-06</v>
      </c>
      <c r="EU82">
        <v>9.61633180237613e-10</v>
      </c>
      <c r="EV82">
        <v>-0.0133641391554055</v>
      </c>
      <c r="EW82">
        <v>0.00964955815971448</v>
      </c>
      <c r="EX82">
        <v>0.000351754833574242</v>
      </c>
      <c r="EY82">
        <v>-6.74969522547015e-06</v>
      </c>
      <c r="EZ82">
        <v>-1</v>
      </c>
      <c r="FA82">
        <v>-1</v>
      </c>
      <c r="FB82">
        <v>-1</v>
      </c>
      <c r="FC82">
        <v>-1</v>
      </c>
      <c r="FD82">
        <v>2.6</v>
      </c>
      <c r="FE82">
        <v>2.6</v>
      </c>
      <c r="FF82">
        <v>2</v>
      </c>
      <c r="FG82">
        <v>793.687</v>
      </c>
      <c r="FH82">
        <v>738.42</v>
      </c>
      <c r="FI82">
        <v>19.9999</v>
      </c>
      <c r="FJ82">
        <v>26.9248</v>
      </c>
      <c r="FK82">
        <v>29.9999</v>
      </c>
      <c r="FL82">
        <v>26.987</v>
      </c>
      <c r="FM82">
        <v>26.9635</v>
      </c>
      <c r="FN82">
        <v>15.3926</v>
      </c>
      <c r="FO82">
        <v>19.5638</v>
      </c>
      <c r="FP82">
        <v>7.57181</v>
      </c>
      <c r="FQ82">
        <v>20</v>
      </c>
      <c r="FR82">
        <v>219.49</v>
      </c>
      <c r="FS82">
        <v>12.9188</v>
      </c>
      <c r="FT82">
        <v>100.018</v>
      </c>
      <c r="FU82">
        <v>100.378</v>
      </c>
    </row>
    <row r="83" spans="1:177">
      <c r="A83">
        <v>67</v>
      </c>
      <c r="B83">
        <v>1621533701.5</v>
      </c>
      <c r="C83">
        <v>132</v>
      </c>
      <c r="D83" t="s">
        <v>430</v>
      </c>
      <c r="E83" t="s">
        <v>431</v>
      </c>
      <c r="G83">
        <v>1621533701.5</v>
      </c>
      <c r="H83">
        <f>CD83*AF83*(BZ83-CA83)/(100*BS83*(1000-AF83*BZ83))</f>
        <v>0</v>
      </c>
      <c r="I83">
        <f>CD83*AF83*(BY83-BX83*(1000-AF83*CA83)/(1000-AF83*BZ83))/(100*BS83)</f>
        <v>0</v>
      </c>
      <c r="J83">
        <f>BX83 - IF(AF83&gt;1, I83*BS83*100.0/(AH83*CL83), 0)</f>
        <v>0</v>
      </c>
      <c r="K83">
        <f>((Q83-H83/2)*J83-I83)/(Q83+H83/2)</f>
        <v>0</v>
      </c>
      <c r="L83">
        <f>K83*(CE83+CF83)/1000.0</f>
        <v>0</v>
      </c>
      <c r="M83">
        <f>(BX83 - IF(AF83&gt;1, I83*BS83*100.0/(AH83*CL83), 0))*(CE83+CF83)/1000.0</f>
        <v>0</v>
      </c>
      <c r="N83">
        <f>2.0/((1/P83-1/O83)+SIGN(P83)*SQRT((1/P83-1/O83)*(1/P83-1/O83) + 4*BT83/((BT83+1)*(BT83+1))*(2*1/P83*1/O83-1/O83*1/O83)))</f>
        <v>0</v>
      </c>
      <c r="O83">
        <f>IF(LEFT(BU83,1)&lt;&gt;"0",IF(LEFT(BU83,1)="1",3.0,BV83),$D$5+$E$5*(CL83*CE83/($K$5*1000))+$F$5*(CL83*CE83/($K$5*1000))*MAX(MIN(BS83,$J$5),$I$5)*MAX(MIN(BS83,$J$5),$I$5)+$G$5*MAX(MIN(BS83,$J$5),$I$5)*(CL83*CE83/($K$5*1000))+$H$5*(CL83*CE83/($K$5*1000))*(CL83*CE83/($K$5*1000)))</f>
        <v>0</v>
      </c>
      <c r="P83">
        <f>H83*(1000-(1000*0.61365*exp(17.502*T83/(240.97+T83))/(CE83+CF83)+BZ83)/2)/(1000*0.61365*exp(17.502*T83/(240.97+T83))/(CE83+CF83)-BZ83)</f>
        <v>0</v>
      </c>
      <c r="Q83">
        <f>1/((BT83+1)/(N83/1.6)+1/(O83/1.37)) + BT83/((BT83+1)/(N83/1.6) + BT83/(O83/1.37))</f>
        <v>0</v>
      </c>
      <c r="R83">
        <f>(BP83*BR83)</f>
        <v>0</v>
      </c>
      <c r="S83">
        <f>(CG83+(R83+2*0.95*5.67E-8*(((CG83+$B$7)+273)^4-(CG83+273)^4)-44100*H83)/(1.84*29.3*O83+8*0.95*5.67E-8*(CG83+273)^3))</f>
        <v>0</v>
      </c>
      <c r="T83">
        <f>($C$7*CH83+$D$7*CI83+$E$7*S83)</f>
        <v>0</v>
      </c>
      <c r="U83">
        <f>0.61365*exp(17.502*T83/(240.97+T83))</f>
        <v>0</v>
      </c>
      <c r="V83">
        <f>(W83/X83*100)</f>
        <v>0</v>
      </c>
      <c r="W83">
        <f>BZ83*(CE83+CF83)/1000</f>
        <v>0</v>
      </c>
      <c r="X83">
        <f>0.61365*exp(17.502*CG83/(240.97+CG83))</f>
        <v>0</v>
      </c>
      <c r="Y83">
        <f>(U83-BZ83*(CE83+CF83)/1000)</f>
        <v>0</v>
      </c>
      <c r="Z83">
        <f>(-H83*44100)</f>
        <v>0</v>
      </c>
      <c r="AA83">
        <f>2*29.3*O83*0.92*(CG83-T83)</f>
        <v>0</v>
      </c>
      <c r="AB83">
        <f>2*0.95*5.67E-8*(((CG83+$B$7)+273)^4-(T83+273)^4)</f>
        <v>0</v>
      </c>
      <c r="AC83">
        <f>R83+AB83+Z83+AA83</f>
        <v>0</v>
      </c>
      <c r="AD83">
        <v>0</v>
      </c>
      <c r="AE83">
        <v>0</v>
      </c>
      <c r="AF83">
        <f>IF(AD83*$H$13&gt;=AH83,1.0,(AH83/(AH83-AD83*$H$13)))</f>
        <v>0</v>
      </c>
      <c r="AG83">
        <f>(AF83-1)*100</f>
        <v>0</v>
      </c>
      <c r="AH83">
        <f>MAX(0,($B$13+$C$13*CL83)/(1+$D$13*CL83)*CE83/(CG83+273)*$E$13)</f>
        <v>0</v>
      </c>
      <c r="AI83" t="s">
        <v>294</v>
      </c>
      <c r="AJ83">
        <v>0</v>
      </c>
      <c r="AK83">
        <v>0</v>
      </c>
      <c r="AL83">
        <f>AK83-AJ83</f>
        <v>0</v>
      </c>
      <c r="AM83">
        <f>AL83/AK83</f>
        <v>0</v>
      </c>
      <c r="AN83">
        <v>0</v>
      </c>
      <c r="AO83" t="s">
        <v>294</v>
      </c>
      <c r="AP83">
        <v>0</v>
      </c>
      <c r="AQ83">
        <v>0</v>
      </c>
      <c r="AR83">
        <f>1-AP83/AQ83</f>
        <v>0</v>
      </c>
      <c r="AS83">
        <v>0.5</v>
      </c>
      <c r="AT83">
        <f>BP83</f>
        <v>0</v>
      </c>
      <c r="AU83">
        <f>I83</f>
        <v>0</v>
      </c>
      <c r="AV83">
        <f>AR83*AS83*AT83</f>
        <v>0</v>
      </c>
      <c r="AW83">
        <f>BB83/AQ83</f>
        <v>0</v>
      </c>
      <c r="AX83">
        <f>(AU83-AN83)/AT83</f>
        <v>0</v>
      </c>
      <c r="AY83">
        <f>(AK83-AQ83)/AQ83</f>
        <v>0</v>
      </c>
      <c r="AZ83" t="s">
        <v>294</v>
      </c>
      <c r="BA83">
        <v>0</v>
      </c>
      <c r="BB83">
        <f>AQ83-BA83</f>
        <v>0</v>
      </c>
      <c r="BC83">
        <f>(AQ83-AP83)/(AQ83-BA83)</f>
        <v>0</v>
      </c>
      <c r="BD83">
        <f>(AK83-AQ83)/(AK83-BA83)</f>
        <v>0</v>
      </c>
      <c r="BE83">
        <f>(AQ83-AP83)/(AQ83-AJ83)</f>
        <v>0</v>
      </c>
      <c r="BF83">
        <f>(AK83-AQ83)/(AK83-AJ83)</f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f>$B$11*CM83+$C$11*CN83+$F$11*CO83*(1-CR83)</f>
        <v>0</v>
      </c>
      <c r="BP83">
        <f>BO83*BQ83</f>
        <v>0</v>
      </c>
      <c r="BQ83">
        <f>($B$11*$D$9+$C$11*$D$9+$F$11*((DB83+CT83)/MAX(DB83+CT83+DC83, 0.1)*$I$9+DC83/MAX(DB83+CT83+DC83, 0.1)*$J$9))/($B$11+$C$11+$F$11)</f>
        <v>0</v>
      </c>
      <c r="BR83">
        <f>($B$11*$K$9+$C$11*$K$9+$F$11*((DB83+CT83)/MAX(DB83+CT83+DC83, 0.1)*$P$9+DC83/MAX(DB83+CT83+DC83, 0.1)*$Q$9))/($B$11+$C$11+$F$11)</f>
        <v>0</v>
      </c>
      <c r="BS83">
        <v>6</v>
      </c>
      <c r="BT83">
        <v>0.5</v>
      </c>
      <c r="BU83" t="s">
        <v>295</v>
      </c>
      <c r="BV83">
        <v>2</v>
      </c>
      <c r="BW83">
        <v>1621533701.5</v>
      </c>
      <c r="BX83">
        <v>201.725</v>
      </c>
      <c r="BY83">
        <v>211.155</v>
      </c>
      <c r="BZ83">
        <v>12.9627</v>
      </c>
      <c r="CA83">
        <v>12.9439</v>
      </c>
      <c r="CB83">
        <v>194.759</v>
      </c>
      <c r="CC83">
        <v>12.8089</v>
      </c>
      <c r="CD83">
        <v>699.959</v>
      </c>
      <c r="CE83">
        <v>100.932</v>
      </c>
      <c r="CF83">
        <v>0.10017</v>
      </c>
      <c r="CG83">
        <v>22.9752</v>
      </c>
      <c r="CH83">
        <v>22.9519</v>
      </c>
      <c r="CI83">
        <v>999.9</v>
      </c>
      <c r="CJ83">
        <v>0</v>
      </c>
      <c r="CK83">
        <v>0</v>
      </c>
      <c r="CL83">
        <v>10005</v>
      </c>
      <c r="CM83">
        <v>0</v>
      </c>
      <c r="CN83">
        <v>3.33586</v>
      </c>
      <c r="CO83">
        <v>600.069</v>
      </c>
      <c r="CP83">
        <v>0.933003</v>
      </c>
      <c r="CQ83">
        <v>0.0669971</v>
      </c>
      <c r="CR83">
        <v>0</v>
      </c>
      <c r="CS83">
        <v>3.5958</v>
      </c>
      <c r="CT83">
        <v>4.99951</v>
      </c>
      <c r="CU83">
        <v>90.1295</v>
      </c>
      <c r="CV83">
        <v>4814.66</v>
      </c>
      <c r="CW83">
        <v>37.75</v>
      </c>
      <c r="CX83">
        <v>41.5</v>
      </c>
      <c r="CY83">
        <v>40.125</v>
      </c>
      <c r="CZ83">
        <v>41.062</v>
      </c>
      <c r="DA83">
        <v>40.062</v>
      </c>
      <c r="DB83">
        <v>555.2</v>
      </c>
      <c r="DC83">
        <v>39.87</v>
      </c>
      <c r="DD83">
        <v>0</v>
      </c>
      <c r="DE83">
        <v>1621533705.4</v>
      </c>
      <c r="DF83">
        <v>0</v>
      </c>
      <c r="DG83">
        <v>3.450224</v>
      </c>
      <c r="DH83">
        <v>-0.136776915715359</v>
      </c>
      <c r="DI83">
        <v>0.586538461747335</v>
      </c>
      <c r="DJ83">
        <v>90.205516</v>
      </c>
      <c r="DK83">
        <v>15</v>
      </c>
      <c r="DL83">
        <v>1621533543.5</v>
      </c>
      <c r="DM83" t="s">
        <v>296</v>
      </c>
      <c r="DN83">
        <v>1621533543</v>
      </c>
      <c r="DO83">
        <v>1621533543.5</v>
      </c>
      <c r="DP83">
        <v>4</v>
      </c>
      <c r="DQ83">
        <v>0.002</v>
      </c>
      <c r="DR83">
        <v>0.003</v>
      </c>
      <c r="DS83">
        <v>8.559</v>
      </c>
      <c r="DT83">
        <v>0.154</v>
      </c>
      <c r="DU83">
        <v>420</v>
      </c>
      <c r="DV83">
        <v>13</v>
      </c>
      <c r="DW83">
        <v>1.35</v>
      </c>
      <c r="DX83">
        <v>0.35</v>
      </c>
      <c r="DY83">
        <v>-9.35572575</v>
      </c>
      <c r="DZ83">
        <v>-0.314356885553471</v>
      </c>
      <c r="EA83">
        <v>0.147977740182223</v>
      </c>
      <c r="EB83">
        <v>1</v>
      </c>
      <c r="EC83">
        <v>3.45132727272727</v>
      </c>
      <c r="ED83">
        <v>0.0456608771289899</v>
      </c>
      <c r="EE83">
        <v>0.180443538172802</v>
      </c>
      <c r="EF83">
        <v>1</v>
      </c>
      <c r="EG83">
        <v>0.0090036635</v>
      </c>
      <c r="EH83">
        <v>0.0319346920750469</v>
      </c>
      <c r="EI83">
        <v>0.00643526548363279</v>
      </c>
      <c r="EJ83">
        <v>1</v>
      </c>
      <c r="EK83">
        <v>3</v>
      </c>
      <c r="EL83">
        <v>3</v>
      </c>
      <c r="EM83" t="s">
        <v>297</v>
      </c>
      <c r="EN83">
        <v>100</v>
      </c>
      <c r="EO83">
        <v>100</v>
      </c>
      <c r="EP83">
        <v>6.966</v>
      </c>
      <c r="EQ83">
        <v>0.1538</v>
      </c>
      <c r="ER83">
        <v>5.25304998807394</v>
      </c>
      <c r="ES83">
        <v>0.0095515401478521</v>
      </c>
      <c r="ET83">
        <v>-4.08282145803731e-06</v>
      </c>
      <c r="EU83">
        <v>9.61633180237613e-10</v>
      </c>
      <c r="EV83">
        <v>-0.0133641391554055</v>
      </c>
      <c r="EW83">
        <v>0.00964955815971448</v>
      </c>
      <c r="EX83">
        <v>0.000351754833574242</v>
      </c>
      <c r="EY83">
        <v>-6.74969522547015e-06</v>
      </c>
      <c r="EZ83">
        <v>-1</v>
      </c>
      <c r="FA83">
        <v>-1</v>
      </c>
      <c r="FB83">
        <v>-1</v>
      </c>
      <c r="FC83">
        <v>-1</v>
      </c>
      <c r="FD83">
        <v>2.6</v>
      </c>
      <c r="FE83">
        <v>2.6</v>
      </c>
      <c r="FF83">
        <v>2</v>
      </c>
      <c r="FG83">
        <v>792.619</v>
      </c>
      <c r="FH83">
        <v>738.042</v>
      </c>
      <c r="FI83">
        <v>20</v>
      </c>
      <c r="FJ83">
        <v>26.9248</v>
      </c>
      <c r="FK83">
        <v>29.9999</v>
      </c>
      <c r="FL83">
        <v>26.987</v>
      </c>
      <c r="FM83">
        <v>26.9635</v>
      </c>
      <c r="FN83">
        <v>15.5919</v>
      </c>
      <c r="FO83">
        <v>19.5638</v>
      </c>
      <c r="FP83">
        <v>7.57181</v>
      </c>
      <c r="FQ83">
        <v>20</v>
      </c>
      <c r="FR83">
        <v>222.83</v>
      </c>
      <c r="FS83">
        <v>12.9282</v>
      </c>
      <c r="FT83">
        <v>100.02</v>
      </c>
      <c r="FU83">
        <v>100.38</v>
      </c>
    </row>
    <row r="84" spans="1:177">
      <c r="A84">
        <v>68</v>
      </c>
      <c r="B84">
        <v>1621533703.5</v>
      </c>
      <c r="C84">
        <v>134</v>
      </c>
      <c r="D84" t="s">
        <v>432</v>
      </c>
      <c r="E84" t="s">
        <v>433</v>
      </c>
      <c r="G84">
        <v>1621533703.5</v>
      </c>
      <c r="H84">
        <f>CD84*AF84*(BZ84-CA84)/(100*BS84*(1000-AF84*BZ84))</f>
        <v>0</v>
      </c>
      <c r="I84">
        <f>CD84*AF84*(BY84-BX84*(1000-AF84*CA84)/(1000-AF84*BZ84))/(100*BS84)</f>
        <v>0</v>
      </c>
      <c r="J84">
        <f>BX84 - IF(AF84&gt;1, I84*BS84*100.0/(AH84*CL84), 0)</f>
        <v>0</v>
      </c>
      <c r="K84">
        <f>((Q84-H84/2)*J84-I84)/(Q84+H84/2)</f>
        <v>0</v>
      </c>
      <c r="L84">
        <f>K84*(CE84+CF84)/1000.0</f>
        <v>0</v>
      </c>
      <c r="M84">
        <f>(BX84 - IF(AF84&gt;1, I84*BS84*100.0/(AH84*CL84), 0))*(CE84+CF84)/1000.0</f>
        <v>0</v>
      </c>
      <c r="N84">
        <f>2.0/((1/P84-1/O84)+SIGN(P84)*SQRT((1/P84-1/O84)*(1/P84-1/O84) + 4*BT84/((BT84+1)*(BT84+1))*(2*1/P84*1/O84-1/O84*1/O84)))</f>
        <v>0</v>
      </c>
      <c r="O84">
        <f>IF(LEFT(BU84,1)&lt;&gt;"0",IF(LEFT(BU84,1)="1",3.0,BV84),$D$5+$E$5*(CL84*CE84/($K$5*1000))+$F$5*(CL84*CE84/($K$5*1000))*MAX(MIN(BS84,$J$5),$I$5)*MAX(MIN(BS84,$J$5),$I$5)+$G$5*MAX(MIN(BS84,$J$5),$I$5)*(CL84*CE84/($K$5*1000))+$H$5*(CL84*CE84/($K$5*1000))*(CL84*CE84/($K$5*1000)))</f>
        <v>0</v>
      </c>
      <c r="P84">
        <f>H84*(1000-(1000*0.61365*exp(17.502*T84/(240.97+T84))/(CE84+CF84)+BZ84)/2)/(1000*0.61365*exp(17.502*T84/(240.97+T84))/(CE84+CF84)-BZ84)</f>
        <v>0</v>
      </c>
      <c r="Q84">
        <f>1/((BT84+1)/(N84/1.6)+1/(O84/1.37)) + BT84/((BT84+1)/(N84/1.6) + BT84/(O84/1.37))</f>
        <v>0</v>
      </c>
      <c r="R84">
        <f>(BP84*BR84)</f>
        <v>0</v>
      </c>
      <c r="S84">
        <f>(CG84+(R84+2*0.95*5.67E-8*(((CG84+$B$7)+273)^4-(CG84+273)^4)-44100*H84)/(1.84*29.3*O84+8*0.95*5.67E-8*(CG84+273)^3))</f>
        <v>0</v>
      </c>
      <c r="T84">
        <f>($C$7*CH84+$D$7*CI84+$E$7*S84)</f>
        <v>0</v>
      </c>
      <c r="U84">
        <f>0.61365*exp(17.502*T84/(240.97+T84))</f>
        <v>0</v>
      </c>
      <c r="V84">
        <f>(W84/X84*100)</f>
        <v>0</v>
      </c>
      <c r="W84">
        <f>BZ84*(CE84+CF84)/1000</f>
        <v>0</v>
      </c>
      <c r="X84">
        <f>0.61365*exp(17.502*CG84/(240.97+CG84))</f>
        <v>0</v>
      </c>
      <c r="Y84">
        <f>(U84-BZ84*(CE84+CF84)/1000)</f>
        <v>0</v>
      </c>
      <c r="Z84">
        <f>(-H84*44100)</f>
        <v>0</v>
      </c>
      <c r="AA84">
        <f>2*29.3*O84*0.92*(CG84-T84)</f>
        <v>0</v>
      </c>
      <c r="AB84">
        <f>2*0.95*5.67E-8*(((CG84+$B$7)+273)^4-(T84+273)^4)</f>
        <v>0</v>
      </c>
      <c r="AC84">
        <f>R84+AB84+Z84+AA84</f>
        <v>0</v>
      </c>
      <c r="AD84">
        <v>0</v>
      </c>
      <c r="AE84">
        <v>0</v>
      </c>
      <c r="AF84">
        <f>IF(AD84*$H$13&gt;=AH84,1.0,(AH84/(AH84-AD84*$H$13)))</f>
        <v>0</v>
      </c>
      <c r="AG84">
        <f>(AF84-1)*100</f>
        <v>0</v>
      </c>
      <c r="AH84">
        <f>MAX(0,($B$13+$C$13*CL84)/(1+$D$13*CL84)*CE84/(CG84+273)*$E$13)</f>
        <v>0</v>
      </c>
      <c r="AI84" t="s">
        <v>294</v>
      </c>
      <c r="AJ84">
        <v>0</v>
      </c>
      <c r="AK84">
        <v>0</v>
      </c>
      <c r="AL84">
        <f>AK84-AJ84</f>
        <v>0</v>
      </c>
      <c r="AM84">
        <f>AL84/AK84</f>
        <v>0</v>
      </c>
      <c r="AN84">
        <v>0</v>
      </c>
      <c r="AO84" t="s">
        <v>294</v>
      </c>
      <c r="AP84">
        <v>0</v>
      </c>
      <c r="AQ84">
        <v>0</v>
      </c>
      <c r="AR84">
        <f>1-AP84/AQ84</f>
        <v>0</v>
      </c>
      <c r="AS84">
        <v>0.5</v>
      </c>
      <c r="AT84">
        <f>BP84</f>
        <v>0</v>
      </c>
      <c r="AU84">
        <f>I84</f>
        <v>0</v>
      </c>
      <c r="AV84">
        <f>AR84*AS84*AT84</f>
        <v>0</v>
      </c>
      <c r="AW84">
        <f>BB84/AQ84</f>
        <v>0</v>
      </c>
      <c r="AX84">
        <f>(AU84-AN84)/AT84</f>
        <v>0</v>
      </c>
      <c r="AY84">
        <f>(AK84-AQ84)/AQ84</f>
        <v>0</v>
      </c>
      <c r="AZ84" t="s">
        <v>294</v>
      </c>
      <c r="BA84">
        <v>0</v>
      </c>
      <c r="BB84">
        <f>AQ84-BA84</f>
        <v>0</v>
      </c>
      <c r="BC84">
        <f>(AQ84-AP84)/(AQ84-BA84)</f>
        <v>0</v>
      </c>
      <c r="BD84">
        <f>(AK84-AQ84)/(AK84-BA84)</f>
        <v>0</v>
      </c>
      <c r="BE84">
        <f>(AQ84-AP84)/(AQ84-AJ84)</f>
        <v>0</v>
      </c>
      <c r="BF84">
        <f>(AK84-AQ84)/(AK84-AJ84)</f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f>$B$11*CM84+$C$11*CN84+$F$11*CO84*(1-CR84)</f>
        <v>0</v>
      </c>
      <c r="BP84">
        <f>BO84*BQ84</f>
        <v>0</v>
      </c>
      <c r="BQ84">
        <f>($B$11*$D$9+$C$11*$D$9+$F$11*((DB84+CT84)/MAX(DB84+CT84+DC84, 0.1)*$I$9+DC84/MAX(DB84+CT84+DC84, 0.1)*$J$9))/($B$11+$C$11+$F$11)</f>
        <v>0</v>
      </c>
      <c r="BR84">
        <f>($B$11*$K$9+$C$11*$K$9+$F$11*((DB84+CT84)/MAX(DB84+CT84+DC84, 0.1)*$P$9+DC84/MAX(DB84+CT84+DC84, 0.1)*$Q$9))/($B$11+$C$11+$F$11)</f>
        <v>0</v>
      </c>
      <c r="BS84">
        <v>6</v>
      </c>
      <c r="BT84">
        <v>0.5</v>
      </c>
      <c r="BU84" t="s">
        <v>295</v>
      </c>
      <c r="BV84">
        <v>2</v>
      </c>
      <c r="BW84">
        <v>1621533703.5</v>
      </c>
      <c r="BX84">
        <v>205.103</v>
      </c>
      <c r="BY84">
        <v>214.703</v>
      </c>
      <c r="BZ84">
        <v>12.9528</v>
      </c>
      <c r="CA84">
        <v>12.9361</v>
      </c>
      <c r="CB84">
        <v>198.11</v>
      </c>
      <c r="CC84">
        <v>12.7992</v>
      </c>
      <c r="CD84">
        <v>699.957</v>
      </c>
      <c r="CE84">
        <v>100.929</v>
      </c>
      <c r="CF84">
        <v>0.0998609</v>
      </c>
      <c r="CG84">
        <v>22.9745</v>
      </c>
      <c r="CH84">
        <v>22.9539</v>
      </c>
      <c r="CI84">
        <v>999.9</v>
      </c>
      <c r="CJ84">
        <v>0</v>
      </c>
      <c r="CK84">
        <v>0</v>
      </c>
      <c r="CL84">
        <v>10130</v>
      </c>
      <c r="CM84">
        <v>0</v>
      </c>
      <c r="CN84">
        <v>3.33586</v>
      </c>
      <c r="CO84">
        <v>599.762</v>
      </c>
      <c r="CP84">
        <v>0.932968</v>
      </c>
      <c r="CQ84">
        <v>0.0670323</v>
      </c>
      <c r="CR84">
        <v>0</v>
      </c>
      <c r="CS84">
        <v>3.8097</v>
      </c>
      <c r="CT84">
        <v>4.99951</v>
      </c>
      <c r="CU84">
        <v>89.938</v>
      </c>
      <c r="CV84">
        <v>4812.13</v>
      </c>
      <c r="CW84">
        <v>37.75</v>
      </c>
      <c r="CX84">
        <v>41.5</v>
      </c>
      <c r="CY84">
        <v>40.125</v>
      </c>
      <c r="CZ84">
        <v>41.125</v>
      </c>
      <c r="DA84">
        <v>40.062</v>
      </c>
      <c r="DB84">
        <v>554.89</v>
      </c>
      <c r="DC84">
        <v>39.87</v>
      </c>
      <c r="DD84">
        <v>0</v>
      </c>
      <c r="DE84">
        <v>1621533707.2</v>
      </c>
      <c r="DF84">
        <v>0</v>
      </c>
      <c r="DG84">
        <v>3.46103076923077</v>
      </c>
      <c r="DH84">
        <v>0.17572650490025</v>
      </c>
      <c r="DI84">
        <v>-0.0206461546713663</v>
      </c>
      <c r="DJ84">
        <v>90.1963346153846</v>
      </c>
      <c r="DK84">
        <v>15</v>
      </c>
      <c r="DL84">
        <v>1621533543.5</v>
      </c>
      <c r="DM84" t="s">
        <v>296</v>
      </c>
      <c r="DN84">
        <v>1621533543</v>
      </c>
      <c r="DO84">
        <v>1621533543.5</v>
      </c>
      <c r="DP84">
        <v>4</v>
      </c>
      <c r="DQ84">
        <v>0.002</v>
      </c>
      <c r="DR84">
        <v>0.003</v>
      </c>
      <c r="DS84">
        <v>8.559</v>
      </c>
      <c r="DT84">
        <v>0.154</v>
      </c>
      <c r="DU84">
        <v>420</v>
      </c>
      <c r="DV84">
        <v>13</v>
      </c>
      <c r="DW84">
        <v>1.35</v>
      </c>
      <c r="DX84">
        <v>0.35</v>
      </c>
      <c r="DY84">
        <v>-9.3776935</v>
      </c>
      <c r="DZ84">
        <v>-0.100410731707287</v>
      </c>
      <c r="EA84">
        <v>0.139354437183572</v>
      </c>
      <c r="EB84">
        <v>1</v>
      </c>
      <c r="EC84">
        <v>3.44608571428571</v>
      </c>
      <c r="ED84">
        <v>-0.00313268101760897</v>
      </c>
      <c r="EE84">
        <v>0.182872427263</v>
      </c>
      <c r="EF84">
        <v>1</v>
      </c>
      <c r="EG84">
        <v>0.010049034</v>
      </c>
      <c r="EH84">
        <v>0.0476747518874296</v>
      </c>
      <c r="EI84">
        <v>0.00708653377513308</v>
      </c>
      <c r="EJ84">
        <v>1</v>
      </c>
      <c r="EK84">
        <v>3</v>
      </c>
      <c r="EL84">
        <v>3</v>
      </c>
      <c r="EM84" t="s">
        <v>297</v>
      </c>
      <c r="EN84">
        <v>100</v>
      </c>
      <c r="EO84">
        <v>100</v>
      </c>
      <c r="EP84">
        <v>6.993</v>
      </c>
      <c r="EQ84">
        <v>0.1536</v>
      </c>
      <c r="ER84">
        <v>5.25304998807394</v>
      </c>
      <c r="ES84">
        <v>0.0095515401478521</v>
      </c>
      <c r="ET84">
        <v>-4.08282145803731e-06</v>
      </c>
      <c r="EU84">
        <v>9.61633180237613e-10</v>
      </c>
      <c r="EV84">
        <v>-0.0133641391554055</v>
      </c>
      <c r="EW84">
        <v>0.00964955815971448</v>
      </c>
      <c r="EX84">
        <v>0.000351754833574242</v>
      </c>
      <c r="EY84">
        <v>-6.74969522547015e-06</v>
      </c>
      <c r="EZ84">
        <v>-1</v>
      </c>
      <c r="FA84">
        <v>-1</v>
      </c>
      <c r="FB84">
        <v>-1</v>
      </c>
      <c r="FC84">
        <v>-1</v>
      </c>
      <c r="FD84">
        <v>2.7</v>
      </c>
      <c r="FE84">
        <v>2.7</v>
      </c>
      <c r="FF84">
        <v>2</v>
      </c>
      <c r="FG84">
        <v>793.331</v>
      </c>
      <c r="FH84">
        <v>738.768</v>
      </c>
      <c r="FI84">
        <v>19.9999</v>
      </c>
      <c r="FJ84">
        <v>26.9239</v>
      </c>
      <c r="FK84">
        <v>29.9999</v>
      </c>
      <c r="FL84">
        <v>26.987</v>
      </c>
      <c r="FM84">
        <v>26.9613</v>
      </c>
      <c r="FN84">
        <v>15.7898</v>
      </c>
      <c r="FO84">
        <v>19.5638</v>
      </c>
      <c r="FP84">
        <v>7.57181</v>
      </c>
      <c r="FQ84">
        <v>20</v>
      </c>
      <c r="FR84">
        <v>226.18</v>
      </c>
      <c r="FS84">
        <v>12.9347</v>
      </c>
      <c r="FT84">
        <v>100.019</v>
      </c>
      <c r="FU84">
        <v>100.378</v>
      </c>
    </row>
    <row r="85" spans="1:177">
      <c r="A85">
        <v>69</v>
      </c>
      <c r="B85">
        <v>1621533705.5</v>
      </c>
      <c r="C85">
        <v>136</v>
      </c>
      <c r="D85" t="s">
        <v>434</v>
      </c>
      <c r="E85" t="s">
        <v>435</v>
      </c>
      <c r="G85">
        <v>1621533705.5</v>
      </c>
      <c r="H85">
        <f>CD85*AF85*(BZ85-CA85)/(100*BS85*(1000-AF85*BZ85))</f>
        <v>0</v>
      </c>
      <c r="I85">
        <f>CD85*AF85*(BY85-BX85*(1000-AF85*CA85)/(1000-AF85*BZ85))/(100*BS85)</f>
        <v>0</v>
      </c>
      <c r="J85">
        <f>BX85 - IF(AF85&gt;1, I85*BS85*100.0/(AH85*CL85), 0)</f>
        <v>0</v>
      </c>
      <c r="K85">
        <f>((Q85-H85/2)*J85-I85)/(Q85+H85/2)</f>
        <v>0</v>
      </c>
      <c r="L85">
        <f>K85*(CE85+CF85)/1000.0</f>
        <v>0</v>
      </c>
      <c r="M85">
        <f>(BX85 - IF(AF85&gt;1, I85*BS85*100.0/(AH85*CL85), 0))*(CE85+CF85)/1000.0</f>
        <v>0</v>
      </c>
      <c r="N85">
        <f>2.0/((1/P85-1/O85)+SIGN(P85)*SQRT((1/P85-1/O85)*(1/P85-1/O85) + 4*BT85/((BT85+1)*(BT85+1))*(2*1/P85*1/O85-1/O85*1/O85)))</f>
        <v>0</v>
      </c>
      <c r="O85">
        <f>IF(LEFT(BU85,1)&lt;&gt;"0",IF(LEFT(BU85,1)="1",3.0,BV85),$D$5+$E$5*(CL85*CE85/($K$5*1000))+$F$5*(CL85*CE85/($K$5*1000))*MAX(MIN(BS85,$J$5),$I$5)*MAX(MIN(BS85,$J$5),$I$5)+$G$5*MAX(MIN(BS85,$J$5),$I$5)*(CL85*CE85/($K$5*1000))+$H$5*(CL85*CE85/($K$5*1000))*(CL85*CE85/($K$5*1000)))</f>
        <v>0</v>
      </c>
      <c r="P85">
        <f>H85*(1000-(1000*0.61365*exp(17.502*T85/(240.97+T85))/(CE85+CF85)+BZ85)/2)/(1000*0.61365*exp(17.502*T85/(240.97+T85))/(CE85+CF85)-BZ85)</f>
        <v>0</v>
      </c>
      <c r="Q85">
        <f>1/((BT85+1)/(N85/1.6)+1/(O85/1.37)) + BT85/((BT85+1)/(N85/1.6) + BT85/(O85/1.37))</f>
        <v>0</v>
      </c>
      <c r="R85">
        <f>(BP85*BR85)</f>
        <v>0</v>
      </c>
      <c r="S85">
        <f>(CG85+(R85+2*0.95*5.67E-8*(((CG85+$B$7)+273)^4-(CG85+273)^4)-44100*H85)/(1.84*29.3*O85+8*0.95*5.67E-8*(CG85+273)^3))</f>
        <v>0</v>
      </c>
      <c r="T85">
        <f>($C$7*CH85+$D$7*CI85+$E$7*S85)</f>
        <v>0</v>
      </c>
      <c r="U85">
        <f>0.61365*exp(17.502*T85/(240.97+T85))</f>
        <v>0</v>
      </c>
      <c r="V85">
        <f>(W85/X85*100)</f>
        <v>0</v>
      </c>
      <c r="W85">
        <f>BZ85*(CE85+CF85)/1000</f>
        <v>0</v>
      </c>
      <c r="X85">
        <f>0.61365*exp(17.502*CG85/(240.97+CG85))</f>
        <v>0</v>
      </c>
      <c r="Y85">
        <f>(U85-BZ85*(CE85+CF85)/1000)</f>
        <v>0</v>
      </c>
      <c r="Z85">
        <f>(-H85*44100)</f>
        <v>0</v>
      </c>
      <c r="AA85">
        <f>2*29.3*O85*0.92*(CG85-T85)</f>
        <v>0</v>
      </c>
      <c r="AB85">
        <f>2*0.95*5.67E-8*(((CG85+$B$7)+273)^4-(T85+273)^4)</f>
        <v>0</v>
      </c>
      <c r="AC85">
        <f>R85+AB85+Z85+AA85</f>
        <v>0</v>
      </c>
      <c r="AD85">
        <v>0</v>
      </c>
      <c r="AE85">
        <v>0</v>
      </c>
      <c r="AF85">
        <f>IF(AD85*$H$13&gt;=AH85,1.0,(AH85/(AH85-AD85*$H$13)))</f>
        <v>0</v>
      </c>
      <c r="AG85">
        <f>(AF85-1)*100</f>
        <v>0</v>
      </c>
      <c r="AH85">
        <f>MAX(0,($B$13+$C$13*CL85)/(1+$D$13*CL85)*CE85/(CG85+273)*$E$13)</f>
        <v>0</v>
      </c>
      <c r="AI85" t="s">
        <v>294</v>
      </c>
      <c r="AJ85">
        <v>0</v>
      </c>
      <c r="AK85">
        <v>0</v>
      </c>
      <c r="AL85">
        <f>AK85-AJ85</f>
        <v>0</v>
      </c>
      <c r="AM85">
        <f>AL85/AK85</f>
        <v>0</v>
      </c>
      <c r="AN85">
        <v>0</v>
      </c>
      <c r="AO85" t="s">
        <v>294</v>
      </c>
      <c r="AP85">
        <v>0</v>
      </c>
      <c r="AQ85">
        <v>0</v>
      </c>
      <c r="AR85">
        <f>1-AP85/AQ85</f>
        <v>0</v>
      </c>
      <c r="AS85">
        <v>0.5</v>
      </c>
      <c r="AT85">
        <f>BP85</f>
        <v>0</v>
      </c>
      <c r="AU85">
        <f>I85</f>
        <v>0</v>
      </c>
      <c r="AV85">
        <f>AR85*AS85*AT85</f>
        <v>0</v>
      </c>
      <c r="AW85">
        <f>BB85/AQ85</f>
        <v>0</v>
      </c>
      <c r="AX85">
        <f>(AU85-AN85)/AT85</f>
        <v>0</v>
      </c>
      <c r="AY85">
        <f>(AK85-AQ85)/AQ85</f>
        <v>0</v>
      </c>
      <c r="AZ85" t="s">
        <v>294</v>
      </c>
      <c r="BA85">
        <v>0</v>
      </c>
      <c r="BB85">
        <f>AQ85-BA85</f>
        <v>0</v>
      </c>
      <c r="BC85">
        <f>(AQ85-AP85)/(AQ85-BA85)</f>
        <v>0</v>
      </c>
      <c r="BD85">
        <f>(AK85-AQ85)/(AK85-BA85)</f>
        <v>0</v>
      </c>
      <c r="BE85">
        <f>(AQ85-AP85)/(AQ85-AJ85)</f>
        <v>0</v>
      </c>
      <c r="BF85">
        <f>(AK85-AQ85)/(AK85-AJ85)</f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f>$B$11*CM85+$C$11*CN85+$F$11*CO85*(1-CR85)</f>
        <v>0</v>
      </c>
      <c r="BP85">
        <f>BO85*BQ85</f>
        <v>0</v>
      </c>
      <c r="BQ85">
        <f>($B$11*$D$9+$C$11*$D$9+$F$11*((DB85+CT85)/MAX(DB85+CT85+DC85, 0.1)*$I$9+DC85/MAX(DB85+CT85+DC85, 0.1)*$J$9))/($B$11+$C$11+$F$11)</f>
        <v>0</v>
      </c>
      <c r="BR85">
        <f>($B$11*$K$9+$C$11*$K$9+$F$11*((DB85+CT85)/MAX(DB85+CT85+DC85, 0.1)*$P$9+DC85/MAX(DB85+CT85+DC85, 0.1)*$Q$9))/($B$11+$C$11+$F$11)</f>
        <v>0</v>
      </c>
      <c r="BS85">
        <v>6</v>
      </c>
      <c r="BT85">
        <v>0.5</v>
      </c>
      <c r="BU85" t="s">
        <v>295</v>
      </c>
      <c r="BV85">
        <v>2</v>
      </c>
      <c r="BW85">
        <v>1621533705.5</v>
      </c>
      <c r="BX85">
        <v>208.538</v>
      </c>
      <c r="BY85">
        <v>217.807</v>
      </c>
      <c r="BZ85">
        <v>12.9489</v>
      </c>
      <c r="CA85">
        <v>12.936</v>
      </c>
      <c r="CB85">
        <v>201.518</v>
      </c>
      <c r="CC85">
        <v>12.7954</v>
      </c>
      <c r="CD85">
        <v>700.136</v>
      </c>
      <c r="CE85">
        <v>100.929</v>
      </c>
      <c r="CF85">
        <v>0.100113</v>
      </c>
      <c r="CG85">
        <v>22.9752</v>
      </c>
      <c r="CH85">
        <v>22.9112</v>
      </c>
      <c r="CI85">
        <v>999.9</v>
      </c>
      <c r="CJ85">
        <v>0</v>
      </c>
      <c r="CK85">
        <v>0</v>
      </c>
      <c r="CL85">
        <v>10000</v>
      </c>
      <c r="CM85">
        <v>0</v>
      </c>
      <c r="CN85">
        <v>3.33586</v>
      </c>
      <c r="CO85">
        <v>600.065</v>
      </c>
      <c r="CP85">
        <v>0.933003</v>
      </c>
      <c r="CQ85">
        <v>0.0669971</v>
      </c>
      <c r="CR85">
        <v>0</v>
      </c>
      <c r="CS85">
        <v>3.593</v>
      </c>
      <c r="CT85">
        <v>4.99951</v>
      </c>
      <c r="CU85">
        <v>90.0102</v>
      </c>
      <c r="CV85">
        <v>4814.63</v>
      </c>
      <c r="CW85">
        <v>37.75</v>
      </c>
      <c r="CX85">
        <v>41.5</v>
      </c>
      <c r="CY85">
        <v>40.125</v>
      </c>
      <c r="CZ85">
        <v>41.062</v>
      </c>
      <c r="DA85">
        <v>40.062</v>
      </c>
      <c r="DB85">
        <v>555.2</v>
      </c>
      <c r="DC85">
        <v>39.87</v>
      </c>
      <c r="DD85">
        <v>0</v>
      </c>
      <c r="DE85">
        <v>1621533709.6</v>
      </c>
      <c r="DF85">
        <v>0</v>
      </c>
      <c r="DG85">
        <v>3.44728461538462</v>
      </c>
      <c r="DH85">
        <v>-0.044471786508438</v>
      </c>
      <c r="DI85">
        <v>-0.212724787799828</v>
      </c>
      <c r="DJ85">
        <v>90.1913230769231</v>
      </c>
      <c r="DK85">
        <v>15</v>
      </c>
      <c r="DL85">
        <v>1621533543.5</v>
      </c>
      <c r="DM85" t="s">
        <v>296</v>
      </c>
      <c r="DN85">
        <v>1621533543</v>
      </c>
      <c r="DO85">
        <v>1621533543.5</v>
      </c>
      <c r="DP85">
        <v>4</v>
      </c>
      <c r="DQ85">
        <v>0.002</v>
      </c>
      <c r="DR85">
        <v>0.003</v>
      </c>
      <c r="DS85">
        <v>8.559</v>
      </c>
      <c r="DT85">
        <v>0.154</v>
      </c>
      <c r="DU85">
        <v>420</v>
      </c>
      <c r="DV85">
        <v>13</v>
      </c>
      <c r="DW85">
        <v>1.35</v>
      </c>
      <c r="DX85">
        <v>0.35</v>
      </c>
      <c r="DY85">
        <v>-9.40191025</v>
      </c>
      <c r="DZ85">
        <v>-0.253869681050633</v>
      </c>
      <c r="EA85">
        <v>0.14457004944814</v>
      </c>
      <c r="EB85">
        <v>1</v>
      </c>
      <c r="EC85">
        <v>3.45262121212121</v>
      </c>
      <c r="ED85">
        <v>-0.173574833093887</v>
      </c>
      <c r="EE85">
        <v>0.198170386983824</v>
      </c>
      <c r="EF85">
        <v>1</v>
      </c>
      <c r="EG85">
        <v>0.0109446525</v>
      </c>
      <c r="EH85">
        <v>0.0495418521500938</v>
      </c>
      <c r="EI85">
        <v>0.00719615071629282</v>
      </c>
      <c r="EJ85">
        <v>1</v>
      </c>
      <c r="EK85">
        <v>3</v>
      </c>
      <c r="EL85">
        <v>3</v>
      </c>
      <c r="EM85" t="s">
        <v>297</v>
      </c>
      <c r="EN85">
        <v>100</v>
      </c>
      <c r="EO85">
        <v>100</v>
      </c>
      <c r="EP85">
        <v>7.02</v>
      </c>
      <c r="EQ85">
        <v>0.1535</v>
      </c>
      <c r="ER85">
        <v>5.25304998807394</v>
      </c>
      <c r="ES85">
        <v>0.0095515401478521</v>
      </c>
      <c r="ET85">
        <v>-4.08282145803731e-06</v>
      </c>
      <c r="EU85">
        <v>9.61633180237613e-10</v>
      </c>
      <c r="EV85">
        <v>-0.0133641391554055</v>
      </c>
      <c r="EW85">
        <v>0.00964955815971448</v>
      </c>
      <c r="EX85">
        <v>0.000351754833574242</v>
      </c>
      <c r="EY85">
        <v>-6.74969522547015e-06</v>
      </c>
      <c r="EZ85">
        <v>-1</v>
      </c>
      <c r="FA85">
        <v>-1</v>
      </c>
      <c r="FB85">
        <v>-1</v>
      </c>
      <c r="FC85">
        <v>-1</v>
      </c>
      <c r="FD85">
        <v>2.7</v>
      </c>
      <c r="FE85">
        <v>2.7</v>
      </c>
      <c r="FF85">
        <v>2</v>
      </c>
      <c r="FG85">
        <v>793.331</v>
      </c>
      <c r="FH85">
        <v>738.201</v>
      </c>
      <c r="FI85">
        <v>20</v>
      </c>
      <c r="FJ85">
        <v>26.9225</v>
      </c>
      <c r="FK85">
        <v>30</v>
      </c>
      <c r="FL85">
        <v>26.987</v>
      </c>
      <c r="FM85">
        <v>26.9613</v>
      </c>
      <c r="FN85">
        <v>15.9885</v>
      </c>
      <c r="FO85">
        <v>19.5638</v>
      </c>
      <c r="FP85">
        <v>7.57181</v>
      </c>
      <c r="FQ85">
        <v>20</v>
      </c>
      <c r="FR85">
        <v>229.56</v>
      </c>
      <c r="FS85">
        <v>12.941</v>
      </c>
      <c r="FT85">
        <v>100.018</v>
      </c>
      <c r="FU85">
        <v>100.375</v>
      </c>
    </row>
    <row r="86" spans="1:177">
      <c r="A86">
        <v>70</v>
      </c>
      <c r="B86">
        <v>1621533707.5</v>
      </c>
      <c r="C86">
        <v>138</v>
      </c>
      <c r="D86" t="s">
        <v>436</v>
      </c>
      <c r="E86" t="s">
        <v>437</v>
      </c>
      <c r="G86">
        <v>1621533707.5</v>
      </c>
      <c r="H86">
        <f>CD86*AF86*(BZ86-CA86)/(100*BS86*(1000-AF86*BZ86))</f>
        <v>0</v>
      </c>
      <c r="I86">
        <f>CD86*AF86*(BY86-BX86*(1000-AF86*CA86)/(1000-AF86*BZ86))/(100*BS86)</f>
        <v>0</v>
      </c>
      <c r="J86">
        <f>BX86 - IF(AF86&gt;1, I86*BS86*100.0/(AH86*CL86), 0)</f>
        <v>0</v>
      </c>
      <c r="K86">
        <f>((Q86-H86/2)*J86-I86)/(Q86+H86/2)</f>
        <v>0</v>
      </c>
      <c r="L86">
        <f>K86*(CE86+CF86)/1000.0</f>
        <v>0</v>
      </c>
      <c r="M86">
        <f>(BX86 - IF(AF86&gt;1, I86*BS86*100.0/(AH86*CL86), 0))*(CE86+CF86)/1000.0</f>
        <v>0</v>
      </c>
      <c r="N86">
        <f>2.0/((1/P86-1/O86)+SIGN(P86)*SQRT((1/P86-1/O86)*(1/P86-1/O86) + 4*BT86/((BT86+1)*(BT86+1))*(2*1/P86*1/O86-1/O86*1/O86)))</f>
        <v>0</v>
      </c>
      <c r="O86">
        <f>IF(LEFT(BU86,1)&lt;&gt;"0",IF(LEFT(BU86,1)="1",3.0,BV86),$D$5+$E$5*(CL86*CE86/($K$5*1000))+$F$5*(CL86*CE86/($K$5*1000))*MAX(MIN(BS86,$J$5),$I$5)*MAX(MIN(BS86,$J$5),$I$5)+$G$5*MAX(MIN(BS86,$J$5),$I$5)*(CL86*CE86/($K$5*1000))+$H$5*(CL86*CE86/($K$5*1000))*(CL86*CE86/($K$5*1000)))</f>
        <v>0</v>
      </c>
      <c r="P86">
        <f>H86*(1000-(1000*0.61365*exp(17.502*T86/(240.97+T86))/(CE86+CF86)+BZ86)/2)/(1000*0.61365*exp(17.502*T86/(240.97+T86))/(CE86+CF86)-BZ86)</f>
        <v>0</v>
      </c>
      <c r="Q86">
        <f>1/((BT86+1)/(N86/1.6)+1/(O86/1.37)) + BT86/((BT86+1)/(N86/1.6) + BT86/(O86/1.37))</f>
        <v>0</v>
      </c>
      <c r="R86">
        <f>(BP86*BR86)</f>
        <v>0</v>
      </c>
      <c r="S86">
        <f>(CG86+(R86+2*0.95*5.67E-8*(((CG86+$B$7)+273)^4-(CG86+273)^4)-44100*H86)/(1.84*29.3*O86+8*0.95*5.67E-8*(CG86+273)^3))</f>
        <v>0</v>
      </c>
      <c r="T86">
        <f>($C$7*CH86+$D$7*CI86+$E$7*S86)</f>
        <v>0</v>
      </c>
      <c r="U86">
        <f>0.61365*exp(17.502*T86/(240.97+T86))</f>
        <v>0</v>
      </c>
      <c r="V86">
        <f>(W86/X86*100)</f>
        <v>0</v>
      </c>
      <c r="W86">
        <f>BZ86*(CE86+CF86)/1000</f>
        <v>0</v>
      </c>
      <c r="X86">
        <f>0.61365*exp(17.502*CG86/(240.97+CG86))</f>
        <v>0</v>
      </c>
      <c r="Y86">
        <f>(U86-BZ86*(CE86+CF86)/1000)</f>
        <v>0</v>
      </c>
      <c r="Z86">
        <f>(-H86*44100)</f>
        <v>0</v>
      </c>
      <c r="AA86">
        <f>2*29.3*O86*0.92*(CG86-T86)</f>
        <v>0</v>
      </c>
      <c r="AB86">
        <f>2*0.95*5.67E-8*(((CG86+$B$7)+273)^4-(T86+273)^4)</f>
        <v>0</v>
      </c>
      <c r="AC86">
        <f>R86+AB86+Z86+AA86</f>
        <v>0</v>
      </c>
      <c r="AD86">
        <v>0</v>
      </c>
      <c r="AE86">
        <v>0</v>
      </c>
      <c r="AF86">
        <f>IF(AD86*$H$13&gt;=AH86,1.0,(AH86/(AH86-AD86*$H$13)))</f>
        <v>0</v>
      </c>
      <c r="AG86">
        <f>(AF86-1)*100</f>
        <v>0</v>
      </c>
      <c r="AH86">
        <f>MAX(0,($B$13+$C$13*CL86)/(1+$D$13*CL86)*CE86/(CG86+273)*$E$13)</f>
        <v>0</v>
      </c>
      <c r="AI86" t="s">
        <v>294</v>
      </c>
      <c r="AJ86">
        <v>0</v>
      </c>
      <c r="AK86">
        <v>0</v>
      </c>
      <c r="AL86">
        <f>AK86-AJ86</f>
        <v>0</v>
      </c>
      <c r="AM86">
        <f>AL86/AK86</f>
        <v>0</v>
      </c>
      <c r="AN86">
        <v>0</v>
      </c>
      <c r="AO86" t="s">
        <v>294</v>
      </c>
      <c r="AP86">
        <v>0</v>
      </c>
      <c r="AQ86">
        <v>0</v>
      </c>
      <c r="AR86">
        <f>1-AP86/AQ86</f>
        <v>0</v>
      </c>
      <c r="AS86">
        <v>0.5</v>
      </c>
      <c r="AT86">
        <f>BP86</f>
        <v>0</v>
      </c>
      <c r="AU86">
        <f>I86</f>
        <v>0</v>
      </c>
      <c r="AV86">
        <f>AR86*AS86*AT86</f>
        <v>0</v>
      </c>
      <c r="AW86">
        <f>BB86/AQ86</f>
        <v>0</v>
      </c>
      <c r="AX86">
        <f>(AU86-AN86)/AT86</f>
        <v>0</v>
      </c>
      <c r="AY86">
        <f>(AK86-AQ86)/AQ86</f>
        <v>0</v>
      </c>
      <c r="AZ86" t="s">
        <v>294</v>
      </c>
      <c r="BA86">
        <v>0</v>
      </c>
      <c r="BB86">
        <f>AQ86-BA86</f>
        <v>0</v>
      </c>
      <c r="BC86">
        <f>(AQ86-AP86)/(AQ86-BA86)</f>
        <v>0</v>
      </c>
      <c r="BD86">
        <f>(AK86-AQ86)/(AK86-BA86)</f>
        <v>0</v>
      </c>
      <c r="BE86">
        <f>(AQ86-AP86)/(AQ86-AJ86)</f>
        <v>0</v>
      </c>
      <c r="BF86">
        <f>(AK86-AQ86)/(AK86-AJ86)</f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f>$B$11*CM86+$C$11*CN86+$F$11*CO86*(1-CR86)</f>
        <v>0</v>
      </c>
      <c r="BP86">
        <f>BO86*BQ86</f>
        <v>0</v>
      </c>
      <c r="BQ86">
        <f>($B$11*$D$9+$C$11*$D$9+$F$11*((DB86+CT86)/MAX(DB86+CT86+DC86, 0.1)*$I$9+DC86/MAX(DB86+CT86+DC86, 0.1)*$J$9))/($B$11+$C$11+$F$11)</f>
        <v>0</v>
      </c>
      <c r="BR86">
        <f>($B$11*$K$9+$C$11*$K$9+$F$11*((DB86+CT86)/MAX(DB86+CT86+DC86, 0.1)*$P$9+DC86/MAX(DB86+CT86+DC86, 0.1)*$Q$9))/($B$11+$C$11+$F$11)</f>
        <v>0</v>
      </c>
      <c r="BS86">
        <v>6</v>
      </c>
      <c r="BT86">
        <v>0.5</v>
      </c>
      <c r="BU86" t="s">
        <v>295</v>
      </c>
      <c r="BV86">
        <v>2</v>
      </c>
      <c r="BW86">
        <v>1621533707.5</v>
      </c>
      <c r="BX86">
        <v>211.793</v>
      </c>
      <c r="BY86">
        <v>221.423</v>
      </c>
      <c r="BZ86">
        <v>12.9449</v>
      </c>
      <c r="CA86">
        <v>12.9344</v>
      </c>
      <c r="CB86">
        <v>204.747</v>
      </c>
      <c r="CC86">
        <v>12.7914</v>
      </c>
      <c r="CD86">
        <v>700.172</v>
      </c>
      <c r="CE86">
        <v>100.93</v>
      </c>
      <c r="CF86">
        <v>0.100073</v>
      </c>
      <c r="CG86">
        <v>22.9752</v>
      </c>
      <c r="CH86">
        <v>22.9412</v>
      </c>
      <c r="CI86">
        <v>999.9</v>
      </c>
      <c r="CJ86">
        <v>0</v>
      </c>
      <c r="CK86">
        <v>0</v>
      </c>
      <c r="CL86">
        <v>9975</v>
      </c>
      <c r="CM86">
        <v>0</v>
      </c>
      <c r="CN86">
        <v>3.33586</v>
      </c>
      <c r="CO86">
        <v>600.067</v>
      </c>
      <c r="CP86">
        <v>0.933003</v>
      </c>
      <c r="CQ86">
        <v>0.0669971</v>
      </c>
      <c r="CR86">
        <v>0</v>
      </c>
      <c r="CS86">
        <v>3.4728</v>
      </c>
      <c r="CT86">
        <v>4.99951</v>
      </c>
      <c r="CU86">
        <v>89.778</v>
      </c>
      <c r="CV86">
        <v>4814.64</v>
      </c>
      <c r="CW86">
        <v>37.75</v>
      </c>
      <c r="CX86">
        <v>41.5</v>
      </c>
      <c r="CY86">
        <v>40.125</v>
      </c>
      <c r="CZ86">
        <v>41.062</v>
      </c>
      <c r="DA86">
        <v>40.062</v>
      </c>
      <c r="DB86">
        <v>555.2</v>
      </c>
      <c r="DC86">
        <v>39.87</v>
      </c>
      <c r="DD86">
        <v>0</v>
      </c>
      <c r="DE86">
        <v>1621533711.4</v>
      </c>
      <c r="DF86">
        <v>0</v>
      </c>
      <c r="DG86">
        <v>3.440296</v>
      </c>
      <c r="DH86">
        <v>-0.147499990642671</v>
      </c>
      <c r="DI86">
        <v>-0.955700003760242</v>
      </c>
      <c r="DJ86">
        <v>90.186152</v>
      </c>
      <c r="DK86">
        <v>15</v>
      </c>
      <c r="DL86">
        <v>1621533543.5</v>
      </c>
      <c r="DM86" t="s">
        <v>296</v>
      </c>
      <c r="DN86">
        <v>1621533543</v>
      </c>
      <c r="DO86">
        <v>1621533543.5</v>
      </c>
      <c r="DP86">
        <v>4</v>
      </c>
      <c r="DQ86">
        <v>0.002</v>
      </c>
      <c r="DR86">
        <v>0.003</v>
      </c>
      <c r="DS86">
        <v>8.559</v>
      </c>
      <c r="DT86">
        <v>0.154</v>
      </c>
      <c r="DU86">
        <v>420</v>
      </c>
      <c r="DV86">
        <v>13</v>
      </c>
      <c r="DW86">
        <v>1.35</v>
      </c>
      <c r="DX86">
        <v>0.35</v>
      </c>
      <c r="DY86">
        <v>-9.41653325</v>
      </c>
      <c r="DZ86">
        <v>-0.201722363977472</v>
      </c>
      <c r="EA86">
        <v>0.146313146476786</v>
      </c>
      <c r="EB86">
        <v>1</v>
      </c>
      <c r="EC86">
        <v>3.44406060606061</v>
      </c>
      <c r="ED86">
        <v>-0.168212716406185</v>
      </c>
      <c r="EE86">
        <v>0.181903011019099</v>
      </c>
      <c r="EF86">
        <v>1</v>
      </c>
      <c r="EG86">
        <v>0.01163125125</v>
      </c>
      <c r="EH86">
        <v>0.0490035991294559</v>
      </c>
      <c r="EI86">
        <v>0.00734661309686231</v>
      </c>
      <c r="EJ86">
        <v>1</v>
      </c>
      <c r="EK86">
        <v>3</v>
      </c>
      <c r="EL86">
        <v>3</v>
      </c>
      <c r="EM86" t="s">
        <v>297</v>
      </c>
      <c r="EN86">
        <v>100</v>
      </c>
      <c r="EO86">
        <v>100</v>
      </c>
      <c r="EP86">
        <v>7.046</v>
      </c>
      <c r="EQ86">
        <v>0.1535</v>
      </c>
      <c r="ER86">
        <v>5.25304998807394</v>
      </c>
      <c r="ES86">
        <v>0.0095515401478521</v>
      </c>
      <c r="ET86">
        <v>-4.08282145803731e-06</v>
      </c>
      <c r="EU86">
        <v>9.61633180237613e-10</v>
      </c>
      <c r="EV86">
        <v>-0.0133641391554055</v>
      </c>
      <c r="EW86">
        <v>0.00964955815971448</v>
      </c>
      <c r="EX86">
        <v>0.000351754833574242</v>
      </c>
      <c r="EY86">
        <v>-6.74969522547015e-06</v>
      </c>
      <c r="EZ86">
        <v>-1</v>
      </c>
      <c r="FA86">
        <v>-1</v>
      </c>
      <c r="FB86">
        <v>-1</v>
      </c>
      <c r="FC86">
        <v>-1</v>
      </c>
      <c r="FD86">
        <v>2.7</v>
      </c>
      <c r="FE86">
        <v>2.7</v>
      </c>
      <c r="FF86">
        <v>2</v>
      </c>
      <c r="FG86">
        <v>793.299</v>
      </c>
      <c r="FH86">
        <v>737.822</v>
      </c>
      <c r="FI86">
        <v>19.9998</v>
      </c>
      <c r="FJ86">
        <v>26.9225</v>
      </c>
      <c r="FK86">
        <v>29.9999</v>
      </c>
      <c r="FL86">
        <v>26.9847</v>
      </c>
      <c r="FM86">
        <v>26.9613</v>
      </c>
      <c r="FN86">
        <v>16.1831</v>
      </c>
      <c r="FO86">
        <v>19.5638</v>
      </c>
      <c r="FP86">
        <v>7.57181</v>
      </c>
      <c r="FQ86">
        <v>20</v>
      </c>
      <c r="FR86">
        <v>232.94</v>
      </c>
      <c r="FS86">
        <v>12.9492</v>
      </c>
      <c r="FT86">
        <v>100.019</v>
      </c>
      <c r="FU86">
        <v>100.378</v>
      </c>
    </row>
    <row r="87" spans="1:177">
      <c r="A87">
        <v>71</v>
      </c>
      <c r="B87">
        <v>1621533709.5</v>
      </c>
      <c r="C87">
        <v>140</v>
      </c>
      <c r="D87" t="s">
        <v>438</v>
      </c>
      <c r="E87" t="s">
        <v>439</v>
      </c>
      <c r="G87">
        <v>1621533709.5</v>
      </c>
      <c r="H87">
        <f>CD87*AF87*(BZ87-CA87)/(100*BS87*(1000-AF87*BZ87))</f>
        <v>0</v>
      </c>
      <c r="I87">
        <f>CD87*AF87*(BY87-BX87*(1000-AF87*CA87)/(1000-AF87*BZ87))/(100*BS87)</f>
        <v>0</v>
      </c>
      <c r="J87">
        <f>BX87 - IF(AF87&gt;1, I87*BS87*100.0/(AH87*CL87), 0)</f>
        <v>0</v>
      </c>
      <c r="K87">
        <f>((Q87-H87/2)*J87-I87)/(Q87+H87/2)</f>
        <v>0</v>
      </c>
      <c r="L87">
        <f>K87*(CE87+CF87)/1000.0</f>
        <v>0</v>
      </c>
      <c r="M87">
        <f>(BX87 - IF(AF87&gt;1, I87*BS87*100.0/(AH87*CL87), 0))*(CE87+CF87)/1000.0</f>
        <v>0</v>
      </c>
      <c r="N87">
        <f>2.0/((1/P87-1/O87)+SIGN(P87)*SQRT((1/P87-1/O87)*(1/P87-1/O87) + 4*BT87/((BT87+1)*(BT87+1))*(2*1/P87*1/O87-1/O87*1/O87)))</f>
        <v>0</v>
      </c>
      <c r="O87">
        <f>IF(LEFT(BU87,1)&lt;&gt;"0",IF(LEFT(BU87,1)="1",3.0,BV87),$D$5+$E$5*(CL87*CE87/($K$5*1000))+$F$5*(CL87*CE87/($K$5*1000))*MAX(MIN(BS87,$J$5),$I$5)*MAX(MIN(BS87,$J$5),$I$5)+$G$5*MAX(MIN(BS87,$J$5),$I$5)*(CL87*CE87/($K$5*1000))+$H$5*(CL87*CE87/($K$5*1000))*(CL87*CE87/($K$5*1000)))</f>
        <v>0</v>
      </c>
      <c r="P87">
        <f>H87*(1000-(1000*0.61365*exp(17.502*T87/(240.97+T87))/(CE87+CF87)+BZ87)/2)/(1000*0.61365*exp(17.502*T87/(240.97+T87))/(CE87+CF87)-BZ87)</f>
        <v>0</v>
      </c>
      <c r="Q87">
        <f>1/((BT87+1)/(N87/1.6)+1/(O87/1.37)) + BT87/((BT87+1)/(N87/1.6) + BT87/(O87/1.37))</f>
        <v>0</v>
      </c>
      <c r="R87">
        <f>(BP87*BR87)</f>
        <v>0</v>
      </c>
      <c r="S87">
        <f>(CG87+(R87+2*0.95*5.67E-8*(((CG87+$B$7)+273)^4-(CG87+273)^4)-44100*H87)/(1.84*29.3*O87+8*0.95*5.67E-8*(CG87+273)^3))</f>
        <v>0</v>
      </c>
      <c r="T87">
        <f>($C$7*CH87+$D$7*CI87+$E$7*S87)</f>
        <v>0</v>
      </c>
      <c r="U87">
        <f>0.61365*exp(17.502*T87/(240.97+T87))</f>
        <v>0</v>
      </c>
      <c r="V87">
        <f>(W87/X87*100)</f>
        <v>0</v>
      </c>
      <c r="W87">
        <f>BZ87*(CE87+CF87)/1000</f>
        <v>0</v>
      </c>
      <c r="X87">
        <f>0.61365*exp(17.502*CG87/(240.97+CG87))</f>
        <v>0</v>
      </c>
      <c r="Y87">
        <f>(U87-BZ87*(CE87+CF87)/1000)</f>
        <v>0</v>
      </c>
      <c r="Z87">
        <f>(-H87*44100)</f>
        <v>0</v>
      </c>
      <c r="AA87">
        <f>2*29.3*O87*0.92*(CG87-T87)</f>
        <v>0</v>
      </c>
      <c r="AB87">
        <f>2*0.95*5.67E-8*(((CG87+$B$7)+273)^4-(T87+273)^4)</f>
        <v>0</v>
      </c>
      <c r="AC87">
        <f>R87+AB87+Z87+AA87</f>
        <v>0</v>
      </c>
      <c r="AD87">
        <v>0</v>
      </c>
      <c r="AE87">
        <v>0</v>
      </c>
      <c r="AF87">
        <f>IF(AD87*$H$13&gt;=AH87,1.0,(AH87/(AH87-AD87*$H$13)))</f>
        <v>0</v>
      </c>
      <c r="AG87">
        <f>(AF87-1)*100</f>
        <v>0</v>
      </c>
      <c r="AH87">
        <f>MAX(0,($B$13+$C$13*CL87)/(1+$D$13*CL87)*CE87/(CG87+273)*$E$13)</f>
        <v>0</v>
      </c>
      <c r="AI87" t="s">
        <v>294</v>
      </c>
      <c r="AJ87">
        <v>0</v>
      </c>
      <c r="AK87">
        <v>0</v>
      </c>
      <c r="AL87">
        <f>AK87-AJ87</f>
        <v>0</v>
      </c>
      <c r="AM87">
        <f>AL87/AK87</f>
        <v>0</v>
      </c>
      <c r="AN87">
        <v>0</v>
      </c>
      <c r="AO87" t="s">
        <v>294</v>
      </c>
      <c r="AP87">
        <v>0</v>
      </c>
      <c r="AQ87">
        <v>0</v>
      </c>
      <c r="AR87">
        <f>1-AP87/AQ87</f>
        <v>0</v>
      </c>
      <c r="AS87">
        <v>0.5</v>
      </c>
      <c r="AT87">
        <f>BP87</f>
        <v>0</v>
      </c>
      <c r="AU87">
        <f>I87</f>
        <v>0</v>
      </c>
      <c r="AV87">
        <f>AR87*AS87*AT87</f>
        <v>0</v>
      </c>
      <c r="AW87">
        <f>BB87/AQ87</f>
        <v>0</v>
      </c>
      <c r="AX87">
        <f>(AU87-AN87)/AT87</f>
        <v>0</v>
      </c>
      <c r="AY87">
        <f>(AK87-AQ87)/AQ87</f>
        <v>0</v>
      </c>
      <c r="AZ87" t="s">
        <v>294</v>
      </c>
      <c r="BA87">
        <v>0</v>
      </c>
      <c r="BB87">
        <f>AQ87-BA87</f>
        <v>0</v>
      </c>
      <c r="BC87">
        <f>(AQ87-AP87)/(AQ87-BA87)</f>
        <v>0</v>
      </c>
      <c r="BD87">
        <f>(AK87-AQ87)/(AK87-BA87)</f>
        <v>0</v>
      </c>
      <c r="BE87">
        <f>(AQ87-AP87)/(AQ87-AJ87)</f>
        <v>0</v>
      </c>
      <c r="BF87">
        <f>(AK87-AQ87)/(AK87-AJ87)</f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f>$B$11*CM87+$C$11*CN87+$F$11*CO87*(1-CR87)</f>
        <v>0</v>
      </c>
      <c r="BP87">
        <f>BO87*BQ87</f>
        <v>0</v>
      </c>
      <c r="BQ87">
        <f>($B$11*$D$9+$C$11*$D$9+$F$11*((DB87+CT87)/MAX(DB87+CT87+DC87, 0.1)*$I$9+DC87/MAX(DB87+CT87+DC87, 0.1)*$J$9))/($B$11+$C$11+$F$11)</f>
        <v>0</v>
      </c>
      <c r="BR87">
        <f>($B$11*$K$9+$C$11*$K$9+$F$11*((DB87+CT87)/MAX(DB87+CT87+DC87, 0.1)*$P$9+DC87/MAX(DB87+CT87+DC87, 0.1)*$Q$9))/($B$11+$C$11+$F$11)</f>
        <v>0</v>
      </c>
      <c r="BS87">
        <v>6</v>
      </c>
      <c r="BT87">
        <v>0.5</v>
      </c>
      <c r="BU87" t="s">
        <v>295</v>
      </c>
      <c r="BV87">
        <v>2</v>
      </c>
      <c r="BW87">
        <v>1621533709.5</v>
      </c>
      <c r="BX87">
        <v>215.182</v>
      </c>
      <c r="BY87">
        <v>224.861</v>
      </c>
      <c r="BZ87">
        <v>12.9439</v>
      </c>
      <c r="CA87">
        <v>12.9304</v>
      </c>
      <c r="CB87">
        <v>208.11</v>
      </c>
      <c r="CC87">
        <v>12.7904</v>
      </c>
      <c r="CD87">
        <v>699.927</v>
      </c>
      <c r="CE87">
        <v>100.933</v>
      </c>
      <c r="CF87">
        <v>0.100852</v>
      </c>
      <c r="CG87">
        <v>22.9752</v>
      </c>
      <c r="CH87">
        <v>22.9333</v>
      </c>
      <c r="CI87">
        <v>999.9</v>
      </c>
      <c r="CJ87">
        <v>0</v>
      </c>
      <c r="CK87">
        <v>0</v>
      </c>
      <c r="CL87">
        <v>9955</v>
      </c>
      <c r="CM87">
        <v>0</v>
      </c>
      <c r="CN87">
        <v>3.33586</v>
      </c>
      <c r="CO87">
        <v>600.067</v>
      </c>
      <c r="CP87">
        <v>0.933003</v>
      </c>
      <c r="CQ87">
        <v>0.0669971</v>
      </c>
      <c r="CR87">
        <v>0</v>
      </c>
      <c r="CS87">
        <v>3.1106</v>
      </c>
      <c r="CT87">
        <v>4.99951</v>
      </c>
      <c r="CU87">
        <v>90.268</v>
      </c>
      <c r="CV87">
        <v>4814.65</v>
      </c>
      <c r="CW87">
        <v>37.75</v>
      </c>
      <c r="CX87">
        <v>41.5</v>
      </c>
      <c r="CY87">
        <v>40.125</v>
      </c>
      <c r="CZ87">
        <v>41.062</v>
      </c>
      <c r="DA87">
        <v>40.062</v>
      </c>
      <c r="DB87">
        <v>555.2</v>
      </c>
      <c r="DC87">
        <v>39.87</v>
      </c>
      <c r="DD87">
        <v>0</v>
      </c>
      <c r="DE87">
        <v>1621533713.2</v>
      </c>
      <c r="DF87">
        <v>0</v>
      </c>
      <c r="DG87">
        <v>3.43711538461538</v>
      </c>
      <c r="DH87">
        <v>-0.897299141266753</v>
      </c>
      <c r="DI87">
        <v>-0.256871797449735</v>
      </c>
      <c r="DJ87">
        <v>90.1720115384615</v>
      </c>
      <c r="DK87">
        <v>15</v>
      </c>
      <c r="DL87">
        <v>1621533543.5</v>
      </c>
      <c r="DM87" t="s">
        <v>296</v>
      </c>
      <c r="DN87">
        <v>1621533543</v>
      </c>
      <c r="DO87">
        <v>1621533543.5</v>
      </c>
      <c r="DP87">
        <v>4</v>
      </c>
      <c r="DQ87">
        <v>0.002</v>
      </c>
      <c r="DR87">
        <v>0.003</v>
      </c>
      <c r="DS87">
        <v>8.559</v>
      </c>
      <c r="DT87">
        <v>0.154</v>
      </c>
      <c r="DU87">
        <v>420</v>
      </c>
      <c r="DV87">
        <v>13</v>
      </c>
      <c r="DW87">
        <v>1.35</v>
      </c>
      <c r="DX87">
        <v>0.35</v>
      </c>
      <c r="DY87">
        <v>-9.43392825</v>
      </c>
      <c r="DZ87">
        <v>-0.466819249530933</v>
      </c>
      <c r="EA87">
        <v>0.153269302126804</v>
      </c>
      <c r="EB87">
        <v>1</v>
      </c>
      <c r="EC87">
        <v>3.44043714285714</v>
      </c>
      <c r="ED87">
        <v>-0.158907240704502</v>
      </c>
      <c r="EE87">
        <v>0.177447824260242</v>
      </c>
      <c r="EF87">
        <v>1</v>
      </c>
      <c r="EG87">
        <v>0.012294387175</v>
      </c>
      <c r="EH87">
        <v>0.0370278405140713</v>
      </c>
      <c r="EI87">
        <v>0.00692445023985801</v>
      </c>
      <c r="EJ87">
        <v>1</v>
      </c>
      <c r="EK87">
        <v>3</v>
      </c>
      <c r="EL87">
        <v>3</v>
      </c>
      <c r="EM87" t="s">
        <v>297</v>
      </c>
      <c r="EN87">
        <v>100</v>
      </c>
      <c r="EO87">
        <v>100</v>
      </c>
      <c r="EP87">
        <v>7.072</v>
      </c>
      <c r="EQ87">
        <v>0.1535</v>
      </c>
      <c r="ER87">
        <v>5.25304998807394</v>
      </c>
      <c r="ES87">
        <v>0.0095515401478521</v>
      </c>
      <c r="ET87">
        <v>-4.08282145803731e-06</v>
      </c>
      <c r="EU87">
        <v>9.61633180237613e-10</v>
      </c>
      <c r="EV87">
        <v>-0.0133641391554055</v>
      </c>
      <c r="EW87">
        <v>0.00964955815971448</v>
      </c>
      <c r="EX87">
        <v>0.000351754833574242</v>
      </c>
      <c r="EY87">
        <v>-6.74969522547015e-06</v>
      </c>
      <c r="EZ87">
        <v>-1</v>
      </c>
      <c r="FA87">
        <v>-1</v>
      </c>
      <c r="FB87">
        <v>-1</v>
      </c>
      <c r="FC87">
        <v>-1</v>
      </c>
      <c r="FD87">
        <v>2.8</v>
      </c>
      <c r="FE87">
        <v>2.8</v>
      </c>
      <c r="FF87">
        <v>2</v>
      </c>
      <c r="FG87">
        <v>793.654</v>
      </c>
      <c r="FH87">
        <v>738.579</v>
      </c>
      <c r="FI87">
        <v>19.9998</v>
      </c>
      <c r="FJ87">
        <v>26.9225</v>
      </c>
      <c r="FK87">
        <v>29.9999</v>
      </c>
      <c r="FL87">
        <v>26.9847</v>
      </c>
      <c r="FM87">
        <v>26.9613</v>
      </c>
      <c r="FN87">
        <v>16.3803</v>
      </c>
      <c r="FO87">
        <v>19.5638</v>
      </c>
      <c r="FP87">
        <v>7.57181</v>
      </c>
      <c r="FQ87">
        <v>20</v>
      </c>
      <c r="FR87">
        <v>236.41</v>
      </c>
      <c r="FS87">
        <v>12.9559</v>
      </c>
      <c r="FT87">
        <v>100.021</v>
      </c>
      <c r="FU87">
        <v>100.379</v>
      </c>
    </row>
    <row r="88" spans="1:177">
      <c r="A88">
        <v>72</v>
      </c>
      <c r="B88">
        <v>1621533711.5</v>
      </c>
      <c r="C88">
        <v>142</v>
      </c>
      <c r="D88" t="s">
        <v>440</v>
      </c>
      <c r="E88" t="s">
        <v>441</v>
      </c>
      <c r="G88">
        <v>1621533711.5</v>
      </c>
      <c r="H88">
        <f>CD88*AF88*(BZ88-CA88)/(100*BS88*(1000-AF88*BZ88))</f>
        <v>0</v>
      </c>
      <c r="I88">
        <f>CD88*AF88*(BY88-BX88*(1000-AF88*CA88)/(1000-AF88*BZ88))/(100*BS88)</f>
        <v>0</v>
      </c>
      <c r="J88">
        <f>BX88 - IF(AF88&gt;1, I88*BS88*100.0/(AH88*CL88), 0)</f>
        <v>0</v>
      </c>
      <c r="K88">
        <f>((Q88-H88/2)*J88-I88)/(Q88+H88/2)</f>
        <v>0</v>
      </c>
      <c r="L88">
        <f>K88*(CE88+CF88)/1000.0</f>
        <v>0</v>
      </c>
      <c r="M88">
        <f>(BX88 - IF(AF88&gt;1, I88*BS88*100.0/(AH88*CL88), 0))*(CE88+CF88)/1000.0</f>
        <v>0</v>
      </c>
      <c r="N88">
        <f>2.0/((1/P88-1/O88)+SIGN(P88)*SQRT((1/P88-1/O88)*(1/P88-1/O88) + 4*BT88/((BT88+1)*(BT88+1))*(2*1/P88*1/O88-1/O88*1/O88)))</f>
        <v>0</v>
      </c>
      <c r="O88">
        <f>IF(LEFT(BU88,1)&lt;&gt;"0",IF(LEFT(BU88,1)="1",3.0,BV88),$D$5+$E$5*(CL88*CE88/($K$5*1000))+$F$5*(CL88*CE88/($K$5*1000))*MAX(MIN(BS88,$J$5),$I$5)*MAX(MIN(BS88,$J$5),$I$5)+$G$5*MAX(MIN(BS88,$J$5),$I$5)*(CL88*CE88/($K$5*1000))+$H$5*(CL88*CE88/($K$5*1000))*(CL88*CE88/($K$5*1000)))</f>
        <v>0</v>
      </c>
      <c r="P88">
        <f>H88*(1000-(1000*0.61365*exp(17.502*T88/(240.97+T88))/(CE88+CF88)+BZ88)/2)/(1000*0.61365*exp(17.502*T88/(240.97+T88))/(CE88+CF88)-BZ88)</f>
        <v>0</v>
      </c>
      <c r="Q88">
        <f>1/((BT88+1)/(N88/1.6)+1/(O88/1.37)) + BT88/((BT88+1)/(N88/1.6) + BT88/(O88/1.37))</f>
        <v>0</v>
      </c>
      <c r="R88">
        <f>(BP88*BR88)</f>
        <v>0</v>
      </c>
      <c r="S88">
        <f>(CG88+(R88+2*0.95*5.67E-8*(((CG88+$B$7)+273)^4-(CG88+273)^4)-44100*H88)/(1.84*29.3*O88+8*0.95*5.67E-8*(CG88+273)^3))</f>
        <v>0</v>
      </c>
      <c r="T88">
        <f>($C$7*CH88+$D$7*CI88+$E$7*S88)</f>
        <v>0</v>
      </c>
      <c r="U88">
        <f>0.61365*exp(17.502*T88/(240.97+T88))</f>
        <v>0</v>
      </c>
      <c r="V88">
        <f>(W88/X88*100)</f>
        <v>0</v>
      </c>
      <c r="W88">
        <f>BZ88*(CE88+CF88)/1000</f>
        <v>0</v>
      </c>
      <c r="X88">
        <f>0.61365*exp(17.502*CG88/(240.97+CG88))</f>
        <v>0</v>
      </c>
      <c r="Y88">
        <f>(U88-BZ88*(CE88+CF88)/1000)</f>
        <v>0</v>
      </c>
      <c r="Z88">
        <f>(-H88*44100)</f>
        <v>0</v>
      </c>
      <c r="AA88">
        <f>2*29.3*O88*0.92*(CG88-T88)</f>
        <v>0</v>
      </c>
      <c r="AB88">
        <f>2*0.95*5.67E-8*(((CG88+$B$7)+273)^4-(T88+273)^4)</f>
        <v>0</v>
      </c>
      <c r="AC88">
        <f>R88+AB88+Z88+AA88</f>
        <v>0</v>
      </c>
      <c r="AD88">
        <v>0</v>
      </c>
      <c r="AE88">
        <v>0</v>
      </c>
      <c r="AF88">
        <f>IF(AD88*$H$13&gt;=AH88,1.0,(AH88/(AH88-AD88*$H$13)))</f>
        <v>0</v>
      </c>
      <c r="AG88">
        <f>(AF88-1)*100</f>
        <v>0</v>
      </c>
      <c r="AH88">
        <f>MAX(0,($B$13+$C$13*CL88)/(1+$D$13*CL88)*CE88/(CG88+273)*$E$13)</f>
        <v>0</v>
      </c>
      <c r="AI88" t="s">
        <v>294</v>
      </c>
      <c r="AJ88">
        <v>0</v>
      </c>
      <c r="AK88">
        <v>0</v>
      </c>
      <c r="AL88">
        <f>AK88-AJ88</f>
        <v>0</v>
      </c>
      <c r="AM88">
        <f>AL88/AK88</f>
        <v>0</v>
      </c>
      <c r="AN88">
        <v>0</v>
      </c>
      <c r="AO88" t="s">
        <v>294</v>
      </c>
      <c r="AP88">
        <v>0</v>
      </c>
      <c r="AQ88">
        <v>0</v>
      </c>
      <c r="AR88">
        <f>1-AP88/AQ88</f>
        <v>0</v>
      </c>
      <c r="AS88">
        <v>0.5</v>
      </c>
      <c r="AT88">
        <f>BP88</f>
        <v>0</v>
      </c>
      <c r="AU88">
        <f>I88</f>
        <v>0</v>
      </c>
      <c r="AV88">
        <f>AR88*AS88*AT88</f>
        <v>0</v>
      </c>
      <c r="AW88">
        <f>BB88/AQ88</f>
        <v>0</v>
      </c>
      <c r="AX88">
        <f>(AU88-AN88)/AT88</f>
        <v>0</v>
      </c>
      <c r="AY88">
        <f>(AK88-AQ88)/AQ88</f>
        <v>0</v>
      </c>
      <c r="AZ88" t="s">
        <v>294</v>
      </c>
      <c r="BA88">
        <v>0</v>
      </c>
      <c r="BB88">
        <f>AQ88-BA88</f>
        <v>0</v>
      </c>
      <c r="BC88">
        <f>(AQ88-AP88)/(AQ88-BA88)</f>
        <v>0</v>
      </c>
      <c r="BD88">
        <f>(AK88-AQ88)/(AK88-BA88)</f>
        <v>0</v>
      </c>
      <c r="BE88">
        <f>(AQ88-AP88)/(AQ88-AJ88)</f>
        <v>0</v>
      </c>
      <c r="BF88">
        <f>(AK88-AQ88)/(AK88-AJ88)</f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f>$B$11*CM88+$C$11*CN88+$F$11*CO88*(1-CR88)</f>
        <v>0</v>
      </c>
      <c r="BP88">
        <f>BO88*BQ88</f>
        <v>0</v>
      </c>
      <c r="BQ88">
        <f>($B$11*$D$9+$C$11*$D$9+$F$11*((DB88+CT88)/MAX(DB88+CT88+DC88, 0.1)*$I$9+DC88/MAX(DB88+CT88+DC88, 0.1)*$J$9))/($B$11+$C$11+$F$11)</f>
        <v>0</v>
      </c>
      <c r="BR88">
        <f>($B$11*$K$9+$C$11*$K$9+$F$11*((DB88+CT88)/MAX(DB88+CT88+DC88, 0.1)*$P$9+DC88/MAX(DB88+CT88+DC88, 0.1)*$Q$9))/($B$11+$C$11+$F$11)</f>
        <v>0</v>
      </c>
      <c r="BS88">
        <v>6</v>
      </c>
      <c r="BT88">
        <v>0.5</v>
      </c>
      <c r="BU88" t="s">
        <v>295</v>
      </c>
      <c r="BV88">
        <v>2</v>
      </c>
      <c r="BW88">
        <v>1621533711.5</v>
      </c>
      <c r="BX88">
        <v>218.649</v>
      </c>
      <c r="BY88">
        <v>228.183</v>
      </c>
      <c r="BZ88">
        <v>12.9413</v>
      </c>
      <c r="CA88">
        <v>12.9309</v>
      </c>
      <c r="CB88">
        <v>211.549</v>
      </c>
      <c r="CC88">
        <v>12.7879</v>
      </c>
      <c r="CD88">
        <v>699.826</v>
      </c>
      <c r="CE88">
        <v>100.933</v>
      </c>
      <c r="CF88">
        <v>0.0998672</v>
      </c>
      <c r="CG88">
        <v>22.9752</v>
      </c>
      <c r="CH88">
        <v>22.948</v>
      </c>
      <c r="CI88">
        <v>999.9</v>
      </c>
      <c r="CJ88">
        <v>0</v>
      </c>
      <c r="CK88">
        <v>0</v>
      </c>
      <c r="CL88">
        <v>10020</v>
      </c>
      <c r="CM88">
        <v>0</v>
      </c>
      <c r="CN88">
        <v>3.33586</v>
      </c>
      <c r="CO88">
        <v>600.056</v>
      </c>
      <c r="CP88">
        <v>0.933003</v>
      </c>
      <c r="CQ88">
        <v>0.0669971</v>
      </c>
      <c r="CR88">
        <v>0</v>
      </c>
      <c r="CS88">
        <v>3.5386</v>
      </c>
      <c r="CT88">
        <v>4.99951</v>
      </c>
      <c r="CU88">
        <v>90.2031</v>
      </c>
      <c r="CV88">
        <v>4814.56</v>
      </c>
      <c r="CW88">
        <v>37.75</v>
      </c>
      <c r="CX88">
        <v>41.5</v>
      </c>
      <c r="CY88">
        <v>40.125</v>
      </c>
      <c r="CZ88">
        <v>41.125</v>
      </c>
      <c r="DA88">
        <v>40</v>
      </c>
      <c r="DB88">
        <v>555.19</v>
      </c>
      <c r="DC88">
        <v>39.87</v>
      </c>
      <c r="DD88">
        <v>0</v>
      </c>
      <c r="DE88">
        <v>1621533715.6</v>
      </c>
      <c r="DF88">
        <v>0</v>
      </c>
      <c r="DG88">
        <v>3.41878076923077</v>
      </c>
      <c r="DH88">
        <v>-0.577965808735485</v>
      </c>
      <c r="DI88">
        <v>-0.410591451138254</v>
      </c>
      <c r="DJ88">
        <v>90.1868538461539</v>
      </c>
      <c r="DK88">
        <v>15</v>
      </c>
      <c r="DL88">
        <v>1621533543.5</v>
      </c>
      <c r="DM88" t="s">
        <v>296</v>
      </c>
      <c r="DN88">
        <v>1621533543</v>
      </c>
      <c r="DO88">
        <v>1621533543.5</v>
      </c>
      <c r="DP88">
        <v>4</v>
      </c>
      <c r="DQ88">
        <v>0.002</v>
      </c>
      <c r="DR88">
        <v>0.003</v>
      </c>
      <c r="DS88">
        <v>8.559</v>
      </c>
      <c r="DT88">
        <v>0.154</v>
      </c>
      <c r="DU88">
        <v>420</v>
      </c>
      <c r="DV88">
        <v>13</v>
      </c>
      <c r="DW88">
        <v>1.35</v>
      </c>
      <c r="DX88">
        <v>0.35</v>
      </c>
      <c r="DY88">
        <v>-9.45573075</v>
      </c>
      <c r="DZ88">
        <v>-0.447697373358337</v>
      </c>
      <c r="EA88">
        <v>0.151727832093975</v>
      </c>
      <c r="EB88">
        <v>1</v>
      </c>
      <c r="EC88">
        <v>3.4226</v>
      </c>
      <c r="ED88">
        <v>-0.304649708442491</v>
      </c>
      <c r="EE88">
        <v>0.185239829803027</v>
      </c>
      <c r="EF88">
        <v>1</v>
      </c>
      <c r="EG88">
        <v>0.012435675925</v>
      </c>
      <c r="EH88">
        <v>0.0237301354559099</v>
      </c>
      <c r="EI88">
        <v>0.006897710152674</v>
      </c>
      <c r="EJ88">
        <v>1</v>
      </c>
      <c r="EK88">
        <v>3</v>
      </c>
      <c r="EL88">
        <v>3</v>
      </c>
      <c r="EM88" t="s">
        <v>297</v>
      </c>
      <c r="EN88">
        <v>100</v>
      </c>
      <c r="EO88">
        <v>100</v>
      </c>
      <c r="EP88">
        <v>7.1</v>
      </c>
      <c r="EQ88">
        <v>0.1534</v>
      </c>
      <c r="ER88">
        <v>5.25304998807394</v>
      </c>
      <c r="ES88">
        <v>0.0095515401478521</v>
      </c>
      <c r="ET88">
        <v>-4.08282145803731e-06</v>
      </c>
      <c r="EU88">
        <v>9.61633180237613e-10</v>
      </c>
      <c r="EV88">
        <v>-0.0133641391554055</v>
      </c>
      <c r="EW88">
        <v>0.00964955815971448</v>
      </c>
      <c r="EX88">
        <v>0.000351754833574242</v>
      </c>
      <c r="EY88">
        <v>-6.74969522547015e-06</v>
      </c>
      <c r="EZ88">
        <v>-1</v>
      </c>
      <c r="FA88">
        <v>-1</v>
      </c>
      <c r="FB88">
        <v>-1</v>
      </c>
      <c r="FC88">
        <v>-1</v>
      </c>
      <c r="FD88">
        <v>2.8</v>
      </c>
      <c r="FE88">
        <v>2.8</v>
      </c>
      <c r="FF88">
        <v>2</v>
      </c>
      <c r="FG88">
        <v>793.476</v>
      </c>
      <c r="FH88">
        <v>738.359</v>
      </c>
      <c r="FI88">
        <v>19.9999</v>
      </c>
      <c r="FJ88">
        <v>26.9202</v>
      </c>
      <c r="FK88">
        <v>30</v>
      </c>
      <c r="FL88">
        <v>26.9847</v>
      </c>
      <c r="FM88">
        <v>26.959</v>
      </c>
      <c r="FN88">
        <v>16.5804</v>
      </c>
      <c r="FO88">
        <v>19.5638</v>
      </c>
      <c r="FP88">
        <v>7.57181</v>
      </c>
      <c r="FQ88">
        <v>20</v>
      </c>
      <c r="FR88">
        <v>239.83</v>
      </c>
      <c r="FS88">
        <v>12.9634</v>
      </c>
      <c r="FT88">
        <v>100.019</v>
      </c>
      <c r="FU88">
        <v>100.379</v>
      </c>
    </row>
    <row r="89" spans="1:177">
      <c r="A89">
        <v>73</v>
      </c>
      <c r="B89">
        <v>1621533713.5</v>
      </c>
      <c r="C89">
        <v>144</v>
      </c>
      <c r="D89" t="s">
        <v>442</v>
      </c>
      <c r="E89" t="s">
        <v>443</v>
      </c>
      <c r="G89">
        <v>1621533713.5</v>
      </c>
      <c r="H89">
        <f>CD89*AF89*(BZ89-CA89)/(100*BS89*(1000-AF89*BZ89))</f>
        <v>0</v>
      </c>
      <c r="I89">
        <f>CD89*AF89*(BY89-BX89*(1000-AF89*CA89)/(1000-AF89*BZ89))/(100*BS89)</f>
        <v>0</v>
      </c>
      <c r="J89">
        <f>BX89 - IF(AF89&gt;1, I89*BS89*100.0/(AH89*CL89), 0)</f>
        <v>0</v>
      </c>
      <c r="K89">
        <f>((Q89-H89/2)*J89-I89)/(Q89+H89/2)</f>
        <v>0</v>
      </c>
      <c r="L89">
        <f>K89*(CE89+CF89)/1000.0</f>
        <v>0</v>
      </c>
      <c r="M89">
        <f>(BX89 - IF(AF89&gt;1, I89*BS89*100.0/(AH89*CL89), 0))*(CE89+CF89)/1000.0</f>
        <v>0</v>
      </c>
      <c r="N89">
        <f>2.0/((1/P89-1/O89)+SIGN(P89)*SQRT((1/P89-1/O89)*(1/P89-1/O89) + 4*BT89/((BT89+1)*(BT89+1))*(2*1/P89*1/O89-1/O89*1/O89)))</f>
        <v>0</v>
      </c>
      <c r="O89">
        <f>IF(LEFT(BU89,1)&lt;&gt;"0",IF(LEFT(BU89,1)="1",3.0,BV89),$D$5+$E$5*(CL89*CE89/($K$5*1000))+$F$5*(CL89*CE89/($K$5*1000))*MAX(MIN(BS89,$J$5),$I$5)*MAX(MIN(BS89,$J$5),$I$5)+$G$5*MAX(MIN(BS89,$J$5),$I$5)*(CL89*CE89/($K$5*1000))+$H$5*(CL89*CE89/($K$5*1000))*(CL89*CE89/($K$5*1000)))</f>
        <v>0</v>
      </c>
      <c r="P89">
        <f>H89*(1000-(1000*0.61365*exp(17.502*T89/(240.97+T89))/(CE89+CF89)+BZ89)/2)/(1000*0.61365*exp(17.502*T89/(240.97+T89))/(CE89+CF89)-BZ89)</f>
        <v>0</v>
      </c>
      <c r="Q89">
        <f>1/((BT89+1)/(N89/1.6)+1/(O89/1.37)) + BT89/((BT89+1)/(N89/1.6) + BT89/(O89/1.37))</f>
        <v>0</v>
      </c>
      <c r="R89">
        <f>(BP89*BR89)</f>
        <v>0</v>
      </c>
      <c r="S89">
        <f>(CG89+(R89+2*0.95*5.67E-8*(((CG89+$B$7)+273)^4-(CG89+273)^4)-44100*H89)/(1.84*29.3*O89+8*0.95*5.67E-8*(CG89+273)^3))</f>
        <v>0</v>
      </c>
      <c r="T89">
        <f>($C$7*CH89+$D$7*CI89+$E$7*S89)</f>
        <v>0</v>
      </c>
      <c r="U89">
        <f>0.61365*exp(17.502*T89/(240.97+T89))</f>
        <v>0</v>
      </c>
      <c r="V89">
        <f>(W89/X89*100)</f>
        <v>0</v>
      </c>
      <c r="W89">
        <f>BZ89*(CE89+CF89)/1000</f>
        <v>0</v>
      </c>
      <c r="X89">
        <f>0.61365*exp(17.502*CG89/(240.97+CG89))</f>
        <v>0</v>
      </c>
      <c r="Y89">
        <f>(U89-BZ89*(CE89+CF89)/1000)</f>
        <v>0</v>
      </c>
      <c r="Z89">
        <f>(-H89*44100)</f>
        <v>0</v>
      </c>
      <c r="AA89">
        <f>2*29.3*O89*0.92*(CG89-T89)</f>
        <v>0</v>
      </c>
      <c r="AB89">
        <f>2*0.95*5.67E-8*(((CG89+$B$7)+273)^4-(T89+273)^4)</f>
        <v>0</v>
      </c>
      <c r="AC89">
        <f>R89+AB89+Z89+AA89</f>
        <v>0</v>
      </c>
      <c r="AD89">
        <v>0</v>
      </c>
      <c r="AE89">
        <v>0</v>
      </c>
      <c r="AF89">
        <f>IF(AD89*$H$13&gt;=AH89,1.0,(AH89/(AH89-AD89*$H$13)))</f>
        <v>0</v>
      </c>
      <c r="AG89">
        <f>(AF89-1)*100</f>
        <v>0</v>
      </c>
      <c r="AH89">
        <f>MAX(0,($B$13+$C$13*CL89)/(1+$D$13*CL89)*CE89/(CG89+273)*$E$13)</f>
        <v>0</v>
      </c>
      <c r="AI89" t="s">
        <v>294</v>
      </c>
      <c r="AJ89">
        <v>0</v>
      </c>
      <c r="AK89">
        <v>0</v>
      </c>
      <c r="AL89">
        <f>AK89-AJ89</f>
        <v>0</v>
      </c>
      <c r="AM89">
        <f>AL89/AK89</f>
        <v>0</v>
      </c>
      <c r="AN89">
        <v>0</v>
      </c>
      <c r="AO89" t="s">
        <v>294</v>
      </c>
      <c r="AP89">
        <v>0</v>
      </c>
      <c r="AQ89">
        <v>0</v>
      </c>
      <c r="AR89">
        <f>1-AP89/AQ89</f>
        <v>0</v>
      </c>
      <c r="AS89">
        <v>0.5</v>
      </c>
      <c r="AT89">
        <f>BP89</f>
        <v>0</v>
      </c>
      <c r="AU89">
        <f>I89</f>
        <v>0</v>
      </c>
      <c r="AV89">
        <f>AR89*AS89*AT89</f>
        <v>0</v>
      </c>
      <c r="AW89">
        <f>BB89/AQ89</f>
        <v>0</v>
      </c>
      <c r="AX89">
        <f>(AU89-AN89)/AT89</f>
        <v>0</v>
      </c>
      <c r="AY89">
        <f>(AK89-AQ89)/AQ89</f>
        <v>0</v>
      </c>
      <c r="AZ89" t="s">
        <v>294</v>
      </c>
      <c r="BA89">
        <v>0</v>
      </c>
      <c r="BB89">
        <f>AQ89-BA89</f>
        <v>0</v>
      </c>
      <c r="BC89">
        <f>(AQ89-AP89)/(AQ89-BA89)</f>
        <v>0</v>
      </c>
      <c r="BD89">
        <f>(AK89-AQ89)/(AK89-BA89)</f>
        <v>0</v>
      </c>
      <c r="BE89">
        <f>(AQ89-AP89)/(AQ89-AJ89)</f>
        <v>0</v>
      </c>
      <c r="BF89">
        <f>(AK89-AQ89)/(AK89-AJ89)</f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f>$B$11*CM89+$C$11*CN89+$F$11*CO89*(1-CR89)</f>
        <v>0</v>
      </c>
      <c r="BP89">
        <f>BO89*BQ89</f>
        <v>0</v>
      </c>
      <c r="BQ89">
        <f>($B$11*$D$9+$C$11*$D$9+$F$11*((DB89+CT89)/MAX(DB89+CT89+DC89, 0.1)*$I$9+DC89/MAX(DB89+CT89+DC89, 0.1)*$J$9))/($B$11+$C$11+$F$11)</f>
        <v>0</v>
      </c>
      <c r="BR89">
        <f>($B$11*$K$9+$C$11*$K$9+$F$11*((DB89+CT89)/MAX(DB89+CT89+DC89, 0.1)*$P$9+DC89/MAX(DB89+CT89+DC89, 0.1)*$Q$9))/($B$11+$C$11+$F$11)</f>
        <v>0</v>
      </c>
      <c r="BS89">
        <v>6</v>
      </c>
      <c r="BT89">
        <v>0.5</v>
      </c>
      <c r="BU89" t="s">
        <v>295</v>
      </c>
      <c r="BV89">
        <v>2</v>
      </c>
      <c r="BW89">
        <v>1621533713.5</v>
      </c>
      <c r="BX89">
        <v>222.036</v>
      </c>
      <c r="BY89">
        <v>231.603</v>
      </c>
      <c r="BZ89">
        <v>12.9395</v>
      </c>
      <c r="CA89">
        <v>12.9301</v>
      </c>
      <c r="CB89">
        <v>214.909</v>
      </c>
      <c r="CC89">
        <v>12.7861</v>
      </c>
      <c r="CD89">
        <v>700.015</v>
      </c>
      <c r="CE89">
        <v>100.935</v>
      </c>
      <c r="CF89">
        <v>0.0999731</v>
      </c>
      <c r="CG89">
        <v>22.9745</v>
      </c>
      <c r="CH89">
        <v>22.9367</v>
      </c>
      <c r="CI89">
        <v>999.9</v>
      </c>
      <c r="CJ89">
        <v>0</v>
      </c>
      <c r="CK89">
        <v>0</v>
      </c>
      <c r="CL89">
        <v>10030</v>
      </c>
      <c r="CM89">
        <v>0</v>
      </c>
      <c r="CN89">
        <v>3.33586</v>
      </c>
      <c r="CO89">
        <v>599.755</v>
      </c>
      <c r="CP89">
        <v>0.932968</v>
      </c>
      <c r="CQ89">
        <v>0.0670323</v>
      </c>
      <c r="CR89">
        <v>0</v>
      </c>
      <c r="CS89">
        <v>3.3796</v>
      </c>
      <c r="CT89">
        <v>4.99951</v>
      </c>
      <c r="CU89">
        <v>90.0925</v>
      </c>
      <c r="CV89">
        <v>4812.07</v>
      </c>
      <c r="CW89">
        <v>37.75</v>
      </c>
      <c r="CX89">
        <v>41.5</v>
      </c>
      <c r="CY89">
        <v>40.125</v>
      </c>
      <c r="CZ89">
        <v>41.062</v>
      </c>
      <c r="DA89">
        <v>40.062</v>
      </c>
      <c r="DB89">
        <v>554.89</v>
      </c>
      <c r="DC89">
        <v>39.87</v>
      </c>
      <c r="DD89">
        <v>0</v>
      </c>
      <c r="DE89">
        <v>1621533717.4</v>
      </c>
      <c r="DF89">
        <v>0</v>
      </c>
      <c r="DG89">
        <v>3.383404</v>
      </c>
      <c r="DH89">
        <v>0.0119000033791282</v>
      </c>
      <c r="DI89">
        <v>-0.299169233336173</v>
      </c>
      <c r="DJ89">
        <v>90.175664</v>
      </c>
      <c r="DK89">
        <v>15</v>
      </c>
      <c r="DL89">
        <v>1621533543.5</v>
      </c>
      <c r="DM89" t="s">
        <v>296</v>
      </c>
      <c r="DN89">
        <v>1621533543</v>
      </c>
      <c r="DO89">
        <v>1621533543.5</v>
      </c>
      <c r="DP89">
        <v>4</v>
      </c>
      <c r="DQ89">
        <v>0.002</v>
      </c>
      <c r="DR89">
        <v>0.003</v>
      </c>
      <c r="DS89">
        <v>8.559</v>
      </c>
      <c r="DT89">
        <v>0.154</v>
      </c>
      <c r="DU89">
        <v>420</v>
      </c>
      <c r="DV89">
        <v>13</v>
      </c>
      <c r="DW89">
        <v>1.35</v>
      </c>
      <c r="DX89">
        <v>0.35</v>
      </c>
      <c r="DY89">
        <v>-9.465505</v>
      </c>
      <c r="DZ89">
        <v>-0.459814559099433</v>
      </c>
      <c r="EA89">
        <v>0.154299573735639</v>
      </c>
      <c r="EB89">
        <v>1</v>
      </c>
      <c r="EC89">
        <v>3.42198787878788</v>
      </c>
      <c r="ED89">
        <v>-0.273839417492075</v>
      </c>
      <c r="EE89">
        <v>0.186246236093879</v>
      </c>
      <c r="EF89">
        <v>1</v>
      </c>
      <c r="EG89">
        <v>0.01307618635</v>
      </c>
      <c r="EH89">
        <v>0.00318164778236396</v>
      </c>
      <c r="EI89">
        <v>0.00628303304792801</v>
      </c>
      <c r="EJ89">
        <v>1</v>
      </c>
      <c r="EK89">
        <v>3</v>
      </c>
      <c r="EL89">
        <v>3</v>
      </c>
      <c r="EM89" t="s">
        <v>297</v>
      </c>
      <c r="EN89">
        <v>100</v>
      </c>
      <c r="EO89">
        <v>100</v>
      </c>
      <c r="EP89">
        <v>7.127</v>
      </c>
      <c r="EQ89">
        <v>0.1534</v>
      </c>
      <c r="ER89">
        <v>5.25304998807394</v>
      </c>
      <c r="ES89">
        <v>0.0095515401478521</v>
      </c>
      <c r="ET89">
        <v>-4.08282145803731e-06</v>
      </c>
      <c r="EU89">
        <v>9.61633180237613e-10</v>
      </c>
      <c r="EV89">
        <v>-0.0133641391554055</v>
      </c>
      <c r="EW89">
        <v>0.00964955815971448</v>
      </c>
      <c r="EX89">
        <v>0.000351754833574242</v>
      </c>
      <c r="EY89">
        <v>-6.74969522547015e-06</v>
      </c>
      <c r="EZ89">
        <v>-1</v>
      </c>
      <c r="FA89">
        <v>-1</v>
      </c>
      <c r="FB89">
        <v>-1</v>
      </c>
      <c r="FC89">
        <v>-1</v>
      </c>
      <c r="FD89">
        <v>2.8</v>
      </c>
      <c r="FE89">
        <v>2.8</v>
      </c>
      <c r="FF89">
        <v>2</v>
      </c>
      <c r="FG89">
        <v>793.648</v>
      </c>
      <c r="FH89">
        <v>738.169</v>
      </c>
      <c r="FI89">
        <v>20</v>
      </c>
      <c r="FJ89">
        <v>26.9202</v>
      </c>
      <c r="FK89">
        <v>30</v>
      </c>
      <c r="FL89">
        <v>26.9838</v>
      </c>
      <c r="FM89">
        <v>26.959</v>
      </c>
      <c r="FN89">
        <v>16.7784</v>
      </c>
      <c r="FO89">
        <v>19.5638</v>
      </c>
      <c r="FP89">
        <v>7.57181</v>
      </c>
      <c r="FQ89">
        <v>20</v>
      </c>
      <c r="FR89">
        <v>243.23</v>
      </c>
      <c r="FS89">
        <v>12.9722</v>
      </c>
      <c r="FT89">
        <v>100.022</v>
      </c>
      <c r="FU89">
        <v>100.38</v>
      </c>
    </row>
    <row r="90" spans="1:177">
      <c r="A90">
        <v>74</v>
      </c>
      <c r="B90">
        <v>1621533715.5</v>
      </c>
      <c r="C90">
        <v>146</v>
      </c>
      <c r="D90" t="s">
        <v>444</v>
      </c>
      <c r="E90" t="s">
        <v>445</v>
      </c>
      <c r="G90">
        <v>1621533715.5</v>
      </c>
      <c r="H90">
        <f>CD90*AF90*(BZ90-CA90)/(100*BS90*(1000-AF90*BZ90))</f>
        <v>0</v>
      </c>
      <c r="I90">
        <f>CD90*AF90*(BY90-BX90*(1000-AF90*CA90)/(1000-AF90*BZ90))/(100*BS90)</f>
        <v>0</v>
      </c>
      <c r="J90">
        <f>BX90 - IF(AF90&gt;1, I90*BS90*100.0/(AH90*CL90), 0)</f>
        <v>0</v>
      </c>
      <c r="K90">
        <f>((Q90-H90/2)*J90-I90)/(Q90+H90/2)</f>
        <v>0</v>
      </c>
      <c r="L90">
        <f>K90*(CE90+CF90)/1000.0</f>
        <v>0</v>
      </c>
      <c r="M90">
        <f>(BX90 - IF(AF90&gt;1, I90*BS90*100.0/(AH90*CL90), 0))*(CE90+CF90)/1000.0</f>
        <v>0</v>
      </c>
      <c r="N90">
        <f>2.0/((1/P90-1/O90)+SIGN(P90)*SQRT((1/P90-1/O90)*(1/P90-1/O90) + 4*BT90/((BT90+1)*(BT90+1))*(2*1/P90*1/O90-1/O90*1/O90)))</f>
        <v>0</v>
      </c>
      <c r="O90">
        <f>IF(LEFT(BU90,1)&lt;&gt;"0",IF(LEFT(BU90,1)="1",3.0,BV90),$D$5+$E$5*(CL90*CE90/($K$5*1000))+$F$5*(CL90*CE90/($K$5*1000))*MAX(MIN(BS90,$J$5),$I$5)*MAX(MIN(BS90,$J$5),$I$5)+$G$5*MAX(MIN(BS90,$J$5),$I$5)*(CL90*CE90/($K$5*1000))+$H$5*(CL90*CE90/($K$5*1000))*(CL90*CE90/($K$5*1000)))</f>
        <v>0</v>
      </c>
      <c r="P90">
        <f>H90*(1000-(1000*0.61365*exp(17.502*T90/(240.97+T90))/(CE90+CF90)+BZ90)/2)/(1000*0.61365*exp(17.502*T90/(240.97+T90))/(CE90+CF90)-BZ90)</f>
        <v>0</v>
      </c>
      <c r="Q90">
        <f>1/((BT90+1)/(N90/1.6)+1/(O90/1.37)) + BT90/((BT90+1)/(N90/1.6) + BT90/(O90/1.37))</f>
        <v>0</v>
      </c>
      <c r="R90">
        <f>(BP90*BR90)</f>
        <v>0</v>
      </c>
      <c r="S90">
        <f>(CG90+(R90+2*0.95*5.67E-8*(((CG90+$B$7)+273)^4-(CG90+273)^4)-44100*H90)/(1.84*29.3*O90+8*0.95*5.67E-8*(CG90+273)^3))</f>
        <v>0</v>
      </c>
      <c r="T90">
        <f>($C$7*CH90+$D$7*CI90+$E$7*S90)</f>
        <v>0</v>
      </c>
      <c r="U90">
        <f>0.61365*exp(17.502*T90/(240.97+T90))</f>
        <v>0</v>
      </c>
      <c r="V90">
        <f>(W90/X90*100)</f>
        <v>0</v>
      </c>
      <c r="W90">
        <f>BZ90*(CE90+CF90)/1000</f>
        <v>0</v>
      </c>
      <c r="X90">
        <f>0.61365*exp(17.502*CG90/(240.97+CG90))</f>
        <v>0</v>
      </c>
      <c r="Y90">
        <f>(U90-BZ90*(CE90+CF90)/1000)</f>
        <v>0</v>
      </c>
      <c r="Z90">
        <f>(-H90*44100)</f>
        <v>0</v>
      </c>
      <c r="AA90">
        <f>2*29.3*O90*0.92*(CG90-T90)</f>
        <v>0</v>
      </c>
      <c r="AB90">
        <f>2*0.95*5.67E-8*(((CG90+$B$7)+273)^4-(T90+273)^4)</f>
        <v>0</v>
      </c>
      <c r="AC90">
        <f>R90+AB90+Z90+AA90</f>
        <v>0</v>
      </c>
      <c r="AD90">
        <v>0</v>
      </c>
      <c r="AE90">
        <v>0</v>
      </c>
      <c r="AF90">
        <f>IF(AD90*$H$13&gt;=AH90,1.0,(AH90/(AH90-AD90*$H$13)))</f>
        <v>0</v>
      </c>
      <c r="AG90">
        <f>(AF90-1)*100</f>
        <v>0</v>
      </c>
      <c r="AH90">
        <f>MAX(0,($B$13+$C$13*CL90)/(1+$D$13*CL90)*CE90/(CG90+273)*$E$13)</f>
        <v>0</v>
      </c>
      <c r="AI90" t="s">
        <v>294</v>
      </c>
      <c r="AJ90">
        <v>0</v>
      </c>
      <c r="AK90">
        <v>0</v>
      </c>
      <c r="AL90">
        <f>AK90-AJ90</f>
        <v>0</v>
      </c>
      <c r="AM90">
        <f>AL90/AK90</f>
        <v>0</v>
      </c>
      <c r="AN90">
        <v>0</v>
      </c>
      <c r="AO90" t="s">
        <v>294</v>
      </c>
      <c r="AP90">
        <v>0</v>
      </c>
      <c r="AQ90">
        <v>0</v>
      </c>
      <c r="AR90">
        <f>1-AP90/AQ90</f>
        <v>0</v>
      </c>
      <c r="AS90">
        <v>0.5</v>
      </c>
      <c r="AT90">
        <f>BP90</f>
        <v>0</v>
      </c>
      <c r="AU90">
        <f>I90</f>
        <v>0</v>
      </c>
      <c r="AV90">
        <f>AR90*AS90*AT90</f>
        <v>0</v>
      </c>
      <c r="AW90">
        <f>BB90/AQ90</f>
        <v>0</v>
      </c>
      <c r="AX90">
        <f>(AU90-AN90)/AT90</f>
        <v>0</v>
      </c>
      <c r="AY90">
        <f>(AK90-AQ90)/AQ90</f>
        <v>0</v>
      </c>
      <c r="AZ90" t="s">
        <v>294</v>
      </c>
      <c r="BA90">
        <v>0</v>
      </c>
      <c r="BB90">
        <f>AQ90-BA90</f>
        <v>0</v>
      </c>
      <c r="BC90">
        <f>(AQ90-AP90)/(AQ90-BA90)</f>
        <v>0</v>
      </c>
      <c r="BD90">
        <f>(AK90-AQ90)/(AK90-BA90)</f>
        <v>0</v>
      </c>
      <c r="BE90">
        <f>(AQ90-AP90)/(AQ90-AJ90)</f>
        <v>0</v>
      </c>
      <c r="BF90">
        <f>(AK90-AQ90)/(AK90-AJ90)</f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f>$B$11*CM90+$C$11*CN90+$F$11*CO90*(1-CR90)</f>
        <v>0</v>
      </c>
      <c r="BP90">
        <f>BO90*BQ90</f>
        <v>0</v>
      </c>
      <c r="BQ90">
        <f>($B$11*$D$9+$C$11*$D$9+$F$11*((DB90+CT90)/MAX(DB90+CT90+DC90, 0.1)*$I$9+DC90/MAX(DB90+CT90+DC90, 0.1)*$J$9))/($B$11+$C$11+$F$11)</f>
        <v>0</v>
      </c>
      <c r="BR90">
        <f>($B$11*$K$9+$C$11*$K$9+$F$11*((DB90+CT90)/MAX(DB90+CT90+DC90, 0.1)*$P$9+DC90/MAX(DB90+CT90+DC90, 0.1)*$Q$9))/($B$11+$C$11+$F$11)</f>
        <v>0</v>
      </c>
      <c r="BS90">
        <v>6</v>
      </c>
      <c r="BT90">
        <v>0.5</v>
      </c>
      <c r="BU90" t="s">
        <v>295</v>
      </c>
      <c r="BV90">
        <v>2</v>
      </c>
      <c r="BW90">
        <v>1621533715.5</v>
      </c>
      <c r="BX90">
        <v>225.438</v>
      </c>
      <c r="BY90">
        <v>235.185</v>
      </c>
      <c r="BZ90">
        <v>12.9363</v>
      </c>
      <c r="CA90">
        <v>12.9287</v>
      </c>
      <c r="CB90">
        <v>218.284</v>
      </c>
      <c r="CC90">
        <v>12.7829</v>
      </c>
      <c r="CD90">
        <v>700.05</v>
      </c>
      <c r="CE90">
        <v>100.931</v>
      </c>
      <c r="CF90">
        <v>0.100267</v>
      </c>
      <c r="CG90">
        <v>22.9733</v>
      </c>
      <c r="CH90">
        <v>22.953</v>
      </c>
      <c r="CI90">
        <v>999.9</v>
      </c>
      <c r="CJ90">
        <v>0</v>
      </c>
      <c r="CK90">
        <v>0</v>
      </c>
      <c r="CL90">
        <v>10010</v>
      </c>
      <c r="CM90">
        <v>0</v>
      </c>
      <c r="CN90">
        <v>3.33586</v>
      </c>
      <c r="CO90">
        <v>600.062</v>
      </c>
      <c r="CP90">
        <v>0.933003</v>
      </c>
      <c r="CQ90">
        <v>0.0669971</v>
      </c>
      <c r="CR90">
        <v>0</v>
      </c>
      <c r="CS90">
        <v>3.6125</v>
      </c>
      <c r="CT90">
        <v>4.99951</v>
      </c>
      <c r="CU90">
        <v>90.0753</v>
      </c>
      <c r="CV90">
        <v>4814.61</v>
      </c>
      <c r="CW90">
        <v>37.75</v>
      </c>
      <c r="CX90">
        <v>41.5</v>
      </c>
      <c r="CY90">
        <v>40.125</v>
      </c>
      <c r="CZ90">
        <v>41.062</v>
      </c>
      <c r="DA90">
        <v>40.062</v>
      </c>
      <c r="DB90">
        <v>555.2</v>
      </c>
      <c r="DC90">
        <v>39.87</v>
      </c>
      <c r="DD90">
        <v>0</v>
      </c>
      <c r="DE90">
        <v>1621533719.2</v>
      </c>
      <c r="DF90">
        <v>0</v>
      </c>
      <c r="DG90">
        <v>3.40812307692308</v>
      </c>
      <c r="DH90">
        <v>0.181784617603454</v>
      </c>
      <c r="DI90">
        <v>-0.234441029091677</v>
      </c>
      <c r="DJ90">
        <v>90.1540076923077</v>
      </c>
      <c r="DK90">
        <v>15</v>
      </c>
      <c r="DL90">
        <v>1621533543.5</v>
      </c>
      <c r="DM90" t="s">
        <v>296</v>
      </c>
      <c r="DN90">
        <v>1621533543</v>
      </c>
      <c r="DO90">
        <v>1621533543.5</v>
      </c>
      <c r="DP90">
        <v>4</v>
      </c>
      <c r="DQ90">
        <v>0.002</v>
      </c>
      <c r="DR90">
        <v>0.003</v>
      </c>
      <c r="DS90">
        <v>8.559</v>
      </c>
      <c r="DT90">
        <v>0.154</v>
      </c>
      <c r="DU90">
        <v>420</v>
      </c>
      <c r="DV90">
        <v>13</v>
      </c>
      <c r="DW90">
        <v>1.35</v>
      </c>
      <c r="DX90">
        <v>0.35</v>
      </c>
      <c r="DY90">
        <v>-9.485676</v>
      </c>
      <c r="DZ90">
        <v>-0.757947242026228</v>
      </c>
      <c r="EA90">
        <v>0.158197478374341</v>
      </c>
      <c r="EB90">
        <v>0</v>
      </c>
      <c r="EC90">
        <v>3.43057142857143</v>
      </c>
      <c r="ED90">
        <v>-0.435015264187864</v>
      </c>
      <c r="EE90">
        <v>0.177153983982343</v>
      </c>
      <c r="EF90">
        <v>1</v>
      </c>
      <c r="EG90">
        <v>0.01354601525</v>
      </c>
      <c r="EH90">
        <v>-0.0141474602251407</v>
      </c>
      <c r="EI90">
        <v>0.00556446731891876</v>
      </c>
      <c r="EJ90">
        <v>1</v>
      </c>
      <c r="EK90">
        <v>2</v>
      </c>
      <c r="EL90">
        <v>3</v>
      </c>
      <c r="EM90" t="s">
        <v>306</v>
      </c>
      <c r="EN90">
        <v>100</v>
      </c>
      <c r="EO90">
        <v>100</v>
      </c>
      <c r="EP90">
        <v>7.154</v>
      </c>
      <c r="EQ90">
        <v>0.1534</v>
      </c>
      <c r="ER90">
        <v>5.25304998807394</v>
      </c>
      <c r="ES90">
        <v>0.0095515401478521</v>
      </c>
      <c r="ET90">
        <v>-4.08282145803731e-06</v>
      </c>
      <c r="EU90">
        <v>9.61633180237613e-10</v>
      </c>
      <c r="EV90">
        <v>-0.0133641391554055</v>
      </c>
      <c r="EW90">
        <v>0.00964955815971448</v>
      </c>
      <c r="EX90">
        <v>0.000351754833574242</v>
      </c>
      <c r="EY90">
        <v>-6.74969522547015e-06</v>
      </c>
      <c r="EZ90">
        <v>-1</v>
      </c>
      <c r="FA90">
        <v>-1</v>
      </c>
      <c r="FB90">
        <v>-1</v>
      </c>
      <c r="FC90">
        <v>-1</v>
      </c>
      <c r="FD90">
        <v>2.9</v>
      </c>
      <c r="FE90">
        <v>2.9</v>
      </c>
      <c r="FF90">
        <v>2</v>
      </c>
      <c r="FG90">
        <v>793.623</v>
      </c>
      <c r="FH90">
        <v>738.359</v>
      </c>
      <c r="FI90">
        <v>20</v>
      </c>
      <c r="FJ90">
        <v>26.9202</v>
      </c>
      <c r="FK90">
        <v>30.0001</v>
      </c>
      <c r="FL90">
        <v>26.9825</v>
      </c>
      <c r="FM90">
        <v>26.959</v>
      </c>
      <c r="FN90">
        <v>16.9719</v>
      </c>
      <c r="FO90">
        <v>19.5638</v>
      </c>
      <c r="FP90">
        <v>7.57181</v>
      </c>
      <c r="FQ90">
        <v>20</v>
      </c>
      <c r="FR90">
        <v>246.58</v>
      </c>
      <c r="FS90">
        <v>12.9793</v>
      </c>
      <c r="FT90">
        <v>100.021</v>
      </c>
      <c r="FU90">
        <v>100.379</v>
      </c>
    </row>
    <row r="91" spans="1:177">
      <c r="A91">
        <v>75</v>
      </c>
      <c r="B91">
        <v>1621533717.5</v>
      </c>
      <c r="C91">
        <v>148</v>
      </c>
      <c r="D91" t="s">
        <v>446</v>
      </c>
      <c r="E91" t="s">
        <v>447</v>
      </c>
      <c r="G91">
        <v>1621533717.5</v>
      </c>
      <c r="H91">
        <f>CD91*AF91*(BZ91-CA91)/(100*BS91*(1000-AF91*BZ91))</f>
        <v>0</v>
      </c>
      <c r="I91">
        <f>CD91*AF91*(BY91-BX91*(1000-AF91*CA91)/(1000-AF91*BZ91))/(100*BS91)</f>
        <v>0</v>
      </c>
      <c r="J91">
        <f>BX91 - IF(AF91&gt;1, I91*BS91*100.0/(AH91*CL91), 0)</f>
        <v>0</v>
      </c>
      <c r="K91">
        <f>((Q91-H91/2)*J91-I91)/(Q91+H91/2)</f>
        <v>0</v>
      </c>
      <c r="L91">
        <f>K91*(CE91+CF91)/1000.0</f>
        <v>0</v>
      </c>
      <c r="M91">
        <f>(BX91 - IF(AF91&gt;1, I91*BS91*100.0/(AH91*CL91), 0))*(CE91+CF91)/1000.0</f>
        <v>0</v>
      </c>
      <c r="N91">
        <f>2.0/((1/P91-1/O91)+SIGN(P91)*SQRT((1/P91-1/O91)*(1/P91-1/O91) + 4*BT91/((BT91+1)*(BT91+1))*(2*1/P91*1/O91-1/O91*1/O91)))</f>
        <v>0</v>
      </c>
      <c r="O91">
        <f>IF(LEFT(BU91,1)&lt;&gt;"0",IF(LEFT(BU91,1)="1",3.0,BV91),$D$5+$E$5*(CL91*CE91/($K$5*1000))+$F$5*(CL91*CE91/($K$5*1000))*MAX(MIN(BS91,$J$5),$I$5)*MAX(MIN(BS91,$J$5),$I$5)+$G$5*MAX(MIN(BS91,$J$5),$I$5)*(CL91*CE91/($K$5*1000))+$H$5*(CL91*CE91/($K$5*1000))*(CL91*CE91/($K$5*1000)))</f>
        <v>0</v>
      </c>
      <c r="P91">
        <f>H91*(1000-(1000*0.61365*exp(17.502*T91/(240.97+T91))/(CE91+CF91)+BZ91)/2)/(1000*0.61365*exp(17.502*T91/(240.97+T91))/(CE91+CF91)-BZ91)</f>
        <v>0</v>
      </c>
      <c r="Q91">
        <f>1/((BT91+1)/(N91/1.6)+1/(O91/1.37)) + BT91/((BT91+1)/(N91/1.6) + BT91/(O91/1.37))</f>
        <v>0</v>
      </c>
      <c r="R91">
        <f>(BP91*BR91)</f>
        <v>0</v>
      </c>
      <c r="S91">
        <f>(CG91+(R91+2*0.95*5.67E-8*(((CG91+$B$7)+273)^4-(CG91+273)^4)-44100*H91)/(1.84*29.3*O91+8*0.95*5.67E-8*(CG91+273)^3))</f>
        <v>0</v>
      </c>
      <c r="T91">
        <f>($C$7*CH91+$D$7*CI91+$E$7*S91)</f>
        <v>0</v>
      </c>
      <c r="U91">
        <f>0.61365*exp(17.502*T91/(240.97+T91))</f>
        <v>0</v>
      </c>
      <c r="V91">
        <f>(W91/X91*100)</f>
        <v>0</v>
      </c>
      <c r="W91">
        <f>BZ91*(CE91+CF91)/1000</f>
        <v>0</v>
      </c>
      <c r="X91">
        <f>0.61365*exp(17.502*CG91/(240.97+CG91))</f>
        <v>0</v>
      </c>
      <c r="Y91">
        <f>(U91-BZ91*(CE91+CF91)/1000)</f>
        <v>0</v>
      </c>
      <c r="Z91">
        <f>(-H91*44100)</f>
        <v>0</v>
      </c>
      <c r="AA91">
        <f>2*29.3*O91*0.92*(CG91-T91)</f>
        <v>0</v>
      </c>
      <c r="AB91">
        <f>2*0.95*5.67E-8*(((CG91+$B$7)+273)^4-(T91+273)^4)</f>
        <v>0</v>
      </c>
      <c r="AC91">
        <f>R91+AB91+Z91+AA91</f>
        <v>0</v>
      </c>
      <c r="AD91">
        <v>0</v>
      </c>
      <c r="AE91">
        <v>0</v>
      </c>
      <c r="AF91">
        <f>IF(AD91*$H$13&gt;=AH91,1.0,(AH91/(AH91-AD91*$H$13)))</f>
        <v>0</v>
      </c>
      <c r="AG91">
        <f>(AF91-1)*100</f>
        <v>0</v>
      </c>
      <c r="AH91">
        <f>MAX(0,($B$13+$C$13*CL91)/(1+$D$13*CL91)*CE91/(CG91+273)*$E$13)</f>
        <v>0</v>
      </c>
      <c r="AI91" t="s">
        <v>294</v>
      </c>
      <c r="AJ91">
        <v>0</v>
      </c>
      <c r="AK91">
        <v>0</v>
      </c>
      <c r="AL91">
        <f>AK91-AJ91</f>
        <v>0</v>
      </c>
      <c r="AM91">
        <f>AL91/AK91</f>
        <v>0</v>
      </c>
      <c r="AN91">
        <v>0</v>
      </c>
      <c r="AO91" t="s">
        <v>294</v>
      </c>
      <c r="AP91">
        <v>0</v>
      </c>
      <c r="AQ91">
        <v>0</v>
      </c>
      <c r="AR91">
        <f>1-AP91/AQ91</f>
        <v>0</v>
      </c>
      <c r="AS91">
        <v>0.5</v>
      </c>
      <c r="AT91">
        <f>BP91</f>
        <v>0</v>
      </c>
      <c r="AU91">
        <f>I91</f>
        <v>0</v>
      </c>
      <c r="AV91">
        <f>AR91*AS91*AT91</f>
        <v>0</v>
      </c>
      <c r="AW91">
        <f>BB91/AQ91</f>
        <v>0</v>
      </c>
      <c r="AX91">
        <f>(AU91-AN91)/AT91</f>
        <v>0</v>
      </c>
      <c r="AY91">
        <f>(AK91-AQ91)/AQ91</f>
        <v>0</v>
      </c>
      <c r="AZ91" t="s">
        <v>294</v>
      </c>
      <c r="BA91">
        <v>0</v>
      </c>
      <c r="BB91">
        <f>AQ91-BA91</f>
        <v>0</v>
      </c>
      <c r="BC91">
        <f>(AQ91-AP91)/(AQ91-BA91)</f>
        <v>0</v>
      </c>
      <c r="BD91">
        <f>(AK91-AQ91)/(AK91-BA91)</f>
        <v>0</v>
      </c>
      <c r="BE91">
        <f>(AQ91-AP91)/(AQ91-AJ91)</f>
        <v>0</v>
      </c>
      <c r="BF91">
        <f>(AK91-AQ91)/(AK91-AJ91)</f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f>$B$11*CM91+$C$11*CN91+$F$11*CO91*(1-CR91)</f>
        <v>0</v>
      </c>
      <c r="BP91">
        <f>BO91*BQ91</f>
        <v>0</v>
      </c>
      <c r="BQ91">
        <f>($B$11*$D$9+$C$11*$D$9+$F$11*((DB91+CT91)/MAX(DB91+CT91+DC91, 0.1)*$I$9+DC91/MAX(DB91+CT91+DC91, 0.1)*$J$9))/($B$11+$C$11+$F$11)</f>
        <v>0</v>
      </c>
      <c r="BR91">
        <f>($B$11*$K$9+$C$11*$K$9+$F$11*((DB91+CT91)/MAX(DB91+CT91+DC91, 0.1)*$P$9+DC91/MAX(DB91+CT91+DC91, 0.1)*$Q$9))/($B$11+$C$11+$F$11)</f>
        <v>0</v>
      </c>
      <c r="BS91">
        <v>6</v>
      </c>
      <c r="BT91">
        <v>0.5</v>
      </c>
      <c r="BU91" t="s">
        <v>295</v>
      </c>
      <c r="BV91">
        <v>2</v>
      </c>
      <c r="BW91">
        <v>1621533717.5</v>
      </c>
      <c r="BX91">
        <v>228.84</v>
      </c>
      <c r="BY91">
        <v>238.482</v>
      </c>
      <c r="BZ91">
        <v>12.9362</v>
      </c>
      <c r="CA91">
        <v>12.9243</v>
      </c>
      <c r="CB91">
        <v>221.659</v>
      </c>
      <c r="CC91">
        <v>12.7829</v>
      </c>
      <c r="CD91">
        <v>699.532</v>
      </c>
      <c r="CE91">
        <v>100.934</v>
      </c>
      <c r="CF91">
        <v>0.0999182</v>
      </c>
      <c r="CG91">
        <v>22.9733</v>
      </c>
      <c r="CH91">
        <v>22.927</v>
      </c>
      <c r="CI91">
        <v>999.9</v>
      </c>
      <c r="CJ91">
        <v>0</v>
      </c>
      <c r="CK91">
        <v>0</v>
      </c>
      <c r="CL91">
        <v>10010</v>
      </c>
      <c r="CM91">
        <v>0</v>
      </c>
      <c r="CN91">
        <v>3.33586</v>
      </c>
      <c r="CO91">
        <v>599.765</v>
      </c>
      <c r="CP91">
        <v>0.932968</v>
      </c>
      <c r="CQ91">
        <v>0.0670323</v>
      </c>
      <c r="CR91">
        <v>0</v>
      </c>
      <c r="CS91">
        <v>3.4245</v>
      </c>
      <c r="CT91">
        <v>4.99951</v>
      </c>
      <c r="CU91">
        <v>89.899</v>
      </c>
      <c r="CV91">
        <v>4812.15</v>
      </c>
      <c r="CW91">
        <v>37.75</v>
      </c>
      <c r="CX91">
        <v>41.5</v>
      </c>
      <c r="CY91">
        <v>40.125</v>
      </c>
      <c r="CZ91">
        <v>41.062</v>
      </c>
      <c r="DA91">
        <v>40.062</v>
      </c>
      <c r="DB91">
        <v>554.9</v>
      </c>
      <c r="DC91">
        <v>39.87</v>
      </c>
      <c r="DD91">
        <v>0</v>
      </c>
      <c r="DE91">
        <v>1621533721.6</v>
      </c>
      <c r="DF91">
        <v>0</v>
      </c>
      <c r="DG91">
        <v>3.40709615384615</v>
      </c>
      <c r="DH91">
        <v>0.0838598260292051</v>
      </c>
      <c r="DI91">
        <v>-0.0185333324843943</v>
      </c>
      <c r="DJ91">
        <v>90.1350269230769</v>
      </c>
      <c r="DK91">
        <v>15</v>
      </c>
      <c r="DL91">
        <v>1621533543.5</v>
      </c>
      <c r="DM91" t="s">
        <v>296</v>
      </c>
      <c r="DN91">
        <v>1621533543</v>
      </c>
      <c r="DO91">
        <v>1621533543.5</v>
      </c>
      <c r="DP91">
        <v>4</v>
      </c>
      <c r="DQ91">
        <v>0.002</v>
      </c>
      <c r="DR91">
        <v>0.003</v>
      </c>
      <c r="DS91">
        <v>8.559</v>
      </c>
      <c r="DT91">
        <v>0.154</v>
      </c>
      <c r="DU91">
        <v>420</v>
      </c>
      <c r="DV91">
        <v>13</v>
      </c>
      <c r="DW91">
        <v>1.35</v>
      </c>
      <c r="DX91">
        <v>0.35</v>
      </c>
      <c r="DY91">
        <v>-9.50476625</v>
      </c>
      <c r="DZ91">
        <v>-1.33795148217635</v>
      </c>
      <c r="EA91">
        <v>0.176866124451342</v>
      </c>
      <c r="EB91">
        <v>0</v>
      </c>
      <c r="EC91">
        <v>3.42211515151515</v>
      </c>
      <c r="ED91">
        <v>-0.124771655539592</v>
      </c>
      <c r="EE91">
        <v>0.161603638050131</v>
      </c>
      <c r="EF91">
        <v>1</v>
      </c>
      <c r="EG91">
        <v>0.01375477375</v>
      </c>
      <c r="EH91">
        <v>-0.0349924837148218</v>
      </c>
      <c r="EI91">
        <v>0.00544995975519484</v>
      </c>
      <c r="EJ91">
        <v>1</v>
      </c>
      <c r="EK91">
        <v>2</v>
      </c>
      <c r="EL91">
        <v>3</v>
      </c>
      <c r="EM91" t="s">
        <v>306</v>
      </c>
      <c r="EN91">
        <v>100</v>
      </c>
      <c r="EO91">
        <v>100</v>
      </c>
      <c r="EP91">
        <v>7.181</v>
      </c>
      <c r="EQ91">
        <v>0.1533</v>
      </c>
      <c r="ER91">
        <v>5.25304998807394</v>
      </c>
      <c r="ES91">
        <v>0.0095515401478521</v>
      </c>
      <c r="ET91">
        <v>-4.08282145803731e-06</v>
      </c>
      <c r="EU91">
        <v>9.61633180237613e-10</v>
      </c>
      <c r="EV91">
        <v>-0.0133641391554055</v>
      </c>
      <c r="EW91">
        <v>0.00964955815971448</v>
      </c>
      <c r="EX91">
        <v>0.000351754833574242</v>
      </c>
      <c r="EY91">
        <v>-6.74969522547015e-06</v>
      </c>
      <c r="EZ91">
        <v>-1</v>
      </c>
      <c r="FA91">
        <v>-1</v>
      </c>
      <c r="FB91">
        <v>-1</v>
      </c>
      <c r="FC91">
        <v>-1</v>
      </c>
      <c r="FD91">
        <v>2.9</v>
      </c>
      <c r="FE91">
        <v>2.9</v>
      </c>
      <c r="FF91">
        <v>2</v>
      </c>
      <c r="FG91">
        <v>793.623</v>
      </c>
      <c r="FH91">
        <v>738.737</v>
      </c>
      <c r="FI91">
        <v>19.9999</v>
      </c>
      <c r="FJ91">
        <v>26.9202</v>
      </c>
      <c r="FK91">
        <v>30</v>
      </c>
      <c r="FL91">
        <v>26.9825</v>
      </c>
      <c r="FM91">
        <v>26.959</v>
      </c>
      <c r="FN91">
        <v>17.1674</v>
      </c>
      <c r="FO91">
        <v>19.5638</v>
      </c>
      <c r="FP91">
        <v>7.57181</v>
      </c>
      <c r="FQ91">
        <v>20</v>
      </c>
      <c r="FR91">
        <v>249.95</v>
      </c>
      <c r="FS91">
        <v>12.9853</v>
      </c>
      <c r="FT91">
        <v>100.021</v>
      </c>
      <c r="FU91">
        <v>100.38</v>
      </c>
    </row>
    <row r="92" spans="1:177">
      <c r="A92">
        <v>76</v>
      </c>
      <c r="B92">
        <v>1621533719.5</v>
      </c>
      <c r="C92">
        <v>150</v>
      </c>
      <c r="D92" t="s">
        <v>448</v>
      </c>
      <c r="E92" t="s">
        <v>449</v>
      </c>
      <c r="G92">
        <v>1621533719.5</v>
      </c>
      <c r="H92">
        <f>CD92*AF92*(BZ92-CA92)/(100*BS92*(1000-AF92*BZ92))</f>
        <v>0</v>
      </c>
      <c r="I92">
        <f>CD92*AF92*(BY92-BX92*(1000-AF92*CA92)/(1000-AF92*BZ92))/(100*BS92)</f>
        <v>0</v>
      </c>
      <c r="J92">
        <f>BX92 - IF(AF92&gt;1, I92*BS92*100.0/(AH92*CL92), 0)</f>
        <v>0</v>
      </c>
      <c r="K92">
        <f>((Q92-H92/2)*J92-I92)/(Q92+H92/2)</f>
        <v>0</v>
      </c>
      <c r="L92">
        <f>K92*(CE92+CF92)/1000.0</f>
        <v>0</v>
      </c>
      <c r="M92">
        <f>(BX92 - IF(AF92&gt;1, I92*BS92*100.0/(AH92*CL92), 0))*(CE92+CF92)/1000.0</f>
        <v>0</v>
      </c>
      <c r="N92">
        <f>2.0/((1/P92-1/O92)+SIGN(P92)*SQRT((1/P92-1/O92)*(1/P92-1/O92) + 4*BT92/((BT92+1)*(BT92+1))*(2*1/P92*1/O92-1/O92*1/O92)))</f>
        <v>0</v>
      </c>
      <c r="O92">
        <f>IF(LEFT(BU92,1)&lt;&gt;"0",IF(LEFT(BU92,1)="1",3.0,BV92),$D$5+$E$5*(CL92*CE92/($K$5*1000))+$F$5*(CL92*CE92/($K$5*1000))*MAX(MIN(BS92,$J$5),$I$5)*MAX(MIN(BS92,$J$5),$I$5)+$G$5*MAX(MIN(BS92,$J$5),$I$5)*(CL92*CE92/($K$5*1000))+$H$5*(CL92*CE92/($K$5*1000))*(CL92*CE92/($K$5*1000)))</f>
        <v>0</v>
      </c>
      <c r="P92">
        <f>H92*(1000-(1000*0.61365*exp(17.502*T92/(240.97+T92))/(CE92+CF92)+BZ92)/2)/(1000*0.61365*exp(17.502*T92/(240.97+T92))/(CE92+CF92)-BZ92)</f>
        <v>0</v>
      </c>
      <c r="Q92">
        <f>1/((BT92+1)/(N92/1.6)+1/(O92/1.37)) + BT92/((BT92+1)/(N92/1.6) + BT92/(O92/1.37))</f>
        <v>0</v>
      </c>
      <c r="R92">
        <f>(BP92*BR92)</f>
        <v>0</v>
      </c>
      <c r="S92">
        <f>(CG92+(R92+2*0.95*5.67E-8*(((CG92+$B$7)+273)^4-(CG92+273)^4)-44100*H92)/(1.84*29.3*O92+8*0.95*5.67E-8*(CG92+273)^3))</f>
        <v>0</v>
      </c>
      <c r="T92">
        <f>($C$7*CH92+$D$7*CI92+$E$7*S92)</f>
        <v>0</v>
      </c>
      <c r="U92">
        <f>0.61365*exp(17.502*T92/(240.97+T92))</f>
        <v>0</v>
      </c>
      <c r="V92">
        <f>(W92/X92*100)</f>
        <v>0</v>
      </c>
      <c r="W92">
        <f>BZ92*(CE92+CF92)/1000</f>
        <v>0</v>
      </c>
      <c r="X92">
        <f>0.61365*exp(17.502*CG92/(240.97+CG92))</f>
        <v>0</v>
      </c>
      <c r="Y92">
        <f>(U92-BZ92*(CE92+CF92)/1000)</f>
        <v>0</v>
      </c>
      <c r="Z92">
        <f>(-H92*44100)</f>
        <v>0</v>
      </c>
      <c r="AA92">
        <f>2*29.3*O92*0.92*(CG92-T92)</f>
        <v>0</v>
      </c>
      <c r="AB92">
        <f>2*0.95*5.67E-8*(((CG92+$B$7)+273)^4-(T92+273)^4)</f>
        <v>0</v>
      </c>
      <c r="AC92">
        <f>R92+AB92+Z92+AA92</f>
        <v>0</v>
      </c>
      <c r="AD92">
        <v>0</v>
      </c>
      <c r="AE92">
        <v>0</v>
      </c>
      <c r="AF92">
        <f>IF(AD92*$H$13&gt;=AH92,1.0,(AH92/(AH92-AD92*$H$13)))</f>
        <v>0</v>
      </c>
      <c r="AG92">
        <f>(AF92-1)*100</f>
        <v>0</v>
      </c>
      <c r="AH92">
        <f>MAX(0,($B$13+$C$13*CL92)/(1+$D$13*CL92)*CE92/(CG92+273)*$E$13)</f>
        <v>0</v>
      </c>
      <c r="AI92" t="s">
        <v>294</v>
      </c>
      <c r="AJ92">
        <v>0</v>
      </c>
      <c r="AK92">
        <v>0</v>
      </c>
      <c r="AL92">
        <f>AK92-AJ92</f>
        <v>0</v>
      </c>
      <c r="AM92">
        <f>AL92/AK92</f>
        <v>0</v>
      </c>
      <c r="AN92">
        <v>0</v>
      </c>
      <c r="AO92" t="s">
        <v>294</v>
      </c>
      <c r="AP92">
        <v>0</v>
      </c>
      <c r="AQ92">
        <v>0</v>
      </c>
      <c r="AR92">
        <f>1-AP92/AQ92</f>
        <v>0</v>
      </c>
      <c r="AS92">
        <v>0.5</v>
      </c>
      <c r="AT92">
        <f>BP92</f>
        <v>0</v>
      </c>
      <c r="AU92">
        <f>I92</f>
        <v>0</v>
      </c>
      <c r="AV92">
        <f>AR92*AS92*AT92</f>
        <v>0</v>
      </c>
      <c r="AW92">
        <f>BB92/AQ92</f>
        <v>0</v>
      </c>
      <c r="AX92">
        <f>(AU92-AN92)/AT92</f>
        <v>0</v>
      </c>
      <c r="AY92">
        <f>(AK92-AQ92)/AQ92</f>
        <v>0</v>
      </c>
      <c r="AZ92" t="s">
        <v>294</v>
      </c>
      <c r="BA92">
        <v>0</v>
      </c>
      <c r="BB92">
        <f>AQ92-BA92</f>
        <v>0</v>
      </c>
      <c r="BC92">
        <f>(AQ92-AP92)/(AQ92-BA92)</f>
        <v>0</v>
      </c>
      <c r="BD92">
        <f>(AK92-AQ92)/(AK92-BA92)</f>
        <v>0</v>
      </c>
      <c r="BE92">
        <f>(AQ92-AP92)/(AQ92-AJ92)</f>
        <v>0</v>
      </c>
      <c r="BF92">
        <f>(AK92-AQ92)/(AK92-AJ92)</f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f>$B$11*CM92+$C$11*CN92+$F$11*CO92*(1-CR92)</f>
        <v>0</v>
      </c>
      <c r="BP92">
        <f>BO92*BQ92</f>
        <v>0</v>
      </c>
      <c r="BQ92">
        <f>($B$11*$D$9+$C$11*$D$9+$F$11*((DB92+CT92)/MAX(DB92+CT92+DC92, 0.1)*$I$9+DC92/MAX(DB92+CT92+DC92, 0.1)*$J$9))/($B$11+$C$11+$F$11)</f>
        <v>0</v>
      </c>
      <c r="BR92">
        <f>($B$11*$K$9+$C$11*$K$9+$F$11*((DB92+CT92)/MAX(DB92+CT92+DC92, 0.1)*$P$9+DC92/MAX(DB92+CT92+DC92, 0.1)*$Q$9))/($B$11+$C$11+$F$11)</f>
        <v>0</v>
      </c>
      <c r="BS92">
        <v>6</v>
      </c>
      <c r="BT92">
        <v>0.5</v>
      </c>
      <c r="BU92" t="s">
        <v>295</v>
      </c>
      <c r="BV92">
        <v>2</v>
      </c>
      <c r="BW92">
        <v>1621533719.5</v>
      </c>
      <c r="BX92">
        <v>232.188</v>
      </c>
      <c r="BY92">
        <v>241.912</v>
      </c>
      <c r="BZ92">
        <v>12.931</v>
      </c>
      <c r="CA92">
        <v>12.9203</v>
      </c>
      <c r="CB92">
        <v>224.982</v>
      </c>
      <c r="CC92">
        <v>12.7777</v>
      </c>
      <c r="CD92">
        <v>699.685</v>
      </c>
      <c r="CE92">
        <v>100.933</v>
      </c>
      <c r="CF92">
        <v>0.100372</v>
      </c>
      <c r="CG92">
        <v>22.9741</v>
      </c>
      <c r="CH92">
        <v>22.9476</v>
      </c>
      <c r="CI92">
        <v>999.9</v>
      </c>
      <c r="CJ92">
        <v>0</v>
      </c>
      <c r="CK92">
        <v>0</v>
      </c>
      <c r="CL92">
        <v>9950</v>
      </c>
      <c r="CM92">
        <v>0</v>
      </c>
      <c r="CN92">
        <v>3.33586</v>
      </c>
      <c r="CO92">
        <v>600.073</v>
      </c>
      <c r="CP92">
        <v>0.933003</v>
      </c>
      <c r="CQ92">
        <v>0.0669971</v>
      </c>
      <c r="CR92">
        <v>0</v>
      </c>
      <c r="CS92">
        <v>3.1616</v>
      </c>
      <c r="CT92">
        <v>4.99951</v>
      </c>
      <c r="CU92">
        <v>90.4407</v>
      </c>
      <c r="CV92">
        <v>4814.69</v>
      </c>
      <c r="CW92">
        <v>37.75</v>
      </c>
      <c r="CX92">
        <v>41.5</v>
      </c>
      <c r="CY92">
        <v>40.125</v>
      </c>
      <c r="CZ92">
        <v>41.062</v>
      </c>
      <c r="DA92">
        <v>40.062</v>
      </c>
      <c r="DB92">
        <v>555.21</v>
      </c>
      <c r="DC92">
        <v>39.87</v>
      </c>
      <c r="DD92">
        <v>0</v>
      </c>
      <c r="DE92">
        <v>1621533723.4</v>
      </c>
      <c r="DF92">
        <v>0</v>
      </c>
      <c r="DG92">
        <v>3.401944</v>
      </c>
      <c r="DH92">
        <v>-0.00261539456227591</v>
      </c>
      <c r="DI92">
        <v>0.512038467675599</v>
      </c>
      <c r="DJ92">
        <v>90.168556</v>
      </c>
      <c r="DK92">
        <v>15</v>
      </c>
      <c r="DL92">
        <v>1621533543.5</v>
      </c>
      <c r="DM92" t="s">
        <v>296</v>
      </c>
      <c r="DN92">
        <v>1621533543</v>
      </c>
      <c r="DO92">
        <v>1621533543.5</v>
      </c>
      <c r="DP92">
        <v>4</v>
      </c>
      <c r="DQ92">
        <v>0.002</v>
      </c>
      <c r="DR92">
        <v>0.003</v>
      </c>
      <c r="DS92">
        <v>8.559</v>
      </c>
      <c r="DT92">
        <v>0.154</v>
      </c>
      <c r="DU92">
        <v>420</v>
      </c>
      <c r="DV92">
        <v>13</v>
      </c>
      <c r="DW92">
        <v>1.35</v>
      </c>
      <c r="DX92">
        <v>0.35</v>
      </c>
      <c r="DY92">
        <v>-9.53582175</v>
      </c>
      <c r="DZ92">
        <v>-1.15109279549719</v>
      </c>
      <c r="EA92">
        <v>0.164103894757064</v>
      </c>
      <c r="EB92">
        <v>0</v>
      </c>
      <c r="EC92">
        <v>3.4029303030303</v>
      </c>
      <c r="ED92">
        <v>0.249690507590003</v>
      </c>
      <c r="EE92">
        <v>0.147817566686508</v>
      </c>
      <c r="EF92">
        <v>1</v>
      </c>
      <c r="EG92">
        <v>0.01321978375</v>
      </c>
      <c r="EH92">
        <v>-0.0461219422514071</v>
      </c>
      <c r="EI92">
        <v>0.00565593135766767</v>
      </c>
      <c r="EJ92">
        <v>1</v>
      </c>
      <c r="EK92">
        <v>2</v>
      </c>
      <c r="EL92">
        <v>3</v>
      </c>
      <c r="EM92" t="s">
        <v>306</v>
      </c>
      <c r="EN92">
        <v>100</v>
      </c>
      <c r="EO92">
        <v>100</v>
      </c>
      <c r="EP92">
        <v>7.206</v>
      </c>
      <c r="EQ92">
        <v>0.1533</v>
      </c>
      <c r="ER92">
        <v>5.25304998807394</v>
      </c>
      <c r="ES92">
        <v>0.0095515401478521</v>
      </c>
      <c r="ET92">
        <v>-4.08282145803731e-06</v>
      </c>
      <c r="EU92">
        <v>9.61633180237613e-10</v>
      </c>
      <c r="EV92">
        <v>-0.0133641391554055</v>
      </c>
      <c r="EW92">
        <v>0.00964955815971448</v>
      </c>
      <c r="EX92">
        <v>0.000351754833574242</v>
      </c>
      <c r="EY92">
        <v>-6.74969522547015e-06</v>
      </c>
      <c r="EZ92">
        <v>-1</v>
      </c>
      <c r="FA92">
        <v>-1</v>
      </c>
      <c r="FB92">
        <v>-1</v>
      </c>
      <c r="FC92">
        <v>-1</v>
      </c>
      <c r="FD92">
        <v>2.9</v>
      </c>
      <c r="FE92">
        <v>2.9</v>
      </c>
      <c r="FF92">
        <v>2</v>
      </c>
      <c r="FG92">
        <v>792.734</v>
      </c>
      <c r="FH92">
        <v>738.895</v>
      </c>
      <c r="FI92">
        <v>19.9999</v>
      </c>
      <c r="FJ92">
        <v>26.9179</v>
      </c>
      <c r="FK92">
        <v>30.0001</v>
      </c>
      <c r="FL92">
        <v>26.9825</v>
      </c>
      <c r="FM92">
        <v>26.9567</v>
      </c>
      <c r="FN92">
        <v>17.3627</v>
      </c>
      <c r="FO92">
        <v>19.5638</v>
      </c>
      <c r="FP92">
        <v>7.57181</v>
      </c>
      <c r="FQ92">
        <v>20</v>
      </c>
      <c r="FR92">
        <v>253.33</v>
      </c>
      <c r="FS92">
        <v>12.9977</v>
      </c>
      <c r="FT92">
        <v>100.02</v>
      </c>
      <c r="FU92">
        <v>100.38</v>
      </c>
    </row>
    <row r="93" spans="1:177">
      <c r="A93">
        <v>77</v>
      </c>
      <c r="B93">
        <v>1621533721.5</v>
      </c>
      <c r="C93">
        <v>152</v>
      </c>
      <c r="D93" t="s">
        <v>450</v>
      </c>
      <c r="E93" t="s">
        <v>451</v>
      </c>
      <c r="G93">
        <v>1621533721.5</v>
      </c>
      <c r="H93">
        <f>CD93*AF93*(BZ93-CA93)/(100*BS93*(1000-AF93*BZ93))</f>
        <v>0</v>
      </c>
      <c r="I93">
        <f>CD93*AF93*(BY93-BX93*(1000-AF93*CA93)/(1000-AF93*BZ93))/(100*BS93)</f>
        <v>0</v>
      </c>
      <c r="J93">
        <f>BX93 - IF(AF93&gt;1, I93*BS93*100.0/(AH93*CL93), 0)</f>
        <v>0</v>
      </c>
      <c r="K93">
        <f>((Q93-H93/2)*J93-I93)/(Q93+H93/2)</f>
        <v>0</v>
      </c>
      <c r="L93">
        <f>K93*(CE93+CF93)/1000.0</f>
        <v>0</v>
      </c>
      <c r="M93">
        <f>(BX93 - IF(AF93&gt;1, I93*BS93*100.0/(AH93*CL93), 0))*(CE93+CF93)/1000.0</f>
        <v>0</v>
      </c>
      <c r="N93">
        <f>2.0/((1/P93-1/O93)+SIGN(P93)*SQRT((1/P93-1/O93)*(1/P93-1/O93) + 4*BT93/((BT93+1)*(BT93+1))*(2*1/P93*1/O93-1/O93*1/O93)))</f>
        <v>0</v>
      </c>
      <c r="O93">
        <f>IF(LEFT(BU93,1)&lt;&gt;"0",IF(LEFT(BU93,1)="1",3.0,BV93),$D$5+$E$5*(CL93*CE93/($K$5*1000))+$F$5*(CL93*CE93/($K$5*1000))*MAX(MIN(BS93,$J$5),$I$5)*MAX(MIN(BS93,$J$5),$I$5)+$G$5*MAX(MIN(BS93,$J$5),$I$5)*(CL93*CE93/($K$5*1000))+$H$5*(CL93*CE93/($K$5*1000))*(CL93*CE93/($K$5*1000)))</f>
        <v>0</v>
      </c>
      <c r="P93">
        <f>H93*(1000-(1000*0.61365*exp(17.502*T93/(240.97+T93))/(CE93+CF93)+BZ93)/2)/(1000*0.61365*exp(17.502*T93/(240.97+T93))/(CE93+CF93)-BZ93)</f>
        <v>0</v>
      </c>
      <c r="Q93">
        <f>1/((BT93+1)/(N93/1.6)+1/(O93/1.37)) + BT93/((BT93+1)/(N93/1.6) + BT93/(O93/1.37))</f>
        <v>0</v>
      </c>
      <c r="R93">
        <f>(BP93*BR93)</f>
        <v>0</v>
      </c>
      <c r="S93">
        <f>(CG93+(R93+2*0.95*5.67E-8*(((CG93+$B$7)+273)^4-(CG93+273)^4)-44100*H93)/(1.84*29.3*O93+8*0.95*5.67E-8*(CG93+273)^3))</f>
        <v>0</v>
      </c>
      <c r="T93">
        <f>($C$7*CH93+$D$7*CI93+$E$7*S93)</f>
        <v>0</v>
      </c>
      <c r="U93">
        <f>0.61365*exp(17.502*T93/(240.97+T93))</f>
        <v>0</v>
      </c>
      <c r="V93">
        <f>(W93/X93*100)</f>
        <v>0</v>
      </c>
      <c r="W93">
        <f>BZ93*(CE93+CF93)/1000</f>
        <v>0</v>
      </c>
      <c r="X93">
        <f>0.61365*exp(17.502*CG93/(240.97+CG93))</f>
        <v>0</v>
      </c>
      <c r="Y93">
        <f>(U93-BZ93*(CE93+CF93)/1000)</f>
        <v>0</v>
      </c>
      <c r="Z93">
        <f>(-H93*44100)</f>
        <v>0</v>
      </c>
      <c r="AA93">
        <f>2*29.3*O93*0.92*(CG93-T93)</f>
        <v>0</v>
      </c>
      <c r="AB93">
        <f>2*0.95*5.67E-8*(((CG93+$B$7)+273)^4-(T93+273)^4)</f>
        <v>0</v>
      </c>
      <c r="AC93">
        <f>R93+AB93+Z93+AA93</f>
        <v>0</v>
      </c>
      <c r="AD93">
        <v>0</v>
      </c>
      <c r="AE93">
        <v>0</v>
      </c>
      <c r="AF93">
        <f>IF(AD93*$H$13&gt;=AH93,1.0,(AH93/(AH93-AD93*$H$13)))</f>
        <v>0</v>
      </c>
      <c r="AG93">
        <f>(AF93-1)*100</f>
        <v>0</v>
      </c>
      <c r="AH93">
        <f>MAX(0,($B$13+$C$13*CL93)/(1+$D$13*CL93)*CE93/(CG93+273)*$E$13)</f>
        <v>0</v>
      </c>
      <c r="AI93" t="s">
        <v>294</v>
      </c>
      <c r="AJ93">
        <v>0</v>
      </c>
      <c r="AK93">
        <v>0</v>
      </c>
      <c r="AL93">
        <f>AK93-AJ93</f>
        <v>0</v>
      </c>
      <c r="AM93">
        <f>AL93/AK93</f>
        <v>0</v>
      </c>
      <c r="AN93">
        <v>0</v>
      </c>
      <c r="AO93" t="s">
        <v>294</v>
      </c>
      <c r="AP93">
        <v>0</v>
      </c>
      <c r="AQ93">
        <v>0</v>
      </c>
      <c r="AR93">
        <f>1-AP93/AQ93</f>
        <v>0</v>
      </c>
      <c r="AS93">
        <v>0.5</v>
      </c>
      <c r="AT93">
        <f>BP93</f>
        <v>0</v>
      </c>
      <c r="AU93">
        <f>I93</f>
        <v>0</v>
      </c>
      <c r="AV93">
        <f>AR93*AS93*AT93</f>
        <v>0</v>
      </c>
      <c r="AW93">
        <f>BB93/AQ93</f>
        <v>0</v>
      </c>
      <c r="AX93">
        <f>(AU93-AN93)/AT93</f>
        <v>0</v>
      </c>
      <c r="AY93">
        <f>(AK93-AQ93)/AQ93</f>
        <v>0</v>
      </c>
      <c r="AZ93" t="s">
        <v>294</v>
      </c>
      <c r="BA93">
        <v>0</v>
      </c>
      <c r="BB93">
        <f>AQ93-BA93</f>
        <v>0</v>
      </c>
      <c r="BC93">
        <f>(AQ93-AP93)/(AQ93-BA93)</f>
        <v>0</v>
      </c>
      <c r="BD93">
        <f>(AK93-AQ93)/(AK93-BA93)</f>
        <v>0</v>
      </c>
      <c r="BE93">
        <f>(AQ93-AP93)/(AQ93-AJ93)</f>
        <v>0</v>
      </c>
      <c r="BF93">
        <f>(AK93-AQ93)/(AK93-AJ93)</f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f>$B$11*CM93+$C$11*CN93+$F$11*CO93*(1-CR93)</f>
        <v>0</v>
      </c>
      <c r="BP93">
        <f>BO93*BQ93</f>
        <v>0</v>
      </c>
      <c r="BQ93">
        <f>($B$11*$D$9+$C$11*$D$9+$F$11*((DB93+CT93)/MAX(DB93+CT93+DC93, 0.1)*$I$9+DC93/MAX(DB93+CT93+DC93, 0.1)*$J$9))/($B$11+$C$11+$F$11)</f>
        <v>0</v>
      </c>
      <c r="BR93">
        <f>($B$11*$K$9+$C$11*$K$9+$F$11*((DB93+CT93)/MAX(DB93+CT93+DC93, 0.1)*$P$9+DC93/MAX(DB93+CT93+DC93, 0.1)*$Q$9))/($B$11+$C$11+$F$11)</f>
        <v>0</v>
      </c>
      <c r="BS93">
        <v>6</v>
      </c>
      <c r="BT93">
        <v>0.5</v>
      </c>
      <c r="BU93" t="s">
        <v>295</v>
      </c>
      <c r="BV93">
        <v>2</v>
      </c>
      <c r="BW93">
        <v>1621533721.5</v>
      </c>
      <c r="BX93">
        <v>235.711</v>
      </c>
      <c r="BY93">
        <v>245.307</v>
      </c>
      <c r="BZ93">
        <v>12.9287</v>
      </c>
      <c r="CA93">
        <v>12.9257</v>
      </c>
      <c r="CB93">
        <v>228.477</v>
      </c>
      <c r="CC93">
        <v>12.7754</v>
      </c>
      <c r="CD93">
        <v>700.204</v>
      </c>
      <c r="CE93">
        <v>100.931</v>
      </c>
      <c r="CF93">
        <v>0.100548</v>
      </c>
      <c r="CG93">
        <v>22.9772</v>
      </c>
      <c r="CH93">
        <v>22.9496</v>
      </c>
      <c r="CI93">
        <v>999.9</v>
      </c>
      <c r="CJ93">
        <v>0</v>
      </c>
      <c r="CK93">
        <v>0</v>
      </c>
      <c r="CL93">
        <v>9945</v>
      </c>
      <c r="CM93">
        <v>0</v>
      </c>
      <c r="CN93">
        <v>3.33586</v>
      </c>
      <c r="CO93">
        <v>600.077</v>
      </c>
      <c r="CP93">
        <v>0.932968</v>
      </c>
      <c r="CQ93">
        <v>0.0670323</v>
      </c>
      <c r="CR93">
        <v>0</v>
      </c>
      <c r="CS93">
        <v>3.2574</v>
      </c>
      <c r="CT93">
        <v>4.99951</v>
      </c>
      <c r="CU93">
        <v>90.295</v>
      </c>
      <c r="CV93">
        <v>4814.68</v>
      </c>
      <c r="CW93">
        <v>37.75</v>
      </c>
      <c r="CX93">
        <v>41.5</v>
      </c>
      <c r="CY93">
        <v>40.125</v>
      </c>
      <c r="CZ93">
        <v>41.125</v>
      </c>
      <c r="DA93">
        <v>40.062</v>
      </c>
      <c r="DB93">
        <v>555.19</v>
      </c>
      <c r="DC93">
        <v>39.89</v>
      </c>
      <c r="DD93">
        <v>0</v>
      </c>
      <c r="DE93">
        <v>1621533725.2</v>
      </c>
      <c r="DF93">
        <v>0</v>
      </c>
      <c r="DG93">
        <v>3.38515769230769</v>
      </c>
      <c r="DH93">
        <v>-0.0121128270651105</v>
      </c>
      <c r="DI93">
        <v>0.746116243971444</v>
      </c>
      <c r="DJ93">
        <v>90.1941423076923</v>
      </c>
      <c r="DK93">
        <v>15</v>
      </c>
      <c r="DL93">
        <v>1621533543.5</v>
      </c>
      <c r="DM93" t="s">
        <v>296</v>
      </c>
      <c r="DN93">
        <v>1621533543</v>
      </c>
      <c r="DO93">
        <v>1621533543.5</v>
      </c>
      <c r="DP93">
        <v>4</v>
      </c>
      <c r="DQ93">
        <v>0.002</v>
      </c>
      <c r="DR93">
        <v>0.003</v>
      </c>
      <c r="DS93">
        <v>8.559</v>
      </c>
      <c r="DT93">
        <v>0.154</v>
      </c>
      <c r="DU93">
        <v>420</v>
      </c>
      <c r="DV93">
        <v>13</v>
      </c>
      <c r="DW93">
        <v>1.35</v>
      </c>
      <c r="DX93">
        <v>0.35</v>
      </c>
      <c r="DY93">
        <v>-9.583757</v>
      </c>
      <c r="DZ93">
        <v>-0.831423714821749</v>
      </c>
      <c r="EA93">
        <v>0.134698122336579</v>
      </c>
      <c r="EB93">
        <v>0</v>
      </c>
      <c r="EC93">
        <v>3.40045142857143</v>
      </c>
      <c r="ED93">
        <v>-0.0535279843444223</v>
      </c>
      <c r="EE93">
        <v>0.147251672552089</v>
      </c>
      <c r="EF93">
        <v>1</v>
      </c>
      <c r="EG93">
        <v>0.011758206</v>
      </c>
      <c r="EH93">
        <v>-0.0325522187617262</v>
      </c>
      <c r="EI93">
        <v>0.00462049070635133</v>
      </c>
      <c r="EJ93">
        <v>1</v>
      </c>
      <c r="EK93">
        <v>2</v>
      </c>
      <c r="EL93">
        <v>3</v>
      </c>
      <c r="EM93" t="s">
        <v>306</v>
      </c>
      <c r="EN93">
        <v>100</v>
      </c>
      <c r="EO93">
        <v>100</v>
      </c>
      <c r="EP93">
        <v>7.234</v>
      </c>
      <c r="EQ93">
        <v>0.1533</v>
      </c>
      <c r="ER93">
        <v>5.25304998807394</v>
      </c>
      <c r="ES93">
        <v>0.0095515401478521</v>
      </c>
      <c r="ET93">
        <v>-4.08282145803731e-06</v>
      </c>
      <c r="EU93">
        <v>9.61633180237613e-10</v>
      </c>
      <c r="EV93">
        <v>-0.0133641391554055</v>
      </c>
      <c r="EW93">
        <v>0.00964955815971448</v>
      </c>
      <c r="EX93">
        <v>0.000351754833574242</v>
      </c>
      <c r="EY93">
        <v>-6.74969522547015e-06</v>
      </c>
      <c r="EZ93">
        <v>-1</v>
      </c>
      <c r="FA93">
        <v>-1</v>
      </c>
      <c r="FB93">
        <v>-1</v>
      </c>
      <c r="FC93">
        <v>-1</v>
      </c>
      <c r="FD93">
        <v>3</v>
      </c>
      <c r="FE93">
        <v>3</v>
      </c>
      <c r="FF93">
        <v>2</v>
      </c>
      <c r="FG93">
        <v>793.979</v>
      </c>
      <c r="FH93">
        <v>738.138</v>
      </c>
      <c r="FI93">
        <v>19.9998</v>
      </c>
      <c r="FJ93">
        <v>26.9179</v>
      </c>
      <c r="FK93">
        <v>30</v>
      </c>
      <c r="FL93">
        <v>26.9825</v>
      </c>
      <c r="FM93">
        <v>26.9567</v>
      </c>
      <c r="FN93">
        <v>17.5445</v>
      </c>
      <c r="FO93">
        <v>19.5638</v>
      </c>
      <c r="FP93">
        <v>7.57181</v>
      </c>
      <c r="FQ93">
        <v>20</v>
      </c>
      <c r="FR93">
        <v>256.72</v>
      </c>
      <c r="FS93">
        <v>13.0051</v>
      </c>
      <c r="FT93">
        <v>100.019</v>
      </c>
      <c r="FU93">
        <v>100.381</v>
      </c>
    </row>
    <row r="94" spans="1:177">
      <c r="A94">
        <v>78</v>
      </c>
      <c r="B94">
        <v>1621533723.5</v>
      </c>
      <c r="C94">
        <v>154</v>
      </c>
      <c r="D94" t="s">
        <v>452</v>
      </c>
      <c r="E94" t="s">
        <v>453</v>
      </c>
      <c r="G94">
        <v>1621533723.5</v>
      </c>
      <c r="H94">
        <f>CD94*AF94*(BZ94-CA94)/(100*BS94*(1000-AF94*BZ94))</f>
        <v>0</v>
      </c>
      <c r="I94">
        <f>CD94*AF94*(BY94-BX94*(1000-AF94*CA94)/(1000-AF94*BZ94))/(100*BS94)</f>
        <v>0</v>
      </c>
      <c r="J94">
        <f>BX94 - IF(AF94&gt;1, I94*BS94*100.0/(AH94*CL94), 0)</f>
        <v>0</v>
      </c>
      <c r="K94">
        <f>((Q94-H94/2)*J94-I94)/(Q94+H94/2)</f>
        <v>0</v>
      </c>
      <c r="L94">
        <f>K94*(CE94+CF94)/1000.0</f>
        <v>0</v>
      </c>
      <c r="M94">
        <f>(BX94 - IF(AF94&gt;1, I94*BS94*100.0/(AH94*CL94), 0))*(CE94+CF94)/1000.0</f>
        <v>0</v>
      </c>
      <c r="N94">
        <f>2.0/((1/P94-1/O94)+SIGN(P94)*SQRT((1/P94-1/O94)*(1/P94-1/O94) + 4*BT94/((BT94+1)*(BT94+1))*(2*1/P94*1/O94-1/O94*1/O94)))</f>
        <v>0</v>
      </c>
      <c r="O94">
        <f>IF(LEFT(BU94,1)&lt;&gt;"0",IF(LEFT(BU94,1)="1",3.0,BV94),$D$5+$E$5*(CL94*CE94/($K$5*1000))+$F$5*(CL94*CE94/($K$5*1000))*MAX(MIN(BS94,$J$5),$I$5)*MAX(MIN(BS94,$J$5),$I$5)+$G$5*MAX(MIN(BS94,$J$5),$I$5)*(CL94*CE94/($K$5*1000))+$H$5*(CL94*CE94/($K$5*1000))*(CL94*CE94/($K$5*1000)))</f>
        <v>0</v>
      </c>
      <c r="P94">
        <f>H94*(1000-(1000*0.61365*exp(17.502*T94/(240.97+T94))/(CE94+CF94)+BZ94)/2)/(1000*0.61365*exp(17.502*T94/(240.97+T94))/(CE94+CF94)-BZ94)</f>
        <v>0</v>
      </c>
      <c r="Q94">
        <f>1/((BT94+1)/(N94/1.6)+1/(O94/1.37)) + BT94/((BT94+1)/(N94/1.6) + BT94/(O94/1.37))</f>
        <v>0</v>
      </c>
      <c r="R94">
        <f>(BP94*BR94)</f>
        <v>0</v>
      </c>
      <c r="S94">
        <f>(CG94+(R94+2*0.95*5.67E-8*(((CG94+$B$7)+273)^4-(CG94+273)^4)-44100*H94)/(1.84*29.3*O94+8*0.95*5.67E-8*(CG94+273)^3))</f>
        <v>0</v>
      </c>
      <c r="T94">
        <f>($C$7*CH94+$D$7*CI94+$E$7*S94)</f>
        <v>0</v>
      </c>
      <c r="U94">
        <f>0.61365*exp(17.502*T94/(240.97+T94))</f>
        <v>0</v>
      </c>
      <c r="V94">
        <f>(W94/X94*100)</f>
        <v>0</v>
      </c>
      <c r="W94">
        <f>BZ94*(CE94+CF94)/1000</f>
        <v>0</v>
      </c>
      <c r="X94">
        <f>0.61365*exp(17.502*CG94/(240.97+CG94))</f>
        <v>0</v>
      </c>
      <c r="Y94">
        <f>(U94-BZ94*(CE94+CF94)/1000)</f>
        <v>0</v>
      </c>
      <c r="Z94">
        <f>(-H94*44100)</f>
        <v>0</v>
      </c>
      <c r="AA94">
        <f>2*29.3*O94*0.92*(CG94-T94)</f>
        <v>0</v>
      </c>
      <c r="AB94">
        <f>2*0.95*5.67E-8*(((CG94+$B$7)+273)^4-(T94+273)^4)</f>
        <v>0</v>
      </c>
      <c r="AC94">
        <f>R94+AB94+Z94+AA94</f>
        <v>0</v>
      </c>
      <c r="AD94">
        <v>0</v>
      </c>
      <c r="AE94">
        <v>0</v>
      </c>
      <c r="AF94">
        <f>IF(AD94*$H$13&gt;=AH94,1.0,(AH94/(AH94-AD94*$H$13)))</f>
        <v>0</v>
      </c>
      <c r="AG94">
        <f>(AF94-1)*100</f>
        <v>0</v>
      </c>
      <c r="AH94">
        <f>MAX(0,($B$13+$C$13*CL94)/(1+$D$13*CL94)*CE94/(CG94+273)*$E$13)</f>
        <v>0</v>
      </c>
      <c r="AI94" t="s">
        <v>294</v>
      </c>
      <c r="AJ94">
        <v>0</v>
      </c>
      <c r="AK94">
        <v>0</v>
      </c>
      <c r="AL94">
        <f>AK94-AJ94</f>
        <v>0</v>
      </c>
      <c r="AM94">
        <f>AL94/AK94</f>
        <v>0</v>
      </c>
      <c r="AN94">
        <v>0</v>
      </c>
      <c r="AO94" t="s">
        <v>294</v>
      </c>
      <c r="AP94">
        <v>0</v>
      </c>
      <c r="AQ94">
        <v>0</v>
      </c>
      <c r="AR94">
        <f>1-AP94/AQ94</f>
        <v>0</v>
      </c>
      <c r="AS94">
        <v>0.5</v>
      </c>
      <c r="AT94">
        <f>BP94</f>
        <v>0</v>
      </c>
      <c r="AU94">
        <f>I94</f>
        <v>0</v>
      </c>
      <c r="AV94">
        <f>AR94*AS94*AT94</f>
        <v>0</v>
      </c>
      <c r="AW94">
        <f>BB94/AQ94</f>
        <v>0</v>
      </c>
      <c r="AX94">
        <f>(AU94-AN94)/AT94</f>
        <v>0</v>
      </c>
      <c r="AY94">
        <f>(AK94-AQ94)/AQ94</f>
        <v>0</v>
      </c>
      <c r="AZ94" t="s">
        <v>294</v>
      </c>
      <c r="BA94">
        <v>0</v>
      </c>
      <c r="BB94">
        <f>AQ94-BA94</f>
        <v>0</v>
      </c>
      <c r="BC94">
        <f>(AQ94-AP94)/(AQ94-BA94)</f>
        <v>0</v>
      </c>
      <c r="BD94">
        <f>(AK94-AQ94)/(AK94-BA94)</f>
        <v>0</v>
      </c>
      <c r="BE94">
        <f>(AQ94-AP94)/(AQ94-AJ94)</f>
        <v>0</v>
      </c>
      <c r="BF94">
        <f>(AK94-AQ94)/(AK94-AJ94)</f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f>$B$11*CM94+$C$11*CN94+$F$11*CO94*(1-CR94)</f>
        <v>0</v>
      </c>
      <c r="BP94">
        <f>BO94*BQ94</f>
        <v>0</v>
      </c>
      <c r="BQ94">
        <f>($B$11*$D$9+$C$11*$D$9+$F$11*((DB94+CT94)/MAX(DB94+CT94+DC94, 0.1)*$I$9+DC94/MAX(DB94+CT94+DC94, 0.1)*$J$9))/($B$11+$C$11+$F$11)</f>
        <v>0</v>
      </c>
      <c r="BR94">
        <f>($B$11*$K$9+$C$11*$K$9+$F$11*((DB94+CT94)/MAX(DB94+CT94+DC94, 0.1)*$P$9+DC94/MAX(DB94+CT94+DC94, 0.1)*$Q$9))/($B$11+$C$11+$F$11)</f>
        <v>0</v>
      </c>
      <c r="BS94">
        <v>6</v>
      </c>
      <c r="BT94">
        <v>0.5</v>
      </c>
      <c r="BU94" t="s">
        <v>295</v>
      </c>
      <c r="BV94">
        <v>2</v>
      </c>
      <c r="BW94">
        <v>1621533723.5</v>
      </c>
      <c r="BX94">
        <v>239.002</v>
      </c>
      <c r="BY94">
        <v>248.459</v>
      </c>
      <c r="BZ94">
        <v>12.93</v>
      </c>
      <c r="CA94">
        <v>12.9272</v>
      </c>
      <c r="CB94">
        <v>231.743</v>
      </c>
      <c r="CC94">
        <v>12.7767</v>
      </c>
      <c r="CD94">
        <v>699.65</v>
      </c>
      <c r="CE94">
        <v>100.929</v>
      </c>
      <c r="CF94">
        <v>0.100132</v>
      </c>
      <c r="CG94">
        <v>22.9741</v>
      </c>
      <c r="CH94">
        <v>22.952</v>
      </c>
      <c r="CI94">
        <v>999.9</v>
      </c>
      <c r="CJ94">
        <v>0</v>
      </c>
      <c r="CK94">
        <v>0</v>
      </c>
      <c r="CL94">
        <v>9970</v>
      </c>
      <c r="CM94">
        <v>0</v>
      </c>
      <c r="CN94">
        <v>3.33586</v>
      </c>
      <c r="CO94">
        <v>599.767</v>
      </c>
      <c r="CP94">
        <v>0.932968</v>
      </c>
      <c r="CQ94">
        <v>0.0670323</v>
      </c>
      <c r="CR94">
        <v>0</v>
      </c>
      <c r="CS94">
        <v>3.6399</v>
      </c>
      <c r="CT94">
        <v>4.99951</v>
      </c>
      <c r="CU94">
        <v>90.1171</v>
      </c>
      <c r="CV94">
        <v>4812.17</v>
      </c>
      <c r="CW94">
        <v>37.75</v>
      </c>
      <c r="CX94">
        <v>41.5</v>
      </c>
      <c r="CY94">
        <v>40.125</v>
      </c>
      <c r="CZ94">
        <v>41.125</v>
      </c>
      <c r="DA94">
        <v>40.062</v>
      </c>
      <c r="DB94">
        <v>554.9</v>
      </c>
      <c r="DC94">
        <v>39.87</v>
      </c>
      <c r="DD94">
        <v>0</v>
      </c>
      <c r="DE94">
        <v>1621533727.6</v>
      </c>
      <c r="DF94">
        <v>0</v>
      </c>
      <c r="DG94">
        <v>3.38188076923077</v>
      </c>
      <c r="DH94">
        <v>-0.103716249227051</v>
      </c>
      <c r="DI94">
        <v>0.975788043533579</v>
      </c>
      <c r="DJ94">
        <v>90.2318461538462</v>
      </c>
      <c r="DK94">
        <v>15</v>
      </c>
      <c r="DL94">
        <v>1621533543.5</v>
      </c>
      <c r="DM94" t="s">
        <v>296</v>
      </c>
      <c r="DN94">
        <v>1621533543</v>
      </c>
      <c r="DO94">
        <v>1621533543.5</v>
      </c>
      <c r="DP94">
        <v>4</v>
      </c>
      <c r="DQ94">
        <v>0.002</v>
      </c>
      <c r="DR94">
        <v>0.003</v>
      </c>
      <c r="DS94">
        <v>8.559</v>
      </c>
      <c r="DT94">
        <v>0.154</v>
      </c>
      <c r="DU94">
        <v>420</v>
      </c>
      <c r="DV94">
        <v>13</v>
      </c>
      <c r="DW94">
        <v>1.35</v>
      </c>
      <c r="DX94">
        <v>0.35</v>
      </c>
      <c r="DY94">
        <v>-9.59380325</v>
      </c>
      <c r="DZ94">
        <v>-0.377648667917434</v>
      </c>
      <c r="EA94">
        <v>0.126784390509784</v>
      </c>
      <c r="EB94">
        <v>1</v>
      </c>
      <c r="EC94">
        <v>3.38834848484849</v>
      </c>
      <c r="ED94">
        <v>-0.343456266373708</v>
      </c>
      <c r="EE94">
        <v>0.147273141662966</v>
      </c>
      <c r="EF94">
        <v>1</v>
      </c>
      <c r="EG94">
        <v>0.0104292375</v>
      </c>
      <c r="EH94">
        <v>-0.0271721817636023</v>
      </c>
      <c r="EI94">
        <v>0.00422473902643687</v>
      </c>
      <c r="EJ94">
        <v>1</v>
      </c>
      <c r="EK94">
        <v>3</v>
      </c>
      <c r="EL94">
        <v>3</v>
      </c>
      <c r="EM94" t="s">
        <v>297</v>
      </c>
      <c r="EN94">
        <v>100</v>
      </c>
      <c r="EO94">
        <v>100</v>
      </c>
      <c r="EP94">
        <v>7.259</v>
      </c>
      <c r="EQ94">
        <v>0.1533</v>
      </c>
      <c r="ER94">
        <v>5.25304998807394</v>
      </c>
      <c r="ES94">
        <v>0.0095515401478521</v>
      </c>
      <c r="ET94">
        <v>-4.08282145803731e-06</v>
      </c>
      <c r="EU94">
        <v>9.61633180237613e-10</v>
      </c>
      <c r="EV94">
        <v>-0.0133641391554055</v>
      </c>
      <c r="EW94">
        <v>0.00964955815971448</v>
      </c>
      <c r="EX94">
        <v>0.000351754833574242</v>
      </c>
      <c r="EY94">
        <v>-6.74969522547015e-06</v>
      </c>
      <c r="EZ94">
        <v>-1</v>
      </c>
      <c r="FA94">
        <v>-1</v>
      </c>
      <c r="FB94">
        <v>-1</v>
      </c>
      <c r="FC94">
        <v>-1</v>
      </c>
      <c r="FD94">
        <v>3</v>
      </c>
      <c r="FE94">
        <v>3</v>
      </c>
      <c r="FF94">
        <v>2</v>
      </c>
      <c r="FG94">
        <v>793.234</v>
      </c>
      <c r="FH94">
        <v>738.138</v>
      </c>
      <c r="FI94">
        <v>19.9995</v>
      </c>
      <c r="FJ94">
        <v>26.9179</v>
      </c>
      <c r="FK94">
        <v>30.0001</v>
      </c>
      <c r="FL94">
        <v>26.9802</v>
      </c>
      <c r="FM94">
        <v>26.9567</v>
      </c>
      <c r="FN94">
        <v>17.7298</v>
      </c>
      <c r="FO94">
        <v>19.2688</v>
      </c>
      <c r="FP94">
        <v>7.20053</v>
      </c>
      <c r="FQ94">
        <v>20</v>
      </c>
      <c r="FR94">
        <v>260.11</v>
      </c>
      <c r="FS94">
        <v>13.0125</v>
      </c>
      <c r="FT94">
        <v>100.021</v>
      </c>
      <c r="FU94">
        <v>100.38</v>
      </c>
    </row>
    <row r="95" spans="1:177">
      <c r="A95">
        <v>79</v>
      </c>
      <c r="B95">
        <v>1621533725.5</v>
      </c>
      <c r="C95">
        <v>156</v>
      </c>
      <c r="D95" t="s">
        <v>454</v>
      </c>
      <c r="E95" t="s">
        <v>455</v>
      </c>
      <c r="G95">
        <v>1621533725.5</v>
      </c>
      <c r="H95">
        <f>CD95*AF95*(BZ95-CA95)/(100*BS95*(1000-AF95*BZ95))</f>
        <v>0</v>
      </c>
      <c r="I95">
        <f>CD95*AF95*(BY95-BX95*(1000-AF95*CA95)/(1000-AF95*BZ95))/(100*BS95)</f>
        <v>0</v>
      </c>
      <c r="J95">
        <f>BX95 - IF(AF95&gt;1, I95*BS95*100.0/(AH95*CL95), 0)</f>
        <v>0</v>
      </c>
      <c r="K95">
        <f>((Q95-H95/2)*J95-I95)/(Q95+H95/2)</f>
        <v>0</v>
      </c>
      <c r="L95">
        <f>K95*(CE95+CF95)/1000.0</f>
        <v>0</v>
      </c>
      <c r="M95">
        <f>(BX95 - IF(AF95&gt;1, I95*BS95*100.0/(AH95*CL95), 0))*(CE95+CF95)/1000.0</f>
        <v>0</v>
      </c>
      <c r="N95">
        <f>2.0/((1/P95-1/O95)+SIGN(P95)*SQRT((1/P95-1/O95)*(1/P95-1/O95) + 4*BT95/((BT95+1)*(BT95+1))*(2*1/P95*1/O95-1/O95*1/O95)))</f>
        <v>0</v>
      </c>
      <c r="O95">
        <f>IF(LEFT(BU95,1)&lt;&gt;"0",IF(LEFT(BU95,1)="1",3.0,BV95),$D$5+$E$5*(CL95*CE95/($K$5*1000))+$F$5*(CL95*CE95/($K$5*1000))*MAX(MIN(BS95,$J$5),$I$5)*MAX(MIN(BS95,$J$5),$I$5)+$G$5*MAX(MIN(BS95,$J$5),$I$5)*(CL95*CE95/($K$5*1000))+$H$5*(CL95*CE95/($K$5*1000))*(CL95*CE95/($K$5*1000)))</f>
        <v>0</v>
      </c>
      <c r="P95">
        <f>H95*(1000-(1000*0.61365*exp(17.502*T95/(240.97+T95))/(CE95+CF95)+BZ95)/2)/(1000*0.61365*exp(17.502*T95/(240.97+T95))/(CE95+CF95)-BZ95)</f>
        <v>0</v>
      </c>
      <c r="Q95">
        <f>1/((BT95+1)/(N95/1.6)+1/(O95/1.37)) + BT95/((BT95+1)/(N95/1.6) + BT95/(O95/1.37))</f>
        <v>0</v>
      </c>
      <c r="R95">
        <f>(BP95*BR95)</f>
        <v>0</v>
      </c>
      <c r="S95">
        <f>(CG95+(R95+2*0.95*5.67E-8*(((CG95+$B$7)+273)^4-(CG95+273)^4)-44100*H95)/(1.84*29.3*O95+8*0.95*5.67E-8*(CG95+273)^3))</f>
        <v>0</v>
      </c>
      <c r="T95">
        <f>($C$7*CH95+$D$7*CI95+$E$7*S95)</f>
        <v>0</v>
      </c>
      <c r="U95">
        <f>0.61365*exp(17.502*T95/(240.97+T95))</f>
        <v>0</v>
      </c>
      <c r="V95">
        <f>(W95/X95*100)</f>
        <v>0</v>
      </c>
      <c r="W95">
        <f>BZ95*(CE95+CF95)/1000</f>
        <v>0</v>
      </c>
      <c r="X95">
        <f>0.61365*exp(17.502*CG95/(240.97+CG95))</f>
        <v>0</v>
      </c>
      <c r="Y95">
        <f>(U95-BZ95*(CE95+CF95)/1000)</f>
        <v>0</v>
      </c>
      <c r="Z95">
        <f>(-H95*44100)</f>
        <v>0</v>
      </c>
      <c r="AA95">
        <f>2*29.3*O95*0.92*(CG95-T95)</f>
        <v>0</v>
      </c>
      <c r="AB95">
        <f>2*0.95*5.67E-8*(((CG95+$B$7)+273)^4-(T95+273)^4)</f>
        <v>0</v>
      </c>
      <c r="AC95">
        <f>R95+AB95+Z95+AA95</f>
        <v>0</v>
      </c>
      <c r="AD95">
        <v>0</v>
      </c>
      <c r="AE95">
        <v>0</v>
      </c>
      <c r="AF95">
        <f>IF(AD95*$H$13&gt;=AH95,1.0,(AH95/(AH95-AD95*$H$13)))</f>
        <v>0</v>
      </c>
      <c r="AG95">
        <f>(AF95-1)*100</f>
        <v>0</v>
      </c>
      <c r="AH95">
        <f>MAX(0,($B$13+$C$13*CL95)/(1+$D$13*CL95)*CE95/(CG95+273)*$E$13)</f>
        <v>0</v>
      </c>
      <c r="AI95" t="s">
        <v>294</v>
      </c>
      <c r="AJ95">
        <v>0</v>
      </c>
      <c r="AK95">
        <v>0</v>
      </c>
      <c r="AL95">
        <f>AK95-AJ95</f>
        <v>0</v>
      </c>
      <c r="AM95">
        <f>AL95/AK95</f>
        <v>0</v>
      </c>
      <c r="AN95">
        <v>0</v>
      </c>
      <c r="AO95" t="s">
        <v>294</v>
      </c>
      <c r="AP95">
        <v>0</v>
      </c>
      <c r="AQ95">
        <v>0</v>
      </c>
      <c r="AR95">
        <f>1-AP95/AQ95</f>
        <v>0</v>
      </c>
      <c r="AS95">
        <v>0.5</v>
      </c>
      <c r="AT95">
        <f>BP95</f>
        <v>0</v>
      </c>
      <c r="AU95">
        <f>I95</f>
        <v>0</v>
      </c>
      <c r="AV95">
        <f>AR95*AS95*AT95</f>
        <v>0</v>
      </c>
      <c r="AW95">
        <f>BB95/AQ95</f>
        <v>0</v>
      </c>
      <c r="AX95">
        <f>(AU95-AN95)/AT95</f>
        <v>0</v>
      </c>
      <c r="AY95">
        <f>(AK95-AQ95)/AQ95</f>
        <v>0</v>
      </c>
      <c r="AZ95" t="s">
        <v>294</v>
      </c>
      <c r="BA95">
        <v>0</v>
      </c>
      <c r="BB95">
        <f>AQ95-BA95</f>
        <v>0</v>
      </c>
      <c r="BC95">
        <f>(AQ95-AP95)/(AQ95-BA95)</f>
        <v>0</v>
      </c>
      <c r="BD95">
        <f>(AK95-AQ95)/(AK95-BA95)</f>
        <v>0</v>
      </c>
      <c r="BE95">
        <f>(AQ95-AP95)/(AQ95-AJ95)</f>
        <v>0</v>
      </c>
      <c r="BF95">
        <f>(AK95-AQ95)/(AK95-AJ95)</f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f>$B$11*CM95+$C$11*CN95+$F$11*CO95*(1-CR95)</f>
        <v>0</v>
      </c>
      <c r="BP95">
        <f>BO95*BQ95</f>
        <v>0</v>
      </c>
      <c r="BQ95">
        <f>($B$11*$D$9+$C$11*$D$9+$F$11*((DB95+CT95)/MAX(DB95+CT95+DC95, 0.1)*$I$9+DC95/MAX(DB95+CT95+DC95, 0.1)*$J$9))/($B$11+$C$11+$F$11)</f>
        <v>0</v>
      </c>
      <c r="BR95">
        <f>($B$11*$K$9+$C$11*$K$9+$F$11*((DB95+CT95)/MAX(DB95+CT95+DC95, 0.1)*$P$9+DC95/MAX(DB95+CT95+DC95, 0.1)*$Q$9))/($B$11+$C$11+$F$11)</f>
        <v>0</v>
      </c>
      <c r="BS95">
        <v>6</v>
      </c>
      <c r="BT95">
        <v>0.5</v>
      </c>
      <c r="BU95" t="s">
        <v>295</v>
      </c>
      <c r="BV95">
        <v>2</v>
      </c>
      <c r="BW95">
        <v>1621533725.5</v>
      </c>
      <c r="BX95">
        <v>242.34</v>
      </c>
      <c r="BY95">
        <v>251.747</v>
      </c>
      <c r="BZ95">
        <v>12.9298</v>
      </c>
      <c r="CA95">
        <v>12.9222</v>
      </c>
      <c r="CB95">
        <v>235.055</v>
      </c>
      <c r="CC95">
        <v>12.7765</v>
      </c>
      <c r="CD95">
        <v>700.167</v>
      </c>
      <c r="CE95">
        <v>100.931</v>
      </c>
      <c r="CF95">
        <v>0.0997174</v>
      </c>
      <c r="CG95">
        <v>22.9733</v>
      </c>
      <c r="CH95">
        <v>22.9452</v>
      </c>
      <c r="CI95">
        <v>999.9</v>
      </c>
      <c r="CJ95">
        <v>0</v>
      </c>
      <c r="CK95">
        <v>0</v>
      </c>
      <c r="CL95">
        <v>9980</v>
      </c>
      <c r="CM95">
        <v>0</v>
      </c>
      <c r="CN95">
        <v>3.33586</v>
      </c>
      <c r="CO95">
        <v>600.085</v>
      </c>
      <c r="CP95">
        <v>0.933003</v>
      </c>
      <c r="CQ95">
        <v>0.0669971</v>
      </c>
      <c r="CR95">
        <v>0</v>
      </c>
      <c r="CS95">
        <v>3.733</v>
      </c>
      <c r="CT95">
        <v>4.99951</v>
      </c>
      <c r="CU95">
        <v>89.8914</v>
      </c>
      <c r="CV95">
        <v>4814.79</v>
      </c>
      <c r="CW95">
        <v>37.75</v>
      </c>
      <c r="CX95">
        <v>41.5</v>
      </c>
      <c r="CY95">
        <v>40.125</v>
      </c>
      <c r="CZ95">
        <v>41.125</v>
      </c>
      <c r="DA95">
        <v>40.062</v>
      </c>
      <c r="DB95">
        <v>555.22</v>
      </c>
      <c r="DC95">
        <v>39.87</v>
      </c>
      <c r="DD95">
        <v>0</v>
      </c>
      <c r="DE95">
        <v>1621533729.4</v>
      </c>
      <c r="DF95">
        <v>0</v>
      </c>
      <c r="DG95">
        <v>3.411744</v>
      </c>
      <c r="DH95">
        <v>0.115207685064032</v>
      </c>
      <c r="DI95">
        <v>0.0807769281427976</v>
      </c>
      <c r="DJ95">
        <v>90.203948</v>
      </c>
      <c r="DK95">
        <v>15</v>
      </c>
      <c r="DL95">
        <v>1621533543.5</v>
      </c>
      <c r="DM95" t="s">
        <v>296</v>
      </c>
      <c r="DN95">
        <v>1621533543</v>
      </c>
      <c r="DO95">
        <v>1621533543.5</v>
      </c>
      <c r="DP95">
        <v>4</v>
      </c>
      <c r="DQ95">
        <v>0.002</v>
      </c>
      <c r="DR95">
        <v>0.003</v>
      </c>
      <c r="DS95">
        <v>8.559</v>
      </c>
      <c r="DT95">
        <v>0.154</v>
      </c>
      <c r="DU95">
        <v>420</v>
      </c>
      <c r="DV95">
        <v>13</v>
      </c>
      <c r="DW95">
        <v>1.35</v>
      </c>
      <c r="DX95">
        <v>0.35</v>
      </c>
      <c r="DY95">
        <v>-9.57915</v>
      </c>
      <c r="DZ95">
        <v>0.00131347091935555</v>
      </c>
      <c r="EA95">
        <v>0.138972389523963</v>
      </c>
      <c r="EB95">
        <v>1</v>
      </c>
      <c r="EC95">
        <v>3.39370294117647</v>
      </c>
      <c r="ED95">
        <v>-0.0679986462857415</v>
      </c>
      <c r="EE95">
        <v>0.132233284243937</v>
      </c>
      <c r="EF95">
        <v>1</v>
      </c>
      <c r="EG95">
        <v>0.008791708</v>
      </c>
      <c r="EH95">
        <v>-0.0357225966979362</v>
      </c>
      <c r="EI95">
        <v>0.00535601312596795</v>
      </c>
      <c r="EJ95">
        <v>1</v>
      </c>
      <c r="EK95">
        <v>3</v>
      </c>
      <c r="EL95">
        <v>3</v>
      </c>
      <c r="EM95" t="s">
        <v>297</v>
      </c>
      <c r="EN95">
        <v>100</v>
      </c>
      <c r="EO95">
        <v>100</v>
      </c>
      <c r="EP95">
        <v>7.285</v>
      </c>
      <c r="EQ95">
        <v>0.1533</v>
      </c>
      <c r="ER95">
        <v>5.25304998807394</v>
      </c>
      <c r="ES95">
        <v>0.0095515401478521</v>
      </c>
      <c r="ET95">
        <v>-4.08282145803731e-06</v>
      </c>
      <c r="EU95">
        <v>9.61633180237613e-10</v>
      </c>
      <c r="EV95">
        <v>-0.0133641391554055</v>
      </c>
      <c r="EW95">
        <v>0.00964955815971448</v>
      </c>
      <c r="EX95">
        <v>0.000351754833574242</v>
      </c>
      <c r="EY95">
        <v>-6.74969522547015e-06</v>
      </c>
      <c r="EZ95">
        <v>-1</v>
      </c>
      <c r="FA95">
        <v>-1</v>
      </c>
      <c r="FB95">
        <v>-1</v>
      </c>
      <c r="FC95">
        <v>-1</v>
      </c>
      <c r="FD95">
        <v>3</v>
      </c>
      <c r="FE95">
        <v>3</v>
      </c>
      <c r="FF95">
        <v>2</v>
      </c>
      <c r="FG95">
        <v>793.768</v>
      </c>
      <c r="FH95">
        <v>737.76</v>
      </c>
      <c r="FI95">
        <v>19.9996</v>
      </c>
      <c r="FJ95">
        <v>26.9156</v>
      </c>
      <c r="FK95">
        <v>29.9999</v>
      </c>
      <c r="FL95">
        <v>26.9802</v>
      </c>
      <c r="FM95">
        <v>26.9567</v>
      </c>
      <c r="FN95">
        <v>17.9184</v>
      </c>
      <c r="FO95">
        <v>19.2688</v>
      </c>
      <c r="FP95">
        <v>7.20053</v>
      </c>
      <c r="FQ95">
        <v>20</v>
      </c>
      <c r="FR95">
        <v>263.49</v>
      </c>
      <c r="FS95">
        <v>13.0247</v>
      </c>
      <c r="FT95">
        <v>100.023</v>
      </c>
      <c r="FU95">
        <v>100.38</v>
      </c>
    </row>
    <row r="96" spans="1:177">
      <c r="A96">
        <v>80</v>
      </c>
      <c r="B96">
        <v>1621533727.5</v>
      </c>
      <c r="C96">
        <v>158</v>
      </c>
      <c r="D96" t="s">
        <v>456</v>
      </c>
      <c r="E96" t="s">
        <v>457</v>
      </c>
      <c r="G96">
        <v>1621533727.5</v>
      </c>
      <c r="H96">
        <f>CD96*AF96*(BZ96-CA96)/(100*BS96*(1000-AF96*BZ96))</f>
        <v>0</v>
      </c>
      <c r="I96">
        <f>CD96*AF96*(BY96-BX96*(1000-AF96*CA96)/(1000-AF96*BZ96))/(100*BS96)</f>
        <v>0</v>
      </c>
      <c r="J96">
        <f>BX96 - IF(AF96&gt;1, I96*BS96*100.0/(AH96*CL96), 0)</f>
        <v>0</v>
      </c>
      <c r="K96">
        <f>((Q96-H96/2)*J96-I96)/(Q96+H96/2)</f>
        <v>0</v>
      </c>
      <c r="L96">
        <f>K96*(CE96+CF96)/1000.0</f>
        <v>0</v>
      </c>
      <c r="M96">
        <f>(BX96 - IF(AF96&gt;1, I96*BS96*100.0/(AH96*CL96), 0))*(CE96+CF96)/1000.0</f>
        <v>0</v>
      </c>
      <c r="N96">
        <f>2.0/((1/P96-1/O96)+SIGN(P96)*SQRT((1/P96-1/O96)*(1/P96-1/O96) + 4*BT96/((BT96+1)*(BT96+1))*(2*1/P96*1/O96-1/O96*1/O96)))</f>
        <v>0</v>
      </c>
      <c r="O96">
        <f>IF(LEFT(BU96,1)&lt;&gt;"0",IF(LEFT(BU96,1)="1",3.0,BV96),$D$5+$E$5*(CL96*CE96/($K$5*1000))+$F$5*(CL96*CE96/($K$5*1000))*MAX(MIN(BS96,$J$5),$I$5)*MAX(MIN(BS96,$J$5),$I$5)+$G$5*MAX(MIN(BS96,$J$5),$I$5)*(CL96*CE96/($K$5*1000))+$H$5*(CL96*CE96/($K$5*1000))*(CL96*CE96/($K$5*1000)))</f>
        <v>0</v>
      </c>
      <c r="P96">
        <f>H96*(1000-(1000*0.61365*exp(17.502*T96/(240.97+T96))/(CE96+CF96)+BZ96)/2)/(1000*0.61365*exp(17.502*T96/(240.97+T96))/(CE96+CF96)-BZ96)</f>
        <v>0</v>
      </c>
      <c r="Q96">
        <f>1/((BT96+1)/(N96/1.6)+1/(O96/1.37)) + BT96/((BT96+1)/(N96/1.6) + BT96/(O96/1.37))</f>
        <v>0</v>
      </c>
      <c r="R96">
        <f>(BP96*BR96)</f>
        <v>0</v>
      </c>
      <c r="S96">
        <f>(CG96+(R96+2*0.95*5.67E-8*(((CG96+$B$7)+273)^4-(CG96+273)^4)-44100*H96)/(1.84*29.3*O96+8*0.95*5.67E-8*(CG96+273)^3))</f>
        <v>0</v>
      </c>
      <c r="T96">
        <f>($C$7*CH96+$D$7*CI96+$E$7*S96)</f>
        <v>0</v>
      </c>
      <c r="U96">
        <f>0.61365*exp(17.502*T96/(240.97+T96))</f>
        <v>0</v>
      </c>
      <c r="V96">
        <f>(W96/X96*100)</f>
        <v>0</v>
      </c>
      <c r="W96">
        <f>BZ96*(CE96+CF96)/1000</f>
        <v>0</v>
      </c>
      <c r="X96">
        <f>0.61365*exp(17.502*CG96/(240.97+CG96))</f>
        <v>0</v>
      </c>
      <c r="Y96">
        <f>(U96-BZ96*(CE96+CF96)/1000)</f>
        <v>0</v>
      </c>
      <c r="Z96">
        <f>(-H96*44100)</f>
        <v>0</v>
      </c>
      <c r="AA96">
        <f>2*29.3*O96*0.92*(CG96-T96)</f>
        <v>0</v>
      </c>
      <c r="AB96">
        <f>2*0.95*5.67E-8*(((CG96+$B$7)+273)^4-(T96+273)^4)</f>
        <v>0</v>
      </c>
      <c r="AC96">
        <f>R96+AB96+Z96+AA96</f>
        <v>0</v>
      </c>
      <c r="AD96">
        <v>0</v>
      </c>
      <c r="AE96">
        <v>0</v>
      </c>
      <c r="AF96">
        <f>IF(AD96*$H$13&gt;=AH96,1.0,(AH96/(AH96-AD96*$H$13)))</f>
        <v>0</v>
      </c>
      <c r="AG96">
        <f>(AF96-1)*100</f>
        <v>0</v>
      </c>
      <c r="AH96">
        <f>MAX(0,($B$13+$C$13*CL96)/(1+$D$13*CL96)*CE96/(CG96+273)*$E$13)</f>
        <v>0</v>
      </c>
      <c r="AI96" t="s">
        <v>294</v>
      </c>
      <c r="AJ96">
        <v>0</v>
      </c>
      <c r="AK96">
        <v>0</v>
      </c>
      <c r="AL96">
        <f>AK96-AJ96</f>
        <v>0</v>
      </c>
      <c r="AM96">
        <f>AL96/AK96</f>
        <v>0</v>
      </c>
      <c r="AN96">
        <v>0</v>
      </c>
      <c r="AO96" t="s">
        <v>294</v>
      </c>
      <c r="AP96">
        <v>0</v>
      </c>
      <c r="AQ96">
        <v>0</v>
      </c>
      <c r="AR96">
        <f>1-AP96/AQ96</f>
        <v>0</v>
      </c>
      <c r="AS96">
        <v>0.5</v>
      </c>
      <c r="AT96">
        <f>BP96</f>
        <v>0</v>
      </c>
      <c r="AU96">
        <f>I96</f>
        <v>0</v>
      </c>
      <c r="AV96">
        <f>AR96*AS96*AT96</f>
        <v>0</v>
      </c>
      <c r="AW96">
        <f>BB96/AQ96</f>
        <v>0</v>
      </c>
      <c r="AX96">
        <f>(AU96-AN96)/AT96</f>
        <v>0</v>
      </c>
      <c r="AY96">
        <f>(AK96-AQ96)/AQ96</f>
        <v>0</v>
      </c>
      <c r="AZ96" t="s">
        <v>294</v>
      </c>
      <c r="BA96">
        <v>0</v>
      </c>
      <c r="BB96">
        <f>AQ96-BA96</f>
        <v>0</v>
      </c>
      <c r="BC96">
        <f>(AQ96-AP96)/(AQ96-BA96)</f>
        <v>0</v>
      </c>
      <c r="BD96">
        <f>(AK96-AQ96)/(AK96-BA96)</f>
        <v>0</v>
      </c>
      <c r="BE96">
        <f>(AQ96-AP96)/(AQ96-AJ96)</f>
        <v>0</v>
      </c>
      <c r="BF96">
        <f>(AK96-AQ96)/(AK96-AJ96)</f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f>$B$11*CM96+$C$11*CN96+$F$11*CO96*(1-CR96)</f>
        <v>0</v>
      </c>
      <c r="BP96">
        <f>BO96*BQ96</f>
        <v>0</v>
      </c>
      <c r="BQ96">
        <f>($B$11*$D$9+$C$11*$D$9+$F$11*((DB96+CT96)/MAX(DB96+CT96+DC96, 0.1)*$I$9+DC96/MAX(DB96+CT96+DC96, 0.1)*$J$9))/($B$11+$C$11+$F$11)</f>
        <v>0</v>
      </c>
      <c r="BR96">
        <f>($B$11*$K$9+$C$11*$K$9+$F$11*((DB96+CT96)/MAX(DB96+CT96+DC96, 0.1)*$P$9+DC96/MAX(DB96+CT96+DC96, 0.1)*$Q$9))/($B$11+$C$11+$F$11)</f>
        <v>0</v>
      </c>
      <c r="BS96">
        <v>6</v>
      </c>
      <c r="BT96">
        <v>0.5</v>
      </c>
      <c r="BU96" t="s">
        <v>295</v>
      </c>
      <c r="BV96">
        <v>2</v>
      </c>
      <c r="BW96">
        <v>1621533727.5</v>
      </c>
      <c r="BX96">
        <v>245.633</v>
      </c>
      <c r="BY96">
        <v>254.993</v>
      </c>
      <c r="BZ96">
        <v>12.9293</v>
      </c>
      <c r="CA96">
        <v>12.9157</v>
      </c>
      <c r="CB96">
        <v>238.323</v>
      </c>
      <c r="CC96">
        <v>12.776</v>
      </c>
      <c r="CD96">
        <v>699.871</v>
      </c>
      <c r="CE96">
        <v>100.929</v>
      </c>
      <c r="CF96">
        <v>0.100115</v>
      </c>
      <c r="CG96">
        <v>22.9741</v>
      </c>
      <c r="CH96">
        <v>22.9418</v>
      </c>
      <c r="CI96">
        <v>999.9</v>
      </c>
      <c r="CJ96">
        <v>0</v>
      </c>
      <c r="CK96">
        <v>0</v>
      </c>
      <c r="CL96">
        <v>9995</v>
      </c>
      <c r="CM96">
        <v>0</v>
      </c>
      <c r="CN96">
        <v>3.33586</v>
      </c>
      <c r="CO96">
        <v>599.768</v>
      </c>
      <c r="CP96">
        <v>0.932968</v>
      </c>
      <c r="CQ96">
        <v>0.0670323</v>
      </c>
      <c r="CR96">
        <v>0</v>
      </c>
      <c r="CS96">
        <v>3.4451</v>
      </c>
      <c r="CT96">
        <v>4.99951</v>
      </c>
      <c r="CU96">
        <v>89.6226</v>
      </c>
      <c r="CV96">
        <v>4812.18</v>
      </c>
      <c r="CW96">
        <v>37.75</v>
      </c>
      <c r="CX96">
        <v>41.5</v>
      </c>
      <c r="CY96">
        <v>40.125</v>
      </c>
      <c r="CZ96">
        <v>41.062</v>
      </c>
      <c r="DA96">
        <v>40.062</v>
      </c>
      <c r="DB96">
        <v>554.9</v>
      </c>
      <c r="DC96">
        <v>39.87</v>
      </c>
      <c r="DD96">
        <v>0</v>
      </c>
      <c r="DE96">
        <v>1621533731.2</v>
      </c>
      <c r="DF96">
        <v>0</v>
      </c>
      <c r="DG96">
        <v>3.42116923076923</v>
      </c>
      <c r="DH96">
        <v>0.302399992270787</v>
      </c>
      <c r="DI96">
        <v>-1.07594871269877</v>
      </c>
      <c r="DJ96">
        <v>90.1449038461538</v>
      </c>
      <c r="DK96">
        <v>15</v>
      </c>
      <c r="DL96">
        <v>1621533543.5</v>
      </c>
      <c r="DM96" t="s">
        <v>296</v>
      </c>
      <c r="DN96">
        <v>1621533543</v>
      </c>
      <c r="DO96">
        <v>1621533543.5</v>
      </c>
      <c r="DP96">
        <v>4</v>
      </c>
      <c r="DQ96">
        <v>0.002</v>
      </c>
      <c r="DR96">
        <v>0.003</v>
      </c>
      <c r="DS96">
        <v>8.559</v>
      </c>
      <c r="DT96">
        <v>0.154</v>
      </c>
      <c r="DU96">
        <v>420</v>
      </c>
      <c r="DV96">
        <v>13</v>
      </c>
      <c r="DW96">
        <v>1.35</v>
      </c>
      <c r="DX96">
        <v>0.35</v>
      </c>
      <c r="DY96">
        <v>-9.56901175</v>
      </c>
      <c r="DZ96">
        <v>0.574811369606027</v>
      </c>
      <c r="EA96">
        <v>0.146114401974745</v>
      </c>
      <c r="EB96">
        <v>0</v>
      </c>
      <c r="EC96">
        <v>3.40438571428571</v>
      </c>
      <c r="ED96">
        <v>0.315783200333151</v>
      </c>
      <c r="EE96">
        <v>0.150331086306872</v>
      </c>
      <c r="EF96">
        <v>1</v>
      </c>
      <c r="EG96">
        <v>0.0082589845</v>
      </c>
      <c r="EH96">
        <v>-0.0221166551594747</v>
      </c>
      <c r="EI96">
        <v>0.00494220396235877</v>
      </c>
      <c r="EJ96">
        <v>1</v>
      </c>
      <c r="EK96">
        <v>2</v>
      </c>
      <c r="EL96">
        <v>3</v>
      </c>
      <c r="EM96" t="s">
        <v>306</v>
      </c>
      <c r="EN96">
        <v>100</v>
      </c>
      <c r="EO96">
        <v>100</v>
      </c>
      <c r="EP96">
        <v>7.31</v>
      </c>
      <c r="EQ96">
        <v>0.1533</v>
      </c>
      <c r="ER96">
        <v>5.25304998807394</v>
      </c>
      <c r="ES96">
        <v>0.0095515401478521</v>
      </c>
      <c r="ET96">
        <v>-4.08282145803731e-06</v>
      </c>
      <c r="EU96">
        <v>9.61633180237613e-10</v>
      </c>
      <c r="EV96">
        <v>-0.0133641391554055</v>
      </c>
      <c r="EW96">
        <v>0.00964955815971448</v>
      </c>
      <c r="EX96">
        <v>0.000351754833574242</v>
      </c>
      <c r="EY96">
        <v>-6.74969522547015e-06</v>
      </c>
      <c r="EZ96">
        <v>-1</v>
      </c>
      <c r="FA96">
        <v>-1</v>
      </c>
      <c r="FB96">
        <v>-1</v>
      </c>
      <c r="FC96">
        <v>-1</v>
      </c>
      <c r="FD96">
        <v>3.1</v>
      </c>
      <c r="FE96">
        <v>3.1</v>
      </c>
      <c r="FF96">
        <v>2</v>
      </c>
      <c r="FG96">
        <v>793.59</v>
      </c>
      <c r="FH96">
        <v>738.297</v>
      </c>
      <c r="FI96">
        <v>19.9996</v>
      </c>
      <c r="FJ96">
        <v>26.9156</v>
      </c>
      <c r="FK96">
        <v>29.9999</v>
      </c>
      <c r="FL96">
        <v>26.9802</v>
      </c>
      <c r="FM96">
        <v>26.9545</v>
      </c>
      <c r="FN96">
        <v>18.108</v>
      </c>
      <c r="FO96">
        <v>18.984</v>
      </c>
      <c r="FP96">
        <v>7.20053</v>
      </c>
      <c r="FQ96">
        <v>20</v>
      </c>
      <c r="FR96">
        <v>266.89</v>
      </c>
      <c r="FS96">
        <v>13.0316</v>
      </c>
      <c r="FT96">
        <v>100.02</v>
      </c>
      <c r="FU96">
        <v>100.382</v>
      </c>
    </row>
    <row r="97" spans="1:177">
      <c r="A97">
        <v>81</v>
      </c>
      <c r="B97">
        <v>1621533729.5</v>
      </c>
      <c r="C97">
        <v>160</v>
      </c>
      <c r="D97" t="s">
        <v>458</v>
      </c>
      <c r="E97" t="s">
        <v>459</v>
      </c>
      <c r="G97">
        <v>1621533729.5</v>
      </c>
      <c r="H97">
        <f>CD97*AF97*(BZ97-CA97)/(100*BS97*(1000-AF97*BZ97))</f>
        <v>0</v>
      </c>
      <c r="I97">
        <f>CD97*AF97*(BY97-BX97*(1000-AF97*CA97)/(1000-AF97*BZ97))/(100*BS97)</f>
        <v>0</v>
      </c>
      <c r="J97">
        <f>BX97 - IF(AF97&gt;1, I97*BS97*100.0/(AH97*CL97), 0)</f>
        <v>0</v>
      </c>
      <c r="K97">
        <f>((Q97-H97/2)*J97-I97)/(Q97+H97/2)</f>
        <v>0</v>
      </c>
      <c r="L97">
        <f>K97*(CE97+CF97)/1000.0</f>
        <v>0</v>
      </c>
      <c r="M97">
        <f>(BX97 - IF(AF97&gt;1, I97*BS97*100.0/(AH97*CL97), 0))*(CE97+CF97)/1000.0</f>
        <v>0</v>
      </c>
      <c r="N97">
        <f>2.0/((1/P97-1/O97)+SIGN(P97)*SQRT((1/P97-1/O97)*(1/P97-1/O97) + 4*BT97/((BT97+1)*(BT97+1))*(2*1/P97*1/O97-1/O97*1/O97)))</f>
        <v>0</v>
      </c>
      <c r="O97">
        <f>IF(LEFT(BU97,1)&lt;&gt;"0",IF(LEFT(BU97,1)="1",3.0,BV97),$D$5+$E$5*(CL97*CE97/($K$5*1000))+$F$5*(CL97*CE97/($K$5*1000))*MAX(MIN(BS97,$J$5),$I$5)*MAX(MIN(BS97,$J$5),$I$5)+$G$5*MAX(MIN(BS97,$J$5),$I$5)*(CL97*CE97/($K$5*1000))+$H$5*(CL97*CE97/($K$5*1000))*(CL97*CE97/($K$5*1000)))</f>
        <v>0</v>
      </c>
      <c r="P97">
        <f>H97*(1000-(1000*0.61365*exp(17.502*T97/(240.97+T97))/(CE97+CF97)+BZ97)/2)/(1000*0.61365*exp(17.502*T97/(240.97+T97))/(CE97+CF97)-BZ97)</f>
        <v>0</v>
      </c>
      <c r="Q97">
        <f>1/((BT97+1)/(N97/1.6)+1/(O97/1.37)) + BT97/((BT97+1)/(N97/1.6) + BT97/(O97/1.37))</f>
        <v>0</v>
      </c>
      <c r="R97">
        <f>(BP97*BR97)</f>
        <v>0</v>
      </c>
      <c r="S97">
        <f>(CG97+(R97+2*0.95*5.67E-8*(((CG97+$B$7)+273)^4-(CG97+273)^4)-44100*H97)/(1.84*29.3*O97+8*0.95*5.67E-8*(CG97+273)^3))</f>
        <v>0</v>
      </c>
      <c r="T97">
        <f>($C$7*CH97+$D$7*CI97+$E$7*S97)</f>
        <v>0</v>
      </c>
      <c r="U97">
        <f>0.61365*exp(17.502*T97/(240.97+T97))</f>
        <v>0</v>
      </c>
      <c r="V97">
        <f>(W97/X97*100)</f>
        <v>0</v>
      </c>
      <c r="W97">
        <f>BZ97*(CE97+CF97)/1000</f>
        <v>0</v>
      </c>
      <c r="X97">
        <f>0.61365*exp(17.502*CG97/(240.97+CG97))</f>
        <v>0</v>
      </c>
      <c r="Y97">
        <f>(U97-BZ97*(CE97+CF97)/1000)</f>
        <v>0</v>
      </c>
      <c r="Z97">
        <f>(-H97*44100)</f>
        <v>0</v>
      </c>
      <c r="AA97">
        <f>2*29.3*O97*0.92*(CG97-T97)</f>
        <v>0</v>
      </c>
      <c r="AB97">
        <f>2*0.95*5.67E-8*(((CG97+$B$7)+273)^4-(T97+273)^4)</f>
        <v>0</v>
      </c>
      <c r="AC97">
        <f>R97+AB97+Z97+AA97</f>
        <v>0</v>
      </c>
      <c r="AD97">
        <v>0</v>
      </c>
      <c r="AE97">
        <v>0</v>
      </c>
      <c r="AF97">
        <f>IF(AD97*$H$13&gt;=AH97,1.0,(AH97/(AH97-AD97*$H$13)))</f>
        <v>0</v>
      </c>
      <c r="AG97">
        <f>(AF97-1)*100</f>
        <v>0</v>
      </c>
      <c r="AH97">
        <f>MAX(0,($B$13+$C$13*CL97)/(1+$D$13*CL97)*CE97/(CG97+273)*$E$13)</f>
        <v>0</v>
      </c>
      <c r="AI97" t="s">
        <v>294</v>
      </c>
      <c r="AJ97">
        <v>0</v>
      </c>
      <c r="AK97">
        <v>0</v>
      </c>
      <c r="AL97">
        <f>AK97-AJ97</f>
        <v>0</v>
      </c>
      <c r="AM97">
        <f>AL97/AK97</f>
        <v>0</v>
      </c>
      <c r="AN97">
        <v>0</v>
      </c>
      <c r="AO97" t="s">
        <v>294</v>
      </c>
      <c r="AP97">
        <v>0</v>
      </c>
      <c r="AQ97">
        <v>0</v>
      </c>
      <c r="AR97">
        <f>1-AP97/AQ97</f>
        <v>0</v>
      </c>
      <c r="AS97">
        <v>0.5</v>
      </c>
      <c r="AT97">
        <f>BP97</f>
        <v>0</v>
      </c>
      <c r="AU97">
        <f>I97</f>
        <v>0</v>
      </c>
      <c r="AV97">
        <f>AR97*AS97*AT97</f>
        <v>0</v>
      </c>
      <c r="AW97">
        <f>BB97/AQ97</f>
        <v>0</v>
      </c>
      <c r="AX97">
        <f>(AU97-AN97)/AT97</f>
        <v>0</v>
      </c>
      <c r="AY97">
        <f>(AK97-AQ97)/AQ97</f>
        <v>0</v>
      </c>
      <c r="AZ97" t="s">
        <v>294</v>
      </c>
      <c r="BA97">
        <v>0</v>
      </c>
      <c r="BB97">
        <f>AQ97-BA97</f>
        <v>0</v>
      </c>
      <c r="BC97">
        <f>(AQ97-AP97)/(AQ97-BA97)</f>
        <v>0</v>
      </c>
      <c r="BD97">
        <f>(AK97-AQ97)/(AK97-BA97)</f>
        <v>0</v>
      </c>
      <c r="BE97">
        <f>(AQ97-AP97)/(AQ97-AJ97)</f>
        <v>0</v>
      </c>
      <c r="BF97">
        <f>(AK97-AQ97)/(AK97-AJ97)</f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f>$B$11*CM97+$C$11*CN97+$F$11*CO97*(1-CR97)</f>
        <v>0</v>
      </c>
      <c r="BP97">
        <f>BO97*BQ97</f>
        <v>0</v>
      </c>
      <c r="BQ97">
        <f>($B$11*$D$9+$C$11*$D$9+$F$11*((DB97+CT97)/MAX(DB97+CT97+DC97, 0.1)*$I$9+DC97/MAX(DB97+CT97+DC97, 0.1)*$J$9))/($B$11+$C$11+$F$11)</f>
        <v>0</v>
      </c>
      <c r="BR97">
        <f>($B$11*$K$9+$C$11*$K$9+$F$11*((DB97+CT97)/MAX(DB97+CT97+DC97, 0.1)*$P$9+DC97/MAX(DB97+CT97+DC97, 0.1)*$Q$9))/($B$11+$C$11+$F$11)</f>
        <v>0</v>
      </c>
      <c r="BS97">
        <v>6</v>
      </c>
      <c r="BT97">
        <v>0.5</v>
      </c>
      <c r="BU97" t="s">
        <v>295</v>
      </c>
      <c r="BV97">
        <v>2</v>
      </c>
      <c r="BW97">
        <v>1621533729.5</v>
      </c>
      <c r="BX97">
        <v>248.963</v>
      </c>
      <c r="BY97">
        <v>258.314</v>
      </c>
      <c r="BZ97">
        <v>12.9294</v>
      </c>
      <c r="CA97">
        <v>12.937</v>
      </c>
      <c r="CB97">
        <v>241.627</v>
      </c>
      <c r="CC97">
        <v>12.7761</v>
      </c>
      <c r="CD97">
        <v>699.936</v>
      </c>
      <c r="CE97">
        <v>100.928</v>
      </c>
      <c r="CF97">
        <v>0.0991466</v>
      </c>
      <c r="CG97">
        <v>22.9714</v>
      </c>
      <c r="CH97">
        <v>22.9296</v>
      </c>
      <c r="CI97">
        <v>999.9</v>
      </c>
      <c r="CJ97">
        <v>0</v>
      </c>
      <c r="CK97">
        <v>0</v>
      </c>
      <c r="CL97">
        <v>10060</v>
      </c>
      <c r="CM97">
        <v>0</v>
      </c>
      <c r="CN97">
        <v>3.27932</v>
      </c>
      <c r="CO97">
        <v>600.083</v>
      </c>
      <c r="CP97">
        <v>0.933003</v>
      </c>
      <c r="CQ97">
        <v>0.0669971</v>
      </c>
      <c r="CR97">
        <v>0</v>
      </c>
      <c r="CS97">
        <v>3.5986</v>
      </c>
      <c r="CT97">
        <v>4.99951</v>
      </c>
      <c r="CU97">
        <v>86.354</v>
      </c>
      <c r="CV97">
        <v>4814.78</v>
      </c>
      <c r="CW97">
        <v>37.75</v>
      </c>
      <c r="CX97">
        <v>41.5</v>
      </c>
      <c r="CY97">
        <v>40.125</v>
      </c>
      <c r="CZ97">
        <v>41.062</v>
      </c>
      <c r="DA97">
        <v>40.062</v>
      </c>
      <c r="DB97">
        <v>555.21</v>
      </c>
      <c r="DC97">
        <v>39.87</v>
      </c>
      <c r="DD97">
        <v>0</v>
      </c>
      <c r="DE97">
        <v>1621533733.6</v>
      </c>
      <c r="DF97">
        <v>0</v>
      </c>
      <c r="DG97">
        <v>3.44612692307692</v>
      </c>
      <c r="DH97">
        <v>0.668557258685582</v>
      </c>
      <c r="DI97">
        <v>-6.39473158683381</v>
      </c>
      <c r="DJ97">
        <v>89.9035884615384</v>
      </c>
      <c r="DK97">
        <v>15</v>
      </c>
      <c r="DL97">
        <v>1621533543.5</v>
      </c>
      <c r="DM97" t="s">
        <v>296</v>
      </c>
      <c r="DN97">
        <v>1621533543</v>
      </c>
      <c r="DO97">
        <v>1621533543.5</v>
      </c>
      <c r="DP97">
        <v>4</v>
      </c>
      <c r="DQ97">
        <v>0.002</v>
      </c>
      <c r="DR97">
        <v>0.003</v>
      </c>
      <c r="DS97">
        <v>8.559</v>
      </c>
      <c r="DT97">
        <v>0.154</v>
      </c>
      <c r="DU97">
        <v>420</v>
      </c>
      <c r="DV97">
        <v>13</v>
      </c>
      <c r="DW97">
        <v>1.35</v>
      </c>
      <c r="DX97">
        <v>0.35</v>
      </c>
      <c r="DY97">
        <v>-9.54344425</v>
      </c>
      <c r="DZ97">
        <v>0.920414071294583</v>
      </c>
      <c r="EA97">
        <v>0.161732283773023</v>
      </c>
      <c r="EB97">
        <v>0</v>
      </c>
      <c r="EC97">
        <v>3.42065454545455</v>
      </c>
      <c r="ED97">
        <v>0.540125162861845</v>
      </c>
      <c r="EE97">
        <v>0.163990829549425</v>
      </c>
      <c r="EF97">
        <v>1</v>
      </c>
      <c r="EG97">
        <v>0.007693002</v>
      </c>
      <c r="EH97">
        <v>-0.0190961405628518</v>
      </c>
      <c r="EI97">
        <v>0.00539119555477642</v>
      </c>
      <c r="EJ97">
        <v>1</v>
      </c>
      <c r="EK97">
        <v>2</v>
      </c>
      <c r="EL97">
        <v>3</v>
      </c>
      <c r="EM97" t="s">
        <v>306</v>
      </c>
      <c r="EN97">
        <v>100</v>
      </c>
      <c r="EO97">
        <v>100</v>
      </c>
      <c r="EP97">
        <v>7.336</v>
      </c>
      <c r="EQ97">
        <v>0.1533</v>
      </c>
      <c r="ER97">
        <v>5.25304998807394</v>
      </c>
      <c r="ES97">
        <v>0.0095515401478521</v>
      </c>
      <c r="ET97">
        <v>-4.08282145803731e-06</v>
      </c>
      <c r="EU97">
        <v>9.61633180237613e-10</v>
      </c>
      <c r="EV97">
        <v>-0.0133641391554055</v>
      </c>
      <c r="EW97">
        <v>0.00964955815971448</v>
      </c>
      <c r="EX97">
        <v>0.000351754833574242</v>
      </c>
      <c r="EY97">
        <v>-6.74969522547015e-06</v>
      </c>
      <c r="EZ97">
        <v>-1</v>
      </c>
      <c r="FA97">
        <v>-1</v>
      </c>
      <c r="FB97">
        <v>-1</v>
      </c>
      <c r="FC97">
        <v>-1</v>
      </c>
      <c r="FD97">
        <v>3.1</v>
      </c>
      <c r="FE97">
        <v>3.1</v>
      </c>
      <c r="FF97">
        <v>2</v>
      </c>
      <c r="FG97">
        <v>793.227</v>
      </c>
      <c r="FH97">
        <v>738.297</v>
      </c>
      <c r="FI97">
        <v>19.9997</v>
      </c>
      <c r="FJ97">
        <v>26.9156</v>
      </c>
      <c r="FK97">
        <v>29.9999</v>
      </c>
      <c r="FL97">
        <v>26.9793</v>
      </c>
      <c r="FM97">
        <v>26.9545</v>
      </c>
      <c r="FN97">
        <v>18.2984</v>
      </c>
      <c r="FO97">
        <v>18.984</v>
      </c>
      <c r="FP97">
        <v>7.20053</v>
      </c>
      <c r="FQ97">
        <v>20</v>
      </c>
      <c r="FR97">
        <v>270.3</v>
      </c>
      <c r="FS97">
        <v>13.0409</v>
      </c>
      <c r="FT97">
        <v>100.019</v>
      </c>
      <c r="FU97">
        <v>100.383</v>
      </c>
    </row>
    <row r="98" spans="1:177">
      <c r="A98">
        <v>82</v>
      </c>
      <c r="B98">
        <v>1621533731.5</v>
      </c>
      <c r="C98">
        <v>162</v>
      </c>
      <c r="D98" t="s">
        <v>460</v>
      </c>
      <c r="E98" t="s">
        <v>461</v>
      </c>
      <c r="G98">
        <v>1621533731.5</v>
      </c>
      <c r="H98">
        <f>CD98*AF98*(BZ98-CA98)/(100*BS98*(1000-AF98*BZ98))</f>
        <v>0</v>
      </c>
      <c r="I98">
        <f>CD98*AF98*(BY98-BX98*(1000-AF98*CA98)/(1000-AF98*BZ98))/(100*BS98)</f>
        <v>0</v>
      </c>
      <c r="J98">
        <f>BX98 - IF(AF98&gt;1, I98*BS98*100.0/(AH98*CL98), 0)</f>
        <v>0</v>
      </c>
      <c r="K98">
        <f>((Q98-H98/2)*J98-I98)/(Q98+H98/2)</f>
        <v>0</v>
      </c>
      <c r="L98">
        <f>K98*(CE98+CF98)/1000.0</f>
        <v>0</v>
      </c>
      <c r="M98">
        <f>(BX98 - IF(AF98&gt;1, I98*BS98*100.0/(AH98*CL98), 0))*(CE98+CF98)/1000.0</f>
        <v>0</v>
      </c>
      <c r="N98">
        <f>2.0/((1/P98-1/O98)+SIGN(P98)*SQRT((1/P98-1/O98)*(1/P98-1/O98) + 4*BT98/((BT98+1)*(BT98+1))*(2*1/P98*1/O98-1/O98*1/O98)))</f>
        <v>0</v>
      </c>
      <c r="O98">
        <f>IF(LEFT(BU98,1)&lt;&gt;"0",IF(LEFT(BU98,1)="1",3.0,BV98),$D$5+$E$5*(CL98*CE98/($K$5*1000))+$F$5*(CL98*CE98/($K$5*1000))*MAX(MIN(BS98,$J$5),$I$5)*MAX(MIN(BS98,$J$5),$I$5)+$G$5*MAX(MIN(BS98,$J$5),$I$5)*(CL98*CE98/($K$5*1000))+$H$5*(CL98*CE98/($K$5*1000))*(CL98*CE98/($K$5*1000)))</f>
        <v>0</v>
      </c>
      <c r="P98">
        <f>H98*(1000-(1000*0.61365*exp(17.502*T98/(240.97+T98))/(CE98+CF98)+BZ98)/2)/(1000*0.61365*exp(17.502*T98/(240.97+T98))/(CE98+CF98)-BZ98)</f>
        <v>0</v>
      </c>
      <c r="Q98">
        <f>1/((BT98+1)/(N98/1.6)+1/(O98/1.37)) + BT98/((BT98+1)/(N98/1.6) + BT98/(O98/1.37))</f>
        <v>0</v>
      </c>
      <c r="R98">
        <f>(BP98*BR98)</f>
        <v>0</v>
      </c>
      <c r="S98">
        <f>(CG98+(R98+2*0.95*5.67E-8*(((CG98+$B$7)+273)^4-(CG98+273)^4)-44100*H98)/(1.84*29.3*O98+8*0.95*5.67E-8*(CG98+273)^3))</f>
        <v>0</v>
      </c>
      <c r="T98">
        <f>($C$7*CH98+$D$7*CI98+$E$7*S98)</f>
        <v>0</v>
      </c>
      <c r="U98">
        <f>0.61365*exp(17.502*T98/(240.97+T98))</f>
        <v>0</v>
      </c>
      <c r="V98">
        <f>(W98/X98*100)</f>
        <v>0</v>
      </c>
      <c r="W98">
        <f>BZ98*(CE98+CF98)/1000</f>
        <v>0</v>
      </c>
      <c r="X98">
        <f>0.61365*exp(17.502*CG98/(240.97+CG98))</f>
        <v>0</v>
      </c>
      <c r="Y98">
        <f>(U98-BZ98*(CE98+CF98)/1000)</f>
        <v>0</v>
      </c>
      <c r="Z98">
        <f>(-H98*44100)</f>
        <v>0</v>
      </c>
      <c r="AA98">
        <f>2*29.3*O98*0.92*(CG98-T98)</f>
        <v>0</v>
      </c>
      <c r="AB98">
        <f>2*0.95*5.67E-8*(((CG98+$B$7)+273)^4-(T98+273)^4)</f>
        <v>0</v>
      </c>
      <c r="AC98">
        <f>R98+AB98+Z98+AA98</f>
        <v>0</v>
      </c>
      <c r="AD98">
        <v>0</v>
      </c>
      <c r="AE98">
        <v>0</v>
      </c>
      <c r="AF98">
        <f>IF(AD98*$H$13&gt;=AH98,1.0,(AH98/(AH98-AD98*$H$13)))</f>
        <v>0</v>
      </c>
      <c r="AG98">
        <f>(AF98-1)*100</f>
        <v>0</v>
      </c>
      <c r="AH98">
        <f>MAX(0,($B$13+$C$13*CL98)/(1+$D$13*CL98)*CE98/(CG98+273)*$E$13)</f>
        <v>0</v>
      </c>
      <c r="AI98" t="s">
        <v>294</v>
      </c>
      <c r="AJ98">
        <v>0</v>
      </c>
      <c r="AK98">
        <v>0</v>
      </c>
      <c r="AL98">
        <f>AK98-AJ98</f>
        <v>0</v>
      </c>
      <c r="AM98">
        <f>AL98/AK98</f>
        <v>0</v>
      </c>
      <c r="AN98">
        <v>0</v>
      </c>
      <c r="AO98" t="s">
        <v>294</v>
      </c>
      <c r="AP98">
        <v>0</v>
      </c>
      <c r="AQ98">
        <v>0</v>
      </c>
      <c r="AR98">
        <f>1-AP98/AQ98</f>
        <v>0</v>
      </c>
      <c r="AS98">
        <v>0.5</v>
      </c>
      <c r="AT98">
        <f>BP98</f>
        <v>0</v>
      </c>
      <c r="AU98">
        <f>I98</f>
        <v>0</v>
      </c>
      <c r="AV98">
        <f>AR98*AS98*AT98</f>
        <v>0</v>
      </c>
      <c r="AW98">
        <f>BB98/AQ98</f>
        <v>0</v>
      </c>
      <c r="AX98">
        <f>(AU98-AN98)/AT98</f>
        <v>0</v>
      </c>
      <c r="AY98">
        <f>(AK98-AQ98)/AQ98</f>
        <v>0</v>
      </c>
      <c r="AZ98" t="s">
        <v>294</v>
      </c>
      <c r="BA98">
        <v>0</v>
      </c>
      <c r="BB98">
        <f>AQ98-BA98</f>
        <v>0</v>
      </c>
      <c r="BC98">
        <f>(AQ98-AP98)/(AQ98-BA98)</f>
        <v>0</v>
      </c>
      <c r="BD98">
        <f>(AK98-AQ98)/(AK98-BA98)</f>
        <v>0</v>
      </c>
      <c r="BE98">
        <f>(AQ98-AP98)/(AQ98-AJ98)</f>
        <v>0</v>
      </c>
      <c r="BF98">
        <f>(AK98-AQ98)/(AK98-AJ98)</f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f>$B$11*CM98+$C$11*CN98+$F$11*CO98*(1-CR98)</f>
        <v>0</v>
      </c>
      <c r="BP98">
        <f>BO98*BQ98</f>
        <v>0</v>
      </c>
      <c r="BQ98">
        <f>($B$11*$D$9+$C$11*$D$9+$F$11*((DB98+CT98)/MAX(DB98+CT98+DC98, 0.1)*$I$9+DC98/MAX(DB98+CT98+DC98, 0.1)*$J$9))/($B$11+$C$11+$F$11)</f>
        <v>0</v>
      </c>
      <c r="BR98">
        <f>($B$11*$K$9+$C$11*$K$9+$F$11*((DB98+CT98)/MAX(DB98+CT98+DC98, 0.1)*$P$9+DC98/MAX(DB98+CT98+DC98, 0.1)*$Q$9))/($B$11+$C$11+$F$11)</f>
        <v>0</v>
      </c>
      <c r="BS98">
        <v>6</v>
      </c>
      <c r="BT98">
        <v>0.5</v>
      </c>
      <c r="BU98" t="s">
        <v>295</v>
      </c>
      <c r="BV98">
        <v>2</v>
      </c>
      <c r="BW98">
        <v>1621533731.5</v>
      </c>
      <c r="BX98">
        <v>252.217</v>
      </c>
      <c r="BY98">
        <v>261.741</v>
      </c>
      <c r="BZ98">
        <v>12.9262</v>
      </c>
      <c r="CA98">
        <v>12.9428</v>
      </c>
      <c r="CB98">
        <v>244.856</v>
      </c>
      <c r="CC98">
        <v>12.773</v>
      </c>
      <c r="CD98">
        <v>699.522</v>
      </c>
      <c r="CE98">
        <v>100.93</v>
      </c>
      <c r="CF98">
        <v>0.0989856</v>
      </c>
      <c r="CG98">
        <v>22.971</v>
      </c>
      <c r="CH98">
        <v>22.957</v>
      </c>
      <c r="CI98">
        <v>999.9</v>
      </c>
      <c r="CJ98">
        <v>0</v>
      </c>
      <c r="CK98">
        <v>0</v>
      </c>
      <c r="CL98">
        <v>10030</v>
      </c>
      <c r="CM98">
        <v>0</v>
      </c>
      <c r="CN98">
        <v>3.1097</v>
      </c>
      <c r="CO98">
        <v>600.079</v>
      </c>
      <c r="CP98">
        <v>0.933003</v>
      </c>
      <c r="CQ98">
        <v>0.0669971</v>
      </c>
      <c r="CR98">
        <v>0</v>
      </c>
      <c r="CS98">
        <v>3.2762</v>
      </c>
      <c r="CT98">
        <v>4.99951</v>
      </c>
      <c r="CU98">
        <v>85.7873</v>
      </c>
      <c r="CV98">
        <v>4814.74</v>
      </c>
      <c r="CW98">
        <v>37.75</v>
      </c>
      <c r="CX98">
        <v>41.5</v>
      </c>
      <c r="CY98">
        <v>40.125</v>
      </c>
      <c r="CZ98">
        <v>41.125</v>
      </c>
      <c r="DA98">
        <v>40.062</v>
      </c>
      <c r="DB98">
        <v>555.21</v>
      </c>
      <c r="DC98">
        <v>39.87</v>
      </c>
      <c r="DD98">
        <v>0</v>
      </c>
      <c r="DE98">
        <v>1621533735.4</v>
      </c>
      <c r="DF98">
        <v>0</v>
      </c>
      <c r="DG98">
        <v>3.429556</v>
      </c>
      <c r="DH98">
        <v>0.714830761533436</v>
      </c>
      <c r="DI98">
        <v>-16.9151307252652</v>
      </c>
      <c r="DJ98">
        <v>89.350172</v>
      </c>
      <c r="DK98">
        <v>15</v>
      </c>
      <c r="DL98">
        <v>1621533543.5</v>
      </c>
      <c r="DM98" t="s">
        <v>296</v>
      </c>
      <c r="DN98">
        <v>1621533543</v>
      </c>
      <c r="DO98">
        <v>1621533543.5</v>
      </c>
      <c r="DP98">
        <v>4</v>
      </c>
      <c r="DQ98">
        <v>0.002</v>
      </c>
      <c r="DR98">
        <v>0.003</v>
      </c>
      <c r="DS98">
        <v>8.559</v>
      </c>
      <c r="DT98">
        <v>0.154</v>
      </c>
      <c r="DU98">
        <v>420</v>
      </c>
      <c r="DV98">
        <v>13</v>
      </c>
      <c r="DW98">
        <v>1.35</v>
      </c>
      <c r="DX98">
        <v>0.35</v>
      </c>
      <c r="DY98">
        <v>-9.5297345</v>
      </c>
      <c r="DZ98">
        <v>1.09930288930583</v>
      </c>
      <c r="EA98">
        <v>0.163801808108916</v>
      </c>
      <c r="EB98">
        <v>0</v>
      </c>
      <c r="EC98">
        <v>3.43670588235294</v>
      </c>
      <c r="ED98">
        <v>0.356964388109247</v>
      </c>
      <c r="EE98">
        <v>0.157065724237033</v>
      </c>
      <c r="EF98">
        <v>1</v>
      </c>
      <c r="EG98">
        <v>0.0057025605</v>
      </c>
      <c r="EH98">
        <v>-0.0452899751594747</v>
      </c>
      <c r="EI98">
        <v>0.00758334097013742</v>
      </c>
      <c r="EJ98">
        <v>1</v>
      </c>
      <c r="EK98">
        <v>2</v>
      </c>
      <c r="EL98">
        <v>3</v>
      </c>
      <c r="EM98" t="s">
        <v>306</v>
      </c>
      <c r="EN98">
        <v>100</v>
      </c>
      <c r="EO98">
        <v>100</v>
      </c>
      <c r="EP98">
        <v>7.361</v>
      </c>
      <c r="EQ98">
        <v>0.1532</v>
      </c>
      <c r="ER98">
        <v>5.25304998807394</v>
      </c>
      <c r="ES98">
        <v>0.0095515401478521</v>
      </c>
      <c r="ET98">
        <v>-4.08282145803731e-06</v>
      </c>
      <c r="EU98">
        <v>9.61633180237613e-10</v>
      </c>
      <c r="EV98">
        <v>-0.0133641391554055</v>
      </c>
      <c r="EW98">
        <v>0.00964955815971448</v>
      </c>
      <c r="EX98">
        <v>0.000351754833574242</v>
      </c>
      <c r="EY98">
        <v>-6.74969522547015e-06</v>
      </c>
      <c r="EZ98">
        <v>-1</v>
      </c>
      <c r="FA98">
        <v>-1</v>
      </c>
      <c r="FB98">
        <v>-1</v>
      </c>
      <c r="FC98">
        <v>-1</v>
      </c>
      <c r="FD98">
        <v>3.1</v>
      </c>
      <c r="FE98">
        <v>3.1</v>
      </c>
      <c r="FF98">
        <v>2</v>
      </c>
      <c r="FG98">
        <v>793.023</v>
      </c>
      <c r="FH98">
        <v>738.675</v>
      </c>
      <c r="FI98">
        <v>19.9996</v>
      </c>
      <c r="FJ98">
        <v>26.9148</v>
      </c>
      <c r="FK98">
        <v>29.9999</v>
      </c>
      <c r="FL98">
        <v>26.9779</v>
      </c>
      <c r="FM98">
        <v>26.9545</v>
      </c>
      <c r="FN98">
        <v>18.4891</v>
      </c>
      <c r="FO98">
        <v>18.7136</v>
      </c>
      <c r="FP98">
        <v>7.20053</v>
      </c>
      <c r="FQ98">
        <v>20</v>
      </c>
      <c r="FR98">
        <v>273.68</v>
      </c>
      <c r="FS98">
        <v>13.0496</v>
      </c>
      <c r="FT98">
        <v>100.017</v>
      </c>
      <c r="FU98">
        <v>100.386</v>
      </c>
    </row>
    <row r="99" spans="1:177">
      <c r="A99">
        <v>83</v>
      </c>
      <c r="B99">
        <v>1621533733.5</v>
      </c>
      <c r="C99">
        <v>164</v>
      </c>
      <c r="D99" t="s">
        <v>462</v>
      </c>
      <c r="E99" t="s">
        <v>463</v>
      </c>
      <c r="G99">
        <v>1621533733.5</v>
      </c>
      <c r="H99">
        <f>CD99*AF99*(BZ99-CA99)/(100*BS99*(1000-AF99*BZ99))</f>
        <v>0</v>
      </c>
      <c r="I99">
        <f>CD99*AF99*(BY99-BX99*(1000-AF99*CA99)/(1000-AF99*BZ99))/(100*BS99)</f>
        <v>0</v>
      </c>
      <c r="J99">
        <f>BX99 - IF(AF99&gt;1, I99*BS99*100.0/(AH99*CL99), 0)</f>
        <v>0</v>
      </c>
      <c r="K99">
        <f>((Q99-H99/2)*J99-I99)/(Q99+H99/2)</f>
        <v>0</v>
      </c>
      <c r="L99">
        <f>K99*(CE99+CF99)/1000.0</f>
        <v>0</v>
      </c>
      <c r="M99">
        <f>(BX99 - IF(AF99&gt;1, I99*BS99*100.0/(AH99*CL99), 0))*(CE99+CF99)/1000.0</f>
        <v>0</v>
      </c>
      <c r="N99">
        <f>2.0/((1/P99-1/O99)+SIGN(P99)*SQRT((1/P99-1/O99)*(1/P99-1/O99) + 4*BT99/((BT99+1)*(BT99+1))*(2*1/P99*1/O99-1/O99*1/O99)))</f>
        <v>0</v>
      </c>
      <c r="O99">
        <f>IF(LEFT(BU99,1)&lt;&gt;"0",IF(LEFT(BU99,1)="1",3.0,BV99),$D$5+$E$5*(CL99*CE99/($K$5*1000))+$F$5*(CL99*CE99/($K$5*1000))*MAX(MIN(BS99,$J$5),$I$5)*MAX(MIN(BS99,$J$5),$I$5)+$G$5*MAX(MIN(BS99,$J$5),$I$5)*(CL99*CE99/($K$5*1000))+$H$5*(CL99*CE99/($K$5*1000))*(CL99*CE99/($K$5*1000)))</f>
        <v>0</v>
      </c>
      <c r="P99">
        <f>H99*(1000-(1000*0.61365*exp(17.502*T99/(240.97+T99))/(CE99+CF99)+BZ99)/2)/(1000*0.61365*exp(17.502*T99/(240.97+T99))/(CE99+CF99)-BZ99)</f>
        <v>0</v>
      </c>
      <c r="Q99">
        <f>1/((BT99+1)/(N99/1.6)+1/(O99/1.37)) + BT99/((BT99+1)/(N99/1.6) + BT99/(O99/1.37))</f>
        <v>0</v>
      </c>
      <c r="R99">
        <f>(BP99*BR99)</f>
        <v>0</v>
      </c>
      <c r="S99">
        <f>(CG99+(R99+2*0.95*5.67E-8*(((CG99+$B$7)+273)^4-(CG99+273)^4)-44100*H99)/(1.84*29.3*O99+8*0.95*5.67E-8*(CG99+273)^3))</f>
        <v>0</v>
      </c>
      <c r="T99">
        <f>($C$7*CH99+$D$7*CI99+$E$7*S99)</f>
        <v>0</v>
      </c>
      <c r="U99">
        <f>0.61365*exp(17.502*T99/(240.97+T99))</f>
        <v>0</v>
      </c>
      <c r="V99">
        <f>(W99/X99*100)</f>
        <v>0</v>
      </c>
      <c r="W99">
        <f>BZ99*(CE99+CF99)/1000</f>
        <v>0</v>
      </c>
      <c r="X99">
        <f>0.61365*exp(17.502*CG99/(240.97+CG99))</f>
        <v>0</v>
      </c>
      <c r="Y99">
        <f>(U99-BZ99*(CE99+CF99)/1000)</f>
        <v>0</v>
      </c>
      <c r="Z99">
        <f>(-H99*44100)</f>
        <v>0</v>
      </c>
      <c r="AA99">
        <f>2*29.3*O99*0.92*(CG99-T99)</f>
        <v>0</v>
      </c>
      <c r="AB99">
        <f>2*0.95*5.67E-8*(((CG99+$B$7)+273)^4-(T99+273)^4)</f>
        <v>0</v>
      </c>
      <c r="AC99">
        <f>R99+AB99+Z99+AA99</f>
        <v>0</v>
      </c>
      <c r="AD99">
        <v>0</v>
      </c>
      <c r="AE99">
        <v>0</v>
      </c>
      <c r="AF99">
        <f>IF(AD99*$H$13&gt;=AH99,1.0,(AH99/(AH99-AD99*$H$13)))</f>
        <v>0</v>
      </c>
      <c r="AG99">
        <f>(AF99-1)*100</f>
        <v>0</v>
      </c>
      <c r="AH99">
        <f>MAX(0,($B$13+$C$13*CL99)/(1+$D$13*CL99)*CE99/(CG99+273)*$E$13)</f>
        <v>0</v>
      </c>
      <c r="AI99" t="s">
        <v>294</v>
      </c>
      <c r="AJ99">
        <v>0</v>
      </c>
      <c r="AK99">
        <v>0</v>
      </c>
      <c r="AL99">
        <f>AK99-AJ99</f>
        <v>0</v>
      </c>
      <c r="AM99">
        <f>AL99/AK99</f>
        <v>0</v>
      </c>
      <c r="AN99">
        <v>0</v>
      </c>
      <c r="AO99" t="s">
        <v>294</v>
      </c>
      <c r="AP99">
        <v>0</v>
      </c>
      <c r="AQ99">
        <v>0</v>
      </c>
      <c r="AR99">
        <f>1-AP99/AQ99</f>
        <v>0</v>
      </c>
      <c r="AS99">
        <v>0.5</v>
      </c>
      <c r="AT99">
        <f>BP99</f>
        <v>0</v>
      </c>
      <c r="AU99">
        <f>I99</f>
        <v>0</v>
      </c>
      <c r="AV99">
        <f>AR99*AS99*AT99</f>
        <v>0</v>
      </c>
      <c r="AW99">
        <f>BB99/AQ99</f>
        <v>0</v>
      </c>
      <c r="AX99">
        <f>(AU99-AN99)/AT99</f>
        <v>0</v>
      </c>
      <c r="AY99">
        <f>(AK99-AQ99)/AQ99</f>
        <v>0</v>
      </c>
      <c r="AZ99" t="s">
        <v>294</v>
      </c>
      <c r="BA99">
        <v>0</v>
      </c>
      <c r="BB99">
        <f>AQ99-BA99</f>
        <v>0</v>
      </c>
      <c r="BC99">
        <f>(AQ99-AP99)/(AQ99-BA99)</f>
        <v>0</v>
      </c>
      <c r="BD99">
        <f>(AK99-AQ99)/(AK99-BA99)</f>
        <v>0</v>
      </c>
      <c r="BE99">
        <f>(AQ99-AP99)/(AQ99-AJ99)</f>
        <v>0</v>
      </c>
      <c r="BF99">
        <f>(AK99-AQ99)/(AK99-AJ99)</f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f>$B$11*CM99+$C$11*CN99+$F$11*CO99*(1-CR99)</f>
        <v>0</v>
      </c>
      <c r="BP99">
        <f>BO99*BQ99</f>
        <v>0</v>
      </c>
      <c r="BQ99">
        <f>($B$11*$D$9+$C$11*$D$9+$F$11*((DB99+CT99)/MAX(DB99+CT99+DC99, 0.1)*$I$9+DC99/MAX(DB99+CT99+DC99, 0.1)*$J$9))/($B$11+$C$11+$F$11)</f>
        <v>0</v>
      </c>
      <c r="BR99">
        <f>($B$11*$K$9+$C$11*$K$9+$F$11*((DB99+CT99)/MAX(DB99+CT99+DC99, 0.1)*$P$9+DC99/MAX(DB99+CT99+DC99, 0.1)*$Q$9))/($B$11+$C$11+$F$11)</f>
        <v>0</v>
      </c>
      <c r="BS99">
        <v>6</v>
      </c>
      <c r="BT99">
        <v>0.5</v>
      </c>
      <c r="BU99" t="s">
        <v>295</v>
      </c>
      <c r="BV99">
        <v>2</v>
      </c>
      <c r="BW99">
        <v>1621533733.5</v>
      </c>
      <c r="BX99">
        <v>255.558</v>
      </c>
      <c r="BY99">
        <v>264.963</v>
      </c>
      <c r="BZ99">
        <v>12.9368</v>
      </c>
      <c r="CA99">
        <v>12.9844</v>
      </c>
      <c r="CB99">
        <v>248.171</v>
      </c>
      <c r="CC99">
        <v>12.7835</v>
      </c>
      <c r="CD99">
        <v>700.012</v>
      </c>
      <c r="CE99">
        <v>100.926</v>
      </c>
      <c r="CF99">
        <v>0.0993594</v>
      </c>
      <c r="CG99">
        <v>22.9702</v>
      </c>
      <c r="CH99">
        <v>22.9325</v>
      </c>
      <c r="CI99">
        <v>999.9</v>
      </c>
      <c r="CJ99">
        <v>0</v>
      </c>
      <c r="CK99">
        <v>0</v>
      </c>
      <c r="CL99">
        <v>10080</v>
      </c>
      <c r="CM99">
        <v>0</v>
      </c>
      <c r="CN99">
        <v>3.16624</v>
      </c>
      <c r="CO99">
        <v>599.766</v>
      </c>
      <c r="CP99">
        <v>0.932968</v>
      </c>
      <c r="CQ99">
        <v>0.0670323</v>
      </c>
      <c r="CR99">
        <v>0</v>
      </c>
      <c r="CS99">
        <v>3.3033</v>
      </c>
      <c r="CT99">
        <v>4.99951</v>
      </c>
      <c r="CU99">
        <v>85.7052</v>
      </c>
      <c r="CV99">
        <v>4812.16</v>
      </c>
      <c r="CW99">
        <v>37.75</v>
      </c>
      <c r="CX99">
        <v>41.5</v>
      </c>
      <c r="CY99">
        <v>40.125</v>
      </c>
      <c r="CZ99">
        <v>41.062</v>
      </c>
      <c r="DA99">
        <v>40.062</v>
      </c>
      <c r="DB99">
        <v>554.9</v>
      </c>
      <c r="DC99">
        <v>39.87</v>
      </c>
      <c r="DD99">
        <v>0</v>
      </c>
      <c r="DE99">
        <v>1621533737.2</v>
      </c>
      <c r="DF99">
        <v>0</v>
      </c>
      <c r="DG99">
        <v>3.43576153846154</v>
      </c>
      <c r="DH99">
        <v>0.520458115505174</v>
      </c>
      <c r="DI99">
        <v>-22.712266672102</v>
      </c>
      <c r="DJ99">
        <v>88.8519615384615</v>
      </c>
      <c r="DK99">
        <v>15</v>
      </c>
      <c r="DL99">
        <v>1621533543.5</v>
      </c>
      <c r="DM99" t="s">
        <v>296</v>
      </c>
      <c r="DN99">
        <v>1621533543</v>
      </c>
      <c r="DO99">
        <v>1621533543.5</v>
      </c>
      <c r="DP99">
        <v>4</v>
      </c>
      <c r="DQ99">
        <v>0.002</v>
      </c>
      <c r="DR99">
        <v>0.003</v>
      </c>
      <c r="DS99">
        <v>8.559</v>
      </c>
      <c r="DT99">
        <v>0.154</v>
      </c>
      <c r="DU99">
        <v>420</v>
      </c>
      <c r="DV99">
        <v>13</v>
      </c>
      <c r="DW99">
        <v>1.35</v>
      </c>
      <c r="DX99">
        <v>0.35</v>
      </c>
      <c r="DY99">
        <v>-9.5196705</v>
      </c>
      <c r="DZ99">
        <v>1.31560502814259</v>
      </c>
      <c r="EA99">
        <v>0.166963963536297</v>
      </c>
      <c r="EB99">
        <v>0</v>
      </c>
      <c r="EC99">
        <v>3.43776571428571</v>
      </c>
      <c r="ED99">
        <v>0.299519732094536</v>
      </c>
      <c r="EE99">
        <v>0.159757058315533</v>
      </c>
      <c r="EF99">
        <v>1</v>
      </c>
      <c r="EG99">
        <v>0.00260409675</v>
      </c>
      <c r="EH99">
        <v>-0.0795668304315197</v>
      </c>
      <c r="EI99">
        <v>0.0111859990802834</v>
      </c>
      <c r="EJ99">
        <v>1</v>
      </c>
      <c r="EK99">
        <v>2</v>
      </c>
      <c r="EL99">
        <v>3</v>
      </c>
      <c r="EM99" t="s">
        <v>306</v>
      </c>
      <c r="EN99">
        <v>100</v>
      </c>
      <c r="EO99">
        <v>100</v>
      </c>
      <c r="EP99">
        <v>7.387</v>
      </c>
      <c r="EQ99">
        <v>0.1533</v>
      </c>
      <c r="ER99">
        <v>5.25304998807394</v>
      </c>
      <c r="ES99">
        <v>0.0095515401478521</v>
      </c>
      <c r="ET99">
        <v>-4.08282145803731e-06</v>
      </c>
      <c r="EU99">
        <v>9.61633180237613e-10</v>
      </c>
      <c r="EV99">
        <v>-0.0133641391554055</v>
      </c>
      <c r="EW99">
        <v>0.00964955815971448</v>
      </c>
      <c r="EX99">
        <v>0.000351754833574242</v>
      </c>
      <c r="EY99">
        <v>-6.74969522547015e-06</v>
      </c>
      <c r="EZ99">
        <v>-1</v>
      </c>
      <c r="FA99">
        <v>-1</v>
      </c>
      <c r="FB99">
        <v>-1</v>
      </c>
      <c r="FC99">
        <v>-1</v>
      </c>
      <c r="FD99">
        <v>3.2</v>
      </c>
      <c r="FE99">
        <v>3.2</v>
      </c>
      <c r="FF99">
        <v>2</v>
      </c>
      <c r="FG99">
        <v>793.557</v>
      </c>
      <c r="FH99">
        <v>737.887</v>
      </c>
      <c r="FI99">
        <v>19.9997</v>
      </c>
      <c r="FJ99">
        <v>26.9134</v>
      </c>
      <c r="FK99">
        <v>29.9999</v>
      </c>
      <c r="FL99">
        <v>26.9779</v>
      </c>
      <c r="FM99">
        <v>26.9522</v>
      </c>
      <c r="FN99">
        <v>18.6815</v>
      </c>
      <c r="FO99">
        <v>18.7136</v>
      </c>
      <c r="FP99">
        <v>7.20053</v>
      </c>
      <c r="FQ99">
        <v>20</v>
      </c>
      <c r="FR99">
        <v>277.04</v>
      </c>
      <c r="FS99">
        <v>13.0514</v>
      </c>
      <c r="FT99">
        <v>100.019</v>
      </c>
      <c r="FU99">
        <v>100.381</v>
      </c>
    </row>
    <row r="100" spans="1:177">
      <c r="A100">
        <v>84</v>
      </c>
      <c r="B100">
        <v>1621533735.5</v>
      </c>
      <c r="C100">
        <v>166</v>
      </c>
      <c r="D100" t="s">
        <v>464</v>
      </c>
      <c r="E100" t="s">
        <v>465</v>
      </c>
      <c r="G100">
        <v>1621533735.5</v>
      </c>
      <c r="H100">
        <f>CD100*AF100*(BZ100-CA100)/(100*BS100*(1000-AF100*BZ100))</f>
        <v>0</v>
      </c>
      <c r="I100">
        <f>CD100*AF100*(BY100-BX100*(1000-AF100*CA100)/(1000-AF100*BZ100))/(100*BS100)</f>
        <v>0</v>
      </c>
      <c r="J100">
        <f>BX100 - IF(AF100&gt;1, I100*BS100*100.0/(AH100*CL100), 0)</f>
        <v>0</v>
      </c>
      <c r="K100">
        <f>((Q100-H100/2)*J100-I100)/(Q100+H100/2)</f>
        <v>0</v>
      </c>
      <c r="L100">
        <f>K100*(CE100+CF100)/1000.0</f>
        <v>0</v>
      </c>
      <c r="M100">
        <f>(BX100 - IF(AF100&gt;1, I100*BS100*100.0/(AH100*CL100), 0))*(CE100+CF100)/1000.0</f>
        <v>0</v>
      </c>
      <c r="N100">
        <f>2.0/((1/P100-1/O100)+SIGN(P100)*SQRT((1/P100-1/O100)*(1/P100-1/O100) + 4*BT100/((BT100+1)*(BT100+1))*(2*1/P100*1/O100-1/O100*1/O100)))</f>
        <v>0</v>
      </c>
      <c r="O100">
        <f>IF(LEFT(BU100,1)&lt;&gt;"0",IF(LEFT(BU100,1)="1",3.0,BV100),$D$5+$E$5*(CL100*CE100/($K$5*1000))+$F$5*(CL100*CE100/($K$5*1000))*MAX(MIN(BS100,$J$5),$I$5)*MAX(MIN(BS100,$J$5),$I$5)+$G$5*MAX(MIN(BS100,$J$5),$I$5)*(CL100*CE100/($K$5*1000))+$H$5*(CL100*CE100/($K$5*1000))*(CL100*CE100/($K$5*1000)))</f>
        <v>0</v>
      </c>
      <c r="P100">
        <f>H100*(1000-(1000*0.61365*exp(17.502*T100/(240.97+T100))/(CE100+CF100)+BZ100)/2)/(1000*0.61365*exp(17.502*T100/(240.97+T100))/(CE100+CF100)-BZ100)</f>
        <v>0</v>
      </c>
      <c r="Q100">
        <f>1/((BT100+1)/(N100/1.6)+1/(O100/1.37)) + BT100/((BT100+1)/(N100/1.6) + BT100/(O100/1.37))</f>
        <v>0</v>
      </c>
      <c r="R100">
        <f>(BP100*BR100)</f>
        <v>0</v>
      </c>
      <c r="S100">
        <f>(CG100+(R100+2*0.95*5.67E-8*(((CG100+$B$7)+273)^4-(CG100+273)^4)-44100*H100)/(1.84*29.3*O100+8*0.95*5.67E-8*(CG100+273)^3))</f>
        <v>0</v>
      </c>
      <c r="T100">
        <f>($C$7*CH100+$D$7*CI100+$E$7*S100)</f>
        <v>0</v>
      </c>
      <c r="U100">
        <f>0.61365*exp(17.502*T100/(240.97+T100))</f>
        <v>0</v>
      </c>
      <c r="V100">
        <f>(W100/X100*100)</f>
        <v>0</v>
      </c>
      <c r="W100">
        <f>BZ100*(CE100+CF100)/1000</f>
        <v>0</v>
      </c>
      <c r="X100">
        <f>0.61365*exp(17.502*CG100/(240.97+CG100))</f>
        <v>0</v>
      </c>
      <c r="Y100">
        <f>(U100-BZ100*(CE100+CF100)/1000)</f>
        <v>0</v>
      </c>
      <c r="Z100">
        <f>(-H100*44100)</f>
        <v>0</v>
      </c>
      <c r="AA100">
        <f>2*29.3*O100*0.92*(CG100-T100)</f>
        <v>0</v>
      </c>
      <c r="AB100">
        <f>2*0.95*5.67E-8*(((CG100+$B$7)+273)^4-(T100+273)^4)</f>
        <v>0</v>
      </c>
      <c r="AC100">
        <f>R100+AB100+Z100+AA100</f>
        <v>0</v>
      </c>
      <c r="AD100">
        <v>0</v>
      </c>
      <c r="AE100">
        <v>0</v>
      </c>
      <c r="AF100">
        <f>IF(AD100*$H$13&gt;=AH100,1.0,(AH100/(AH100-AD100*$H$13)))</f>
        <v>0</v>
      </c>
      <c r="AG100">
        <f>(AF100-1)*100</f>
        <v>0</v>
      </c>
      <c r="AH100">
        <f>MAX(0,($B$13+$C$13*CL100)/(1+$D$13*CL100)*CE100/(CG100+273)*$E$13)</f>
        <v>0</v>
      </c>
      <c r="AI100" t="s">
        <v>294</v>
      </c>
      <c r="AJ100">
        <v>0</v>
      </c>
      <c r="AK100">
        <v>0</v>
      </c>
      <c r="AL100">
        <f>AK100-AJ100</f>
        <v>0</v>
      </c>
      <c r="AM100">
        <f>AL100/AK100</f>
        <v>0</v>
      </c>
      <c r="AN100">
        <v>0</v>
      </c>
      <c r="AO100" t="s">
        <v>294</v>
      </c>
      <c r="AP100">
        <v>0</v>
      </c>
      <c r="AQ100">
        <v>0</v>
      </c>
      <c r="AR100">
        <f>1-AP100/AQ100</f>
        <v>0</v>
      </c>
      <c r="AS100">
        <v>0.5</v>
      </c>
      <c r="AT100">
        <f>BP100</f>
        <v>0</v>
      </c>
      <c r="AU100">
        <f>I100</f>
        <v>0</v>
      </c>
      <c r="AV100">
        <f>AR100*AS100*AT100</f>
        <v>0</v>
      </c>
      <c r="AW100">
        <f>BB100/AQ100</f>
        <v>0</v>
      </c>
      <c r="AX100">
        <f>(AU100-AN100)/AT100</f>
        <v>0</v>
      </c>
      <c r="AY100">
        <f>(AK100-AQ100)/AQ100</f>
        <v>0</v>
      </c>
      <c r="AZ100" t="s">
        <v>294</v>
      </c>
      <c r="BA100">
        <v>0</v>
      </c>
      <c r="BB100">
        <f>AQ100-BA100</f>
        <v>0</v>
      </c>
      <c r="BC100">
        <f>(AQ100-AP100)/(AQ100-BA100)</f>
        <v>0</v>
      </c>
      <c r="BD100">
        <f>(AK100-AQ100)/(AK100-BA100)</f>
        <v>0</v>
      </c>
      <c r="BE100">
        <f>(AQ100-AP100)/(AQ100-AJ100)</f>
        <v>0</v>
      </c>
      <c r="BF100">
        <f>(AK100-AQ100)/(AK100-AJ100)</f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f>$B$11*CM100+$C$11*CN100+$F$11*CO100*(1-CR100)</f>
        <v>0</v>
      </c>
      <c r="BP100">
        <f>BO100*BQ100</f>
        <v>0</v>
      </c>
      <c r="BQ100">
        <f>($B$11*$D$9+$C$11*$D$9+$F$11*((DB100+CT100)/MAX(DB100+CT100+DC100, 0.1)*$I$9+DC100/MAX(DB100+CT100+DC100, 0.1)*$J$9))/($B$11+$C$11+$F$11)</f>
        <v>0</v>
      </c>
      <c r="BR100">
        <f>($B$11*$K$9+$C$11*$K$9+$F$11*((DB100+CT100)/MAX(DB100+CT100+DC100, 0.1)*$P$9+DC100/MAX(DB100+CT100+DC100, 0.1)*$Q$9))/($B$11+$C$11+$F$11)</f>
        <v>0</v>
      </c>
      <c r="BS100">
        <v>6</v>
      </c>
      <c r="BT100">
        <v>0.5</v>
      </c>
      <c r="BU100" t="s">
        <v>295</v>
      </c>
      <c r="BV100">
        <v>2</v>
      </c>
      <c r="BW100">
        <v>1621533735.5</v>
      </c>
      <c r="BX100">
        <v>258.788</v>
      </c>
      <c r="BY100">
        <v>268.528</v>
      </c>
      <c r="BZ100">
        <v>12.9507</v>
      </c>
      <c r="CA100">
        <v>12.9876</v>
      </c>
      <c r="CB100">
        <v>251.376</v>
      </c>
      <c r="CC100">
        <v>12.7972</v>
      </c>
      <c r="CD100">
        <v>700.071</v>
      </c>
      <c r="CE100">
        <v>100.929</v>
      </c>
      <c r="CF100">
        <v>0.0992722</v>
      </c>
      <c r="CG100">
        <v>22.9721</v>
      </c>
      <c r="CH100">
        <v>22.9311</v>
      </c>
      <c r="CI100">
        <v>999.9</v>
      </c>
      <c r="CJ100">
        <v>0</v>
      </c>
      <c r="CK100">
        <v>0</v>
      </c>
      <c r="CL100">
        <v>10050</v>
      </c>
      <c r="CM100">
        <v>0</v>
      </c>
      <c r="CN100">
        <v>3.16624</v>
      </c>
      <c r="CO100">
        <v>600.078</v>
      </c>
      <c r="CP100">
        <v>0.933003</v>
      </c>
      <c r="CQ100">
        <v>0.0669971</v>
      </c>
      <c r="CR100">
        <v>0</v>
      </c>
      <c r="CS100">
        <v>3.303</v>
      </c>
      <c r="CT100">
        <v>4.99951</v>
      </c>
      <c r="CU100">
        <v>87.2088</v>
      </c>
      <c r="CV100">
        <v>4814.74</v>
      </c>
      <c r="CW100">
        <v>37.687</v>
      </c>
      <c r="CX100">
        <v>41.5</v>
      </c>
      <c r="CY100">
        <v>40.125</v>
      </c>
      <c r="CZ100">
        <v>41.062</v>
      </c>
      <c r="DA100">
        <v>40.062</v>
      </c>
      <c r="DB100">
        <v>555.21</v>
      </c>
      <c r="DC100">
        <v>39.87</v>
      </c>
      <c r="DD100">
        <v>0</v>
      </c>
      <c r="DE100">
        <v>1621533739.6</v>
      </c>
      <c r="DF100">
        <v>0</v>
      </c>
      <c r="DG100">
        <v>3.42489615384615</v>
      </c>
      <c r="DH100">
        <v>-0.105275215248426</v>
      </c>
      <c r="DI100">
        <v>-24.7835008515908</v>
      </c>
      <c r="DJ100">
        <v>88.1796307692308</v>
      </c>
      <c r="DK100">
        <v>15</v>
      </c>
      <c r="DL100">
        <v>1621533543.5</v>
      </c>
      <c r="DM100" t="s">
        <v>296</v>
      </c>
      <c r="DN100">
        <v>1621533543</v>
      </c>
      <c r="DO100">
        <v>1621533543.5</v>
      </c>
      <c r="DP100">
        <v>4</v>
      </c>
      <c r="DQ100">
        <v>0.002</v>
      </c>
      <c r="DR100">
        <v>0.003</v>
      </c>
      <c r="DS100">
        <v>8.559</v>
      </c>
      <c r="DT100">
        <v>0.154</v>
      </c>
      <c r="DU100">
        <v>420</v>
      </c>
      <c r="DV100">
        <v>13</v>
      </c>
      <c r="DW100">
        <v>1.35</v>
      </c>
      <c r="DX100">
        <v>0.35</v>
      </c>
      <c r="DY100">
        <v>-9.50025575</v>
      </c>
      <c r="DZ100">
        <v>1.13956626641652</v>
      </c>
      <c r="EA100">
        <v>0.161794835546248</v>
      </c>
      <c r="EB100">
        <v>0</v>
      </c>
      <c r="EC100">
        <v>3.42813636363636</v>
      </c>
      <c r="ED100">
        <v>0.0728174055875691</v>
      </c>
      <c r="EE100">
        <v>0.166083757289091</v>
      </c>
      <c r="EF100">
        <v>1</v>
      </c>
      <c r="EG100">
        <v>-0.002956944</v>
      </c>
      <c r="EH100">
        <v>-0.140369178686679</v>
      </c>
      <c r="EI100">
        <v>0.0176768167996759</v>
      </c>
      <c r="EJ100">
        <v>0</v>
      </c>
      <c r="EK100">
        <v>1</v>
      </c>
      <c r="EL100">
        <v>3</v>
      </c>
      <c r="EM100" t="s">
        <v>343</v>
      </c>
      <c r="EN100">
        <v>100</v>
      </c>
      <c r="EO100">
        <v>100</v>
      </c>
      <c r="EP100">
        <v>7.412</v>
      </c>
      <c r="EQ100">
        <v>0.1535</v>
      </c>
      <c r="ER100">
        <v>5.25304998807394</v>
      </c>
      <c r="ES100">
        <v>0.0095515401478521</v>
      </c>
      <c r="ET100">
        <v>-4.08282145803731e-06</v>
      </c>
      <c r="EU100">
        <v>9.61633180237613e-10</v>
      </c>
      <c r="EV100">
        <v>-0.0133641391554055</v>
      </c>
      <c r="EW100">
        <v>0.00964955815971448</v>
      </c>
      <c r="EX100">
        <v>0.000351754833574242</v>
      </c>
      <c r="EY100">
        <v>-6.74969522547015e-06</v>
      </c>
      <c r="EZ100">
        <v>-1</v>
      </c>
      <c r="FA100">
        <v>-1</v>
      </c>
      <c r="FB100">
        <v>-1</v>
      </c>
      <c r="FC100">
        <v>-1</v>
      </c>
      <c r="FD100">
        <v>3.2</v>
      </c>
      <c r="FE100">
        <v>3.2</v>
      </c>
      <c r="FF100">
        <v>2</v>
      </c>
      <c r="FG100">
        <v>793.913</v>
      </c>
      <c r="FH100">
        <v>738.644</v>
      </c>
      <c r="FI100">
        <v>20</v>
      </c>
      <c r="FJ100">
        <v>26.9134</v>
      </c>
      <c r="FK100">
        <v>29.9999</v>
      </c>
      <c r="FL100">
        <v>26.9779</v>
      </c>
      <c r="FM100">
        <v>26.9522</v>
      </c>
      <c r="FN100">
        <v>18.8713</v>
      </c>
      <c r="FO100">
        <v>18.7136</v>
      </c>
      <c r="FP100">
        <v>7.20053</v>
      </c>
      <c r="FQ100">
        <v>20</v>
      </c>
      <c r="FR100">
        <v>280.41</v>
      </c>
      <c r="FS100">
        <v>13.0463</v>
      </c>
      <c r="FT100">
        <v>100.023</v>
      </c>
      <c r="FU100">
        <v>100.384</v>
      </c>
    </row>
    <row r="101" spans="1:177">
      <c r="A101">
        <v>85</v>
      </c>
      <c r="B101">
        <v>1621533737.5</v>
      </c>
      <c r="C101">
        <v>168</v>
      </c>
      <c r="D101" t="s">
        <v>466</v>
      </c>
      <c r="E101" t="s">
        <v>467</v>
      </c>
      <c r="G101">
        <v>1621533737.5</v>
      </c>
      <c r="H101">
        <f>CD101*AF101*(BZ101-CA101)/(100*BS101*(1000-AF101*BZ101))</f>
        <v>0</v>
      </c>
      <c r="I101">
        <f>CD101*AF101*(BY101-BX101*(1000-AF101*CA101)/(1000-AF101*BZ101))/(100*BS101)</f>
        <v>0</v>
      </c>
      <c r="J101">
        <f>BX101 - IF(AF101&gt;1, I101*BS101*100.0/(AH101*CL101), 0)</f>
        <v>0</v>
      </c>
      <c r="K101">
        <f>((Q101-H101/2)*J101-I101)/(Q101+H101/2)</f>
        <v>0</v>
      </c>
      <c r="L101">
        <f>K101*(CE101+CF101)/1000.0</f>
        <v>0</v>
      </c>
      <c r="M101">
        <f>(BX101 - IF(AF101&gt;1, I101*BS101*100.0/(AH101*CL101), 0))*(CE101+CF101)/1000.0</f>
        <v>0</v>
      </c>
      <c r="N101">
        <f>2.0/((1/P101-1/O101)+SIGN(P101)*SQRT((1/P101-1/O101)*(1/P101-1/O101) + 4*BT101/((BT101+1)*(BT101+1))*(2*1/P101*1/O101-1/O101*1/O101)))</f>
        <v>0</v>
      </c>
      <c r="O101">
        <f>IF(LEFT(BU101,1)&lt;&gt;"0",IF(LEFT(BU101,1)="1",3.0,BV101),$D$5+$E$5*(CL101*CE101/($K$5*1000))+$F$5*(CL101*CE101/($K$5*1000))*MAX(MIN(BS101,$J$5),$I$5)*MAX(MIN(BS101,$J$5),$I$5)+$G$5*MAX(MIN(BS101,$J$5),$I$5)*(CL101*CE101/($K$5*1000))+$H$5*(CL101*CE101/($K$5*1000))*(CL101*CE101/($K$5*1000)))</f>
        <v>0</v>
      </c>
      <c r="P101">
        <f>H101*(1000-(1000*0.61365*exp(17.502*T101/(240.97+T101))/(CE101+CF101)+BZ101)/2)/(1000*0.61365*exp(17.502*T101/(240.97+T101))/(CE101+CF101)-BZ101)</f>
        <v>0</v>
      </c>
      <c r="Q101">
        <f>1/((BT101+1)/(N101/1.6)+1/(O101/1.37)) + BT101/((BT101+1)/(N101/1.6) + BT101/(O101/1.37))</f>
        <v>0</v>
      </c>
      <c r="R101">
        <f>(BP101*BR101)</f>
        <v>0</v>
      </c>
      <c r="S101">
        <f>(CG101+(R101+2*0.95*5.67E-8*(((CG101+$B$7)+273)^4-(CG101+273)^4)-44100*H101)/(1.84*29.3*O101+8*0.95*5.67E-8*(CG101+273)^3))</f>
        <v>0</v>
      </c>
      <c r="T101">
        <f>($C$7*CH101+$D$7*CI101+$E$7*S101)</f>
        <v>0</v>
      </c>
      <c r="U101">
        <f>0.61365*exp(17.502*T101/(240.97+T101))</f>
        <v>0</v>
      </c>
      <c r="V101">
        <f>(W101/X101*100)</f>
        <v>0</v>
      </c>
      <c r="W101">
        <f>BZ101*(CE101+CF101)/1000</f>
        <v>0</v>
      </c>
      <c r="X101">
        <f>0.61365*exp(17.502*CG101/(240.97+CG101))</f>
        <v>0</v>
      </c>
      <c r="Y101">
        <f>(U101-BZ101*(CE101+CF101)/1000)</f>
        <v>0</v>
      </c>
      <c r="Z101">
        <f>(-H101*44100)</f>
        <v>0</v>
      </c>
      <c r="AA101">
        <f>2*29.3*O101*0.92*(CG101-T101)</f>
        <v>0</v>
      </c>
      <c r="AB101">
        <f>2*0.95*5.67E-8*(((CG101+$B$7)+273)^4-(T101+273)^4)</f>
        <v>0</v>
      </c>
      <c r="AC101">
        <f>R101+AB101+Z101+AA101</f>
        <v>0</v>
      </c>
      <c r="AD101">
        <v>0</v>
      </c>
      <c r="AE101">
        <v>0</v>
      </c>
      <c r="AF101">
        <f>IF(AD101*$H$13&gt;=AH101,1.0,(AH101/(AH101-AD101*$H$13)))</f>
        <v>0</v>
      </c>
      <c r="AG101">
        <f>(AF101-1)*100</f>
        <v>0</v>
      </c>
      <c r="AH101">
        <f>MAX(0,($B$13+$C$13*CL101)/(1+$D$13*CL101)*CE101/(CG101+273)*$E$13)</f>
        <v>0</v>
      </c>
      <c r="AI101" t="s">
        <v>294</v>
      </c>
      <c r="AJ101">
        <v>0</v>
      </c>
      <c r="AK101">
        <v>0</v>
      </c>
      <c r="AL101">
        <f>AK101-AJ101</f>
        <v>0</v>
      </c>
      <c r="AM101">
        <f>AL101/AK101</f>
        <v>0</v>
      </c>
      <c r="AN101">
        <v>0</v>
      </c>
      <c r="AO101" t="s">
        <v>294</v>
      </c>
      <c r="AP101">
        <v>0</v>
      </c>
      <c r="AQ101">
        <v>0</v>
      </c>
      <c r="AR101">
        <f>1-AP101/AQ101</f>
        <v>0</v>
      </c>
      <c r="AS101">
        <v>0.5</v>
      </c>
      <c r="AT101">
        <f>BP101</f>
        <v>0</v>
      </c>
      <c r="AU101">
        <f>I101</f>
        <v>0</v>
      </c>
      <c r="AV101">
        <f>AR101*AS101*AT101</f>
        <v>0</v>
      </c>
      <c r="AW101">
        <f>BB101/AQ101</f>
        <v>0</v>
      </c>
      <c r="AX101">
        <f>(AU101-AN101)/AT101</f>
        <v>0</v>
      </c>
      <c r="AY101">
        <f>(AK101-AQ101)/AQ101</f>
        <v>0</v>
      </c>
      <c r="AZ101" t="s">
        <v>294</v>
      </c>
      <c r="BA101">
        <v>0</v>
      </c>
      <c r="BB101">
        <f>AQ101-BA101</f>
        <v>0</v>
      </c>
      <c r="BC101">
        <f>(AQ101-AP101)/(AQ101-BA101)</f>
        <v>0</v>
      </c>
      <c r="BD101">
        <f>(AK101-AQ101)/(AK101-BA101)</f>
        <v>0</v>
      </c>
      <c r="BE101">
        <f>(AQ101-AP101)/(AQ101-AJ101)</f>
        <v>0</v>
      </c>
      <c r="BF101">
        <f>(AK101-AQ101)/(AK101-AJ101)</f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f>$B$11*CM101+$C$11*CN101+$F$11*CO101*(1-CR101)</f>
        <v>0</v>
      </c>
      <c r="BP101">
        <f>BO101*BQ101</f>
        <v>0</v>
      </c>
      <c r="BQ101">
        <f>($B$11*$D$9+$C$11*$D$9+$F$11*((DB101+CT101)/MAX(DB101+CT101+DC101, 0.1)*$I$9+DC101/MAX(DB101+CT101+DC101, 0.1)*$J$9))/($B$11+$C$11+$F$11)</f>
        <v>0</v>
      </c>
      <c r="BR101">
        <f>($B$11*$K$9+$C$11*$K$9+$F$11*((DB101+CT101)/MAX(DB101+CT101+DC101, 0.1)*$P$9+DC101/MAX(DB101+CT101+DC101, 0.1)*$Q$9))/($B$11+$C$11+$F$11)</f>
        <v>0</v>
      </c>
      <c r="BS101">
        <v>6</v>
      </c>
      <c r="BT101">
        <v>0.5</v>
      </c>
      <c r="BU101" t="s">
        <v>295</v>
      </c>
      <c r="BV101">
        <v>2</v>
      </c>
      <c r="BW101">
        <v>1621533737.5</v>
      </c>
      <c r="BX101">
        <v>262.16</v>
      </c>
      <c r="BY101">
        <v>271.888</v>
      </c>
      <c r="BZ101">
        <v>12.9574</v>
      </c>
      <c r="CA101">
        <v>12.9856</v>
      </c>
      <c r="CB101">
        <v>254.723</v>
      </c>
      <c r="CC101">
        <v>12.8038</v>
      </c>
      <c r="CD101">
        <v>700.181</v>
      </c>
      <c r="CE101">
        <v>100.933</v>
      </c>
      <c r="CF101">
        <v>0.100495</v>
      </c>
      <c r="CG101">
        <v>22.9733</v>
      </c>
      <c r="CH101">
        <v>22.9375</v>
      </c>
      <c r="CI101">
        <v>999.9</v>
      </c>
      <c r="CJ101">
        <v>0</v>
      </c>
      <c r="CK101">
        <v>0</v>
      </c>
      <c r="CL101">
        <v>9950</v>
      </c>
      <c r="CM101">
        <v>0</v>
      </c>
      <c r="CN101">
        <v>3.27932</v>
      </c>
      <c r="CO101">
        <v>600.077</v>
      </c>
      <c r="CP101">
        <v>0.933003</v>
      </c>
      <c r="CQ101">
        <v>0.0669971</v>
      </c>
      <c r="CR101">
        <v>0</v>
      </c>
      <c r="CS101">
        <v>3.3883</v>
      </c>
      <c r="CT101">
        <v>4.99951</v>
      </c>
      <c r="CU101">
        <v>89.4918</v>
      </c>
      <c r="CV101">
        <v>4814.72</v>
      </c>
      <c r="CW101">
        <v>37.75</v>
      </c>
      <c r="CX101">
        <v>41.5</v>
      </c>
      <c r="CY101">
        <v>40.125</v>
      </c>
      <c r="CZ101">
        <v>41.062</v>
      </c>
      <c r="DA101">
        <v>40</v>
      </c>
      <c r="DB101">
        <v>555.21</v>
      </c>
      <c r="DC101">
        <v>39.87</v>
      </c>
      <c r="DD101">
        <v>0</v>
      </c>
      <c r="DE101">
        <v>1621533741.4</v>
      </c>
      <c r="DF101">
        <v>0</v>
      </c>
      <c r="DG101">
        <v>3.447648</v>
      </c>
      <c r="DH101">
        <v>-0.900046149338069</v>
      </c>
      <c r="DI101">
        <v>-15.5700922482692</v>
      </c>
      <c r="DJ101">
        <v>87.941112</v>
      </c>
      <c r="DK101">
        <v>15</v>
      </c>
      <c r="DL101">
        <v>1621533543.5</v>
      </c>
      <c r="DM101" t="s">
        <v>296</v>
      </c>
      <c r="DN101">
        <v>1621533543</v>
      </c>
      <c r="DO101">
        <v>1621533543.5</v>
      </c>
      <c r="DP101">
        <v>4</v>
      </c>
      <c r="DQ101">
        <v>0.002</v>
      </c>
      <c r="DR101">
        <v>0.003</v>
      </c>
      <c r="DS101">
        <v>8.559</v>
      </c>
      <c r="DT101">
        <v>0.154</v>
      </c>
      <c r="DU101">
        <v>420</v>
      </c>
      <c r="DV101">
        <v>13</v>
      </c>
      <c r="DW101">
        <v>1.35</v>
      </c>
      <c r="DX101">
        <v>0.35</v>
      </c>
      <c r="DY101">
        <v>-9.484488</v>
      </c>
      <c r="DZ101">
        <v>0.487492232645396</v>
      </c>
      <c r="EA101">
        <v>0.143209706326073</v>
      </c>
      <c r="EB101">
        <v>1</v>
      </c>
      <c r="EC101">
        <v>3.42210606060606</v>
      </c>
      <c r="ED101">
        <v>0.19726055357972</v>
      </c>
      <c r="EE101">
        <v>0.165681536323214</v>
      </c>
      <c r="EF101">
        <v>1</v>
      </c>
      <c r="EG101">
        <v>-0.0072990235</v>
      </c>
      <c r="EH101">
        <v>-0.167533513621013</v>
      </c>
      <c r="EI101">
        <v>0.0194875532944897</v>
      </c>
      <c r="EJ101">
        <v>0</v>
      </c>
      <c r="EK101">
        <v>2</v>
      </c>
      <c r="EL101">
        <v>3</v>
      </c>
      <c r="EM101" t="s">
        <v>306</v>
      </c>
      <c r="EN101">
        <v>100</v>
      </c>
      <c r="EO101">
        <v>100</v>
      </c>
      <c r="EP101">
        <v>7.437</v>
      </c>
      <c r="EQ101">
        <v>0.1536</v>
      </c>
      <c r="ER101">
        <v>5.25304998807394</v>
      </c>
      <c r="ES101">
        <v>0.0095515401478521</v>
      </c>
      <c r="ET101">
        <v>-4.08282145803731e-06</v>
      </c>
      <c r="EU101">
        <v>9.61633180237613e-10</v>
      </c>
      <c r="EV101">
        <v>-0.0133641391554055</v>
      </c>
      <c r="EW101">
        <v>0.00964955815971448</v>
      </c>
      <c r="EX101">
        <v>0.000351754833574242</v>
      </c>
      <c r="EY101">
        <v>-6.74969522547015e-06</v>
      </c>
      <c r="EZ101">
        <v>-1</v>
      </c>
      <c r="FA101">
        <v>-1</v>
      </c>
      <c r="FB101">
        <v>-1</v>
      </c>
      <c r="FC101">
        <v>-1</v>
      </c>
      <c r="FD101">
        <v>3.2</v>
      </c>
      <c r="FE101">
        <v>3.2</v>
      </c>
      <c r="FF101">
        <v>2</v>
      </c>
      <c r="FG101">
        <v>792.99</v>
      </c>
      <c r="FH101">
        <v>738.455</v>
      </c>
      <c r="FI101">
        <v>20</v>
      </c>
      <c r="FJ101">
        <v>26.9125</v>
      </c>
      <c r="FK101">
        <v>29.9999</v>
      </c>
      <c r="FL101">
        <v>26.9757</v>
      </c>
      <c r="FM101">
        <v>26.9522</v>
      </c>
      <c r="FN101">
        <v>19.0612</v>
      </c>
      <c r="FO101">
        <v>18.7136</v>
      </c>
      <c r="FP101">
        <v>7.20053</v>
      </c>
      <c r="FQ101">
        <v>20</v>
      </c>
      <c r="FR101">
        <v>283.75</v>
      </c>
      <c r="FS101">
        <v>13.0462</v>
      </c>
      <c r="FT101">
        <v>100.023</v>
      </c>
      <c r="FU101">
        <v>100.386</v>
      </c>
    </row>
    <row r="102" spans="1:177">
      <c r="A102">
        <v>86</v>
      </c>
      <c r="B102">
        <v>1621533739.5</v>
      </c>
      <c r="C102">
        <v>170</v>
      </c>
      <c r="D102" t="s">
        <v>468</v>
      </c>
      <c r="E102" t="s">
        <v>469</v>
      </c>
      <c r="G102">
        <v>1621533739.5</v>
      </c>
      <c r="H102">
        <f>CD102*AF102*(BZ102-CA102)/(100*BS102*(1000-AF102*BZ102))</f>
        <v>0</v>
      </c>
      <c r="I102">
        <f>CD102*AF102*(BY102-BX102*(1000-AF102*CA102)/(1000-AF102*BZ102))/(100*BS102)</f>
        <v>0</v>
      </c>
      <c r="J102">
        <f>BX102 - IF(AF102&gt;1, I102*BS102*100.0/(AH102*CL102), 0)</f>
        <v>0</v>
      </c>
      <c r="K102">
        <f>((Q102-H102/2)*J102-I102)/(Q102+H102/2)</f>
        <v>0</v>
      </c>
      <c r="L102">
        <f>K102*(CE102+CF102)/1000.0</f>
        <v>0</v>
      </c>
      <c r="M102">
        <f>(BX102 - IF(AF102&gt;1, I102*BS102*100.0/(AH102*CL102), 0))*(CE102+CF102)/1000.0</f>
        <v>0</v>
      </c>
      <c r="N102">
        <f>2.0/((1/P102-1/O102)+SIGN(P102)*SQRT((1/P102-1/O102)*(1/P102-1/O102) + 4*BT102/((BT102+1)*(BT102+1))*(2*1/P102*1/O102-1/O102*1/O102)))</f>
        <v>0</v>
      </c>
      <c r="O102">
        <f>IF(LEFT(BU102,1)&lt;&gt;"0",IF(LEFT(BU102,1)="1",3.0,BV102),$D$5+$E$5*(CL102*CE102/($K$5*1000))+$F$5*(CL102*CE102/($K$5*1000))*MAX(MIN(BS102,$J$5),$I$5)*MAX(MIN(BS102,$J$5),$I$5)+$G$5*MAX(MIN(BS102,$J$5),$I$5)*(CL102*CE102/($K$5*1000))+$H$5*(CL102*CE102/($K$5*1000))*(CL102*CE102/($K$5*1000)))</f>
        <v>0</v>
      </c>
      <c r="P102">
        <f>H102*(1000-(1000*0.61365*exp(17.502*T102/(240.97+T102))/(CE102+CF102)+BZ102)/2)/(1000*0.61365*exp(17.502*T102/(240.97+T102))/(CE102+CF102)-BZ102)</f>
        <v>0</v>
      </c>
      <c r="Q102">
        <f>1/((BT102+1)/(N102/1.6)+1/(O102/1.37)) + BT102/((BT102+1)/(N102/1.6) + BT102/(O102/1.37))</f>
        <v>0</v>
      </c>
      <c r="R102">
        <f>(BP102*BR102)</f>
        <v>0</v>
      </c>
      <c r="S102">
        <f>(CG102+(R102+2*0.95*5.67E-8*(((CG102+$B$7)+273)^4-(CG102+273)^4)-44100*H102)/(1.84*29.3*O102+8*0.95*5.67E-8*(CG102+273)^3))</f>
        <v>0</v>
      </c>
      <c r="T102">
        <f>($C$7*CH102+$D$7*CI102+$E$7*S102)</f>
        <v>0</v>
      </c>
      <c r="U102">
        <f>0.61365*exp(17.502*T102/(240.97+T102))</f>
        <v>0</v>
      </c>
      <c r="V102">
        <f>(W102/X102*100)</f>
        <v>0</v>
      </c>
      <c r="W102">
        <f>BZ102*(CE102+CF102)/1000</f>
        <v>0</v>
      </c>
      <c r="X102">
        <f>0.61365*exp(17.502*CG102/(240.97+CG102))</f>
        <v>0</v>
      </c>
      <c r="Y102">
        <f>(U102-BZ102*(CE102+CF102)/1000)</f>
        <v>0</v>
      </c>
      <c r="Z102">
        <f>(-H102*44100)</f>
        <v>0</v>
      </c>
      <c r="AA102">
        <f>2*29.3*O102*0.92*(CG102-T102)</f>
        <v>0</v>
      </c>
      <c r="AB102">
        <f>2*0.95*5.67E-8*(((CG102+$B$7)+273)^4-(T102+273)^4)</f>
        <v>0</v>
      </c>
      <c r="AC102">
        <f>R102+AB102+Z102+AA102</f>
        <v>0</v>
      </c>
      <c r="AD102">
        <v>0</v>
      </c>
      <c r="AE102">
        <v>0</v>
      </c>
      <c r="AF102">
        <f>IF(AD102*$H$13&gt;=AH102,1.0,(AH102/(AH102-AD102*$H$13)))</f>
        <v>0</v>
      </c>
      <c r="AG102">
        <f>(AF102-1)*100</f>
        <v>0</v>
      </c>
      <c r="AH102">
        <f>MAX(0,($B$13+$C$13*CL102)/(1+$D$13*CL102)*CE102/(CG102+273)*$E$13)</f>
        <v>0</v>
      </c>
      <c r="AI102" t="s">
        <v>294</v>
      </c>
      <c r="AJ102">
        <v>0</v>
      </c>
      <c r="AK102">
        <v>0</v>
      </c>
      <c r="AL102">
        <f>AK102-AJ102</f>
        <v>0</v>
      </c>
      <c r="AM102">
        <f>AL102/AK102</f>
        <v>0</v>
      </c>
      <c r="AN102">
        <v>0</v>
      </c>
      <c r="AO102" t="s">
        <v>294</v>
      </c>
      <c r="AP102">
        <v>0</v>
      </c>
      <c r="AQ102">
        <v>0</v>
      </c>
      <c r="AR102">
        <f>1-AP102/AQ102</f>
        <v>0</v>
      </c>
      <c r="AS102">
        <v>0.5</v>
      </c>
      <c r="AT102">
        <f>BP102</f>
        <v>0</v>
      </c>
      <c r="AU102">
        <f>I102</f>
        <v>0</v>
      </c>
      <c r="AV102">
        <f>AR102*AS102*AT102</f>
        <v>0</v>
      </c>
      <c r="AW102">
        <f>BB102/AQ102</f>
        <v>0</v>
      </c>
      <c r="AX102">
        <f>(AU102-AN102)/AT102</f>
        <v>0</v>
      </c>
      <c r="AY102">
        <f>(AK102-AQ102)/AQ102</f>
        <v>0</v>
      </c>
      <c r="AZ102" t="s">
        <v>294</v>
      </c>
      <c r="BA102">
        <v>0</v>
      </c>
      <c r="BB102">
        <f>AQ102-BA102</f>
        <v>0</v>
      </c>
      <c r="BC102">
        <f>(AQ102-AP102)/(AQ102-BA102)</f>
        <v>0</v>
      </c>
      <c r="BD102">
        <f>(AK102-AQ102)/(AK102-BA102)</f>
        <v>0</v>
      </c>
      <c r="BE102">
        <f>(AQ102-AP102)/(AQ102-AJ102)</f>
        <v>0</v>
      </c>
      <c r="BF102">
        <f>(AK102-AQ102)/(AK102-AJ102)</f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f>$B$11*CM102+$C$11*CN102+$F$11*CO102*(1-CR102)</f>
        <v>0</v>
      </c>
      <c r="BP102">
        <f>BO102*BQ102</f>
        <v>0</v>
      </c>
      <c r="BQ102">
        <f>($B$11*$D$9+$C$11*$D$9+$F$11*((DB102+CT102)/MAX(DB102+CT102+DC102, 0.1)*$I$9+DC102/MAX(DB102+CT102+DC102, 0.1)*$J$9))/($B$11+$C$11+$F$11)</f>
        <v>0</v>
      </c>
      <c r="BR102">
        <f>($B$11*$K$9+$C$11*$K$9+$F$11*((DB102+CT102)/MAX(DB102+CT102+DC102, 0.1)*$P$9+DC102/MAX(DB102+CT102+DC102, 0.1)*$Q$9))/($B$11+$C$11+$F$11)</f>
        <v>0</v>
      </c>
      <c r="BS102">
        <v>6</v>
      </c>
      <c r="BT102">
        <v>0.5</v>
      </c>
      <c r="BU102" t="s">
        <v>295</v>
      </c>
      <c r="BV102">
        <v>2</v>
      </c>
      <c r="BW102">
        <v>1621533739.5</v>
      </c>
      <c r="BX102">
        <v>265.581</v>
      </c>
      <c r="BY102">
        <v>275.18</v>
      </c>
      <c r="BZ102">
        <v>12.963</v>
      </c>
      <c r="CA102">
        <v>12.9823</v>
      </c>
      <c r="CB102">
        <v>258.118</v>
      </c>
      <c r="CC102">
        <v>12.8093</v>
      </c>
      <c r="CD102">
        <v>700.109</v>
      </c>
      <c r="CE102">
        <v>100.933</v>
      </c>
      <c r="CF102">
        <v>0.0998906</v>
      </c>
      <c r="CG102">
        <v>22.9706</v>
      </c>
      <c r="CH102">
        <v>22.9355</v>
      </c>
      <c r="CI102">
        <v>999.9</v>
      </c>
      <c r="CJ102">
        <v>0</v>
      </c>
      <c r="CK102">
        <v>0</v>
      </c>
      <c r="CL102">
        <v>9960</v>
      </c>
      <c r="CM102">
        <v>0</v>
      </c>
      <c r="CN102">
        <v>3.27932</v>
      </c>
      <c r="CO102">
        <v>600.067</v>
      </c>
      <c r="CP102">
        <v>0.933003</v>
      </c>
      <c r="CQ102">
        <v>0.0669971</v>
      </c>
      <c r="CR102">
        <v>0</v>
      </c>
      <c r="CS102">
        <v>3.4939</v>
      </c>
      <c r="CT102">
        <v>4.99951</v>
      </c>
      <c r="CU102">
        <v>89.3888</v>
      </c>
      <c r="CV102">
        <v>4814.65</v>
      </c>
      <c r="CW102">
        <v>37.75</v>
      </c>
      <c r="CX102">
        <v>41.5</v>
      </c>
      <c r="CY102">
        <v>40.125</v>
      </c>
      <c r="CZ102">
        <v>41.125</v>
      </c>
      <c r="DA102">
        <v>40</v>
      </c>
      <c r="DB102">
        <v>555.2</v>
      </c>
      <c r="DC102">
        <v>39.87</v>
      </c>
      <c r="DD102">
        <v>0</v>
      </c>
      <c r="DE102">
        <v>1621533743.2</v>
      </c>
      <c r="DF102">
        <v>0</v>
      </c>
      <c r="DG102">
        <v>3.45204230769231</v>
      </c>
      <c r="DH102">
        <v>-0.662184611766017</v>
      </c>
      <c r="DI102">
        <v>-5.77542562560247</v>
      </c>
      <c r="DJ102">
        <v>87.9315538461539</v>
      </c>
      <c r="DK102">
        <v>15</v>
      </c>
      <c r="DL102">
        <v>1621533543.5</v>
      </c>
      <c r="DM102" t="s">
        <v>296</v>
      </c>
      <c r="DN102">
        <v>1621533543</v>
      </c>
      <c r="DO102">
        <v>1621533543.5</v>
      </c>
      <c r="DP102">
        <v>4</v>
      </c>
      <c r="DQ102">
        <v>0.002</v>
      </c>
      <c r="DR102">
        <v>0.003</v>
      </c>
      <c r="DS102">
        <v>8.559</v>
      </c>
      <c r="DT102">
        <v>0.154</v>
      </c>
      <c r="DU102">
        <v>420</v>
      </c>
      <c r="DV102">
        <v>13</v>
      </c>
      <c r="DW102">
        <v>1.35</v>
      </c>
      <c r="DX102">
        <v>0.35</v>
      </c>
      <c r="DY102">
        <v>-9.4864725</v>
      </c>
      <c r="DZ102">
        <v>-0.0385184240150163</v>
      </c>
      <c r="EA102">
        <v>0.144224746190624</v>
      </c>
      <c r="EB102">
        <v>1</v>
      </c>
      <c r="EC102">
        <v>3.42146571428571</v>
      </c>
      <c r="ED102">
        <v>0.0624649941917571</v>
      </c>
      <c r="EE102">
        <v>0.168792413409163</v>
      </c>
      <c r="EF102">
        <v>1</v>
      </c>
      <c r="EG102">
        <v>-0.01058903375</v>
      </c>
      <c r="EH102">
        <v>-0.165755603414634</v>
      </c>
      <c r="EI102">
        <v>0.0194223831487696</v>
      </c>
      <c r="EJ102">
        <v>0</v>
      </c>
      <c r="EK102">
        <v>2</v>
      </c>
      <c r="EL102">
        <v>3</v>
      </c>
      <c r="EM102" t="s">
        <v>306</v>
      </c>
      <c r="EN102">
        <v>100</v>
      </c>
      <c r="EO102">
        <v>100</v>
      </c>
      <c r="EP102">
        <v>7.463</v>
      </c>
      <c r="EQ102">
        <v>0.1537</v>
      </c>
      <c r="ER102">
        <v>5.25304998807394</v>
      </c>
      <c r="ES102">
        <v>0.0095515401478521</v>
      </c>
      <c r="ET102">
        <v>-4.08282145803731e-06</v>
      </c>
      <c r="EU102">
        <v>9.61633180237613e-10</v>
      </c>
      <c r="EV102">
        <v>-0.0133641391554055</v>
      </c>
      <c r="EW102">
        <v>0.00964955815971448</v>
      </c>
      <c r="EX102">
        <v>0.000351754833574242</v>
      </c>
      <c r="EY102">
        <v>-6.74969522547015e-06</v>
      </c>
      <c r="EZ102">
        <v>-1</v>
      </c>
      <c r="FA102">
        <v>-1</v>
      </c>
      <c r="FB102">
        <v>-1</v>
      </c>
      <c r="FC102">
        <v>-1</v>
      </c>
      <c r="FD102">
        <v>3.3</v>
      </c>
      <c r="FE102">
        <v>3.3</v>
      </c>
      <c r="FF102">
        <v>2</v>
      </c>
      <c r="FG102">
        <v>793.168</v>
      </c>
      <c r="FH102">
        <v>737.887</v>
      </c>
      <c r="FI102">
        <v>20.0001</v>
      </c>
      <c r="FJ102">
        <v>26.9111</v>
      </c>
      <c r="FK102">
        <v>30</v>
      </c>
      <c r="FL102">
        <v>26.9757</v>
      </c>
      <c r="FM102">
        <v>26.9522</v>
      </c>
      <c r="FN102">
        <v>19.2498</v>
      </c>
      <c r="FO102">
        <v>18.7136</v>
      </c>
      <c r="FP102">
        <v>7.20053</v>
      </c>
      <c r="FQ102">
        <v>20</v>
      </c>
      <c r="FR102">
        <v>287.1</v>
      </c>
      <c r="FS102">
        <v>13.042</v>
      </c>
      <c r="FT102">
        <v>100.023</v>
      </c>
      <c r="FU102">
        <v>100.384</v>
      </c>
    </row>
    <row r="103" spans="1:177">
      <c r="A103">
        <v>87</v>
      </c>
      <c r="B103">
        <v>1621533741.5</v>
      </c>
      <c r="C103">
        <v>172</v>
      </c>
      <c r="D103" t="s">
        <v>470</v>
      </c>
      <c r="E103" t="s">
        <v>471</v>
      </c>
      <c r="G103">
        <v>1621533741.5</v>
      </c>
      <c r="H103">
        <f>CD103*AF103*(BZ103-CA103)/(100*BS103*(1000-AF103*BZ103))</f>
        <v>0</v>
      </c>
      <c r="I103">
        <f>CD103*AF103*(BY103-BX103*(1000-AF103*CA103)/(1000-AF103*BZ103))/(100*BS103)</f>
        <v>0</v>
      </c>
      <c r="J103">
        <f>BX103 - IF(AF103&gt;1, I103*BS103*100.0/(AH103*CL103), 0)</f>
        <v>0</v>
      </c>
      <c r="K103">
        <f>((Q103-H103/2)*J103-I103)/(Q103+H103/2)</f>
        <v>0</v>
      </c>
      <c r="L103">
        <f>K103*(CE103+CF103)/1000.0</f>
        <v>0</v>
      </c>
      <c r="M103">
        <f>(BX103 - IF(AF103&gt;1, I103*BS103*100.0/(AH103*CL103), 0))*(CE103+CF103)/1000.0</f>
        <v>0</v>
      </c>
      <c r="N103">
        <f>2.0/((1/P103-1/O103)+SIGN(P103)*SQRT((1/P103-1/O103)*(1/P103-1/O103) + 4*BT103/((BT103+1)*(BT103+1))*(2*1/P103*1/O103-1/O103*1/O103)))</f>
        <v>0</v>
      </c>
      <c r="O103">
        <f>IF(LEFT(BU103,1)&lt;&gt;"0",IF(LEFT(BU103,1)="1",3.0,BV103),$D$5+$E$5*(CL103*CE103/($K$5*1000))+$F$5*(CL103*CE103/($K$5*1000))*MAX(MIN(BS103,$J$5),$I$5)*MAX(MIN(BS103,$J$5),$I$5)+$G$5*MAX(MIN(BS103,$J$5),$I$5)*(CL103*CE103/($K$5*1000))+$H$5*(CL103*CE103/($K$5*1000))*(CL103*CE103/($K$5*1000)))</f>
        <v>0</v>
      </c>
      <c r="P103">
        <f>H103*(1000-(1000*0.61365*exp(17.502*T103/(240.97+T103))/(CE103+CF103)+BZ103)/2)/(1000*0.61365*exp(17.502*T103/(240.97+T103))/(CE103+CF103)-BZ103)</f>
        <v>0</v>
      </c>
      <c r="Q103">
        <f>1/((BT103+1)/(N103/1.6)+1/(O103/1.37)) + BT103/((BT103+1)/(N103/1.6) + BT103/(O103/1.37))</f>
        <v>0</v>
      </c>
      <c r="R103">
        <f>(BP103*BR103)</f>
        <v>0</v>
      </c>
      <c r="S103">
        <f>(CG103+(R103+2*0.95*5.67E-8*(((CG103+$B$7)+273)^4-(CG103+273)^4)-44100*H103)/(1.84*29.3*O103+8*0.95*5.67E-8*(CG103+273)^3))</f>
        <v>0</v>
      </c>
      <c r="T103">
        <f>($C$7*CH103+$D$7*CI103+$E$7*S103)</f>
        <v>0</v>
      </c>
      <c r="U103">
        <f>0.61365*exp(17.502*T103/(240.97+T103))</f>
        <v>0</v>
      </c>
      <c r="V103">
        <f>(W103/X103*100)</f>
        <v>0</v>
      </c>
      <c r="W103">
        <f>BZ103*(CE103+CF103)/1000</f>
        <v>0</v>
      </c>
      <c r="X103">
        <f>0.61365*exp(17.502*CG103/(240.97+CG103))</f>
        <v>0</v>
      </c>
      <c r="Y103">
        <f>(U103-BZ103*(CE103+CF103)/1000)</f>
        <v>0</v>
      </c>
      <c r="Z103">
        <f>(-H103*44100)</f>
        <v>0</v>
      </c>
      <c r="AA103">
        <f>2*29.3*O103*0.92*(CG103-T103)</f>
        <v>0</v>
      </c>
      <c r="AB103">
        <f>2*0.95*5.67E-8*(((CG103+$B$7)+273)^4-(T103+273)^4)</f>
        <v>0</v>
      </c>
      <c r="AC103">
        <f>R103+AB103+Z103+AA103</f>
        <v>0</v>
      </c>
      <c r="AD103">
        <v>0</v>
      </c>
      <c r="AE103">
        <v>0</v>
      </c>
      <c r="AF103">
        <f>IF(AD103*$H$13&gt;=AH103,1.0,(AH103/(AH103-AD103*$H$13)))</f>
        <v>0</v>
      </c>
      <c r="AG103">
        <f>(AF103-1)*100</f>
        <v>0</v>
      </c>
      <c r="AH103">
        <f>MAX(0,($B$13+$C$13*CL103)/(1+$D$13*CL103)*CE103/(CG103+273)*$E$13)</f>
        <v>0</v>
      </c>
      <c r="AI103" t="s">
        <v>294</v>
      </c>
      <c r="AJ103">
        <v>0</v>
      </c>
      <c r="AK103">
        <v>0</v>
      </c>
      <c r="AL103">
        <f>AK103-AJ103</f>
        <v>0</v>
      </c>
      <c r="AM103">
        <f>AL103/AK103</f>
        <v>0</v>
      </c>
      <c r="AN103">
        <v>0</v>
      </c>
      <c r="AO103" t="s">
        <v>294</v>
      </c>
      <c r="AP103">
        <v>0</v>
      </c>
      <c r="AQ103">
        <v>0</v>
      </c>
      <c r="AR103">
        <f>1-AP103/AQ103</f>
        <v>0</v>
      </c>
      <c r="AS103">
        <v>0.5</v>
      </c>
      <c r="AT103">
        <f>BP103</f>
        <v>0</v>
      </c>
      <c r="AU103">
        <f>I103</f>
        <v>0</v>
      </c>
      <c r="AV103">
        <f>AR103*AS103*AT103</f>
        <v>0</v>
      </c>
      <c r="AW103">
        <f>BB103/AQ103</f>
        <v>0</v>
      </c>
      <c r="AX103">
        <f>(AU103-AN103)/AT103</f>
        <v>0</v>
      </c>
      <c r="AY103">
        <f>(AK103-AQ103)/AQ103</f>
        <v>0</v>
      </c>
      <c r="AZ103" t="s">
        <v>294</v>
      </c>
      <c r="BA103">
        <v>0</v>
      </c>
      <c r="BB103">
        <f>AQ103-BA103</f>
        <v>0</v>
      </c>
      <c r="BC103">
        <f>(AQ103-AP103)/(AQ103-BA103)</f>
        <v>0</v>
      </c>
      <c r="BD103">
        <f>(AK103-AQ103)/(AK103-BA103)</f>
        <v>0</v>
      </c>
      <c r="BE103">
        <f>(AQ103-AP103)/(AQ103-AJ103)</f>
        <v>0</v>
      </c>
      <c r="BF103">
        <f>(AK103-AQ103)/(AK103-AJ103)</f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f>$B$11*CM103+$C$11*CN103+$F$11*CO103*(1-CR103)</f>
        <v>0</v>
      </c>
      <c r="BP103">
        <f>BO103*BQ103</f>
        <v>0</v>
      </c>
      <c r="BQ103">
        <f>($B$11*$D$9+$C$11*$D$9+$F$11*((DB103+CT103)/MAX(DB103+CT103+DC103, 0.1)*$I$9+DC103/MAX(DB103+CT103+DC103, 0.1)*$J$9))/($B$11+$C$11+$F$11)</f>
        <v>0</v>
      </c>
      <c r="BR103">
        <f>($B$11*$K$9+$C$11*$K$9+$F$11*((DB103+CT103)/MAX(DB103+CT103+DC103, 0.1)*$P$9+DC103/MAX(DB103+CT103+DC103, 0.1)*$Q$9))/($B$11+$C$11+$F$11)</f>
        <v>0</v>
      </c>
      <c r="BS103">
        <v>6</v>
      </c>
      <c r="BT103">
        <v>0.5</v>
      </c>
      <c r="BU103" t="s">
        <v>295</v>
      </c>
      <c r="BV103">
        <v>2</v>
      </c>
      <c r="BW103">
        <v>1621533741.5</v>
      </c>
      <c r="BX103">
        <v>269.017</v>
      </c>
      <c r="BY103">
        <v>278.635</v>
      </c>
      <c r="BZ103">
        <v>12.969</v>
      </c>
      <c r="CA103">
        <v>12.984</v>
      </c>
      <c r="CB103">
        <v>261.528</v>
      </c>
      <c r="CC103">
        <v>12.8151</v>
      </c>
      <c r="CD103">
        <v>699.932</v>
      </c>
      <c r="CE103">
        <v>100.928</v>
      </c>
      <c r="CF103">
        <v>0.100092</v>
      </c>
      <c r="CG103">
        <v>22.9714</v>
      </c>
      <c r="CH103">
        <v>22.9429</v>
      </c>
      <c r="CI103">
        <v>999.9</v>
      </c>
      <c r="CJ103">
        <v>0</v>
      </c>
      <c r="CK103">
        <v>0</v>
      </c>
      <c r="CL103">
        <v>9960</v>
      </c>
      <c r="CM103">
        <v>0</v>
      </c>
      <c r="CN103">
        <v>3.27932</v>
      </c>
      <c r="CO103">
        <v>600.073</v>
      </c>
      <c r="CP103">
        <v>0.933003</v>
      </c>
      <c r="CQ103">
        <v>0.0669971</v>
      </c>
      <c r="CR103">
        <v>0</v>
      </c>
      <c r="CS103">
        <v>3.4781</v>
      </c>
      <c r="CT103">
        <v>4.99951</v>
      </c>
      <c r="CU103">
        <v>89.3011</v>
      </c>
      <c r="CV103">
        <v>4814.69</v>
      </c>
      <c r="CW103">
        <v>37.75</v>
      </c>
      <c r="CX103">
        <v>41.5</v>
      </c>
      <c r="CY103">
        <v>40.125</v>
      </c>
      <c r="CZ103">
        <v>41.125</v>
      </c>
      <c r="DA103">
        <v>40.062</v>
      </c>
      <c r="DB103">
        <v>555.21</v>
      </c>
      <c r="DC103">
        <v>39.87</v>
      </c>
      <c r="DD103">
        <v>0</v>
      </c>
      <c r="DE103">
        <v>1621533745.6</v>
      </c>
      <c r="DF103">
        <v>0</v>
      </c>
      <c r="DG103">
        <v>3.44816153846154</v>
      </c>
      <c r="DH103">
        <v>-0.44463589193654</v>
      </c>
      <c r="DI103">
        <v>5.26695725401646</v>
      </c>
      <c r="DJ103">
        <v>87.7815269230769</v>
      </c>
      <c r="DK103">
        <v>15</v>
      </c>
      <c r="DL103">
        <v>1621533543.5</v>
      </c>
      <c r="DM103" t="s">
        <v>296</v>
      </c>
      <c r="DN103">
        <v>1621533543</v>
      </c>
      <c r="DO103">
        <v>1621533543.5</v>
      </c>
      <c r="DP103">
        <v>4</v>
      </c>
      <c r="DQ103">
        <v>0.002</v>
      </c>
      <c r="DR103">
        <v>0.003</v>
      </c>
      <c r="DS103">
        <v>8.559</v>
      </c>
      <c r="DT103">
        <v>0.154</v>
      </c>
      <c r="DU103">
        <v>420</v>
      </c>
      <c r="DV103">
        <v>13</v>
      </c>
      <c r="DW103">
        <v>1.35</v>
      </c>
      <c r="DX103">
        <v>0.35</v>
      </c>
      <c r="DY103">
        <v>-9.4801875</v>
      </c>
      <c r="DZ103">
        <v>-0.73583504690431</v>
      </c>
      <c r="EA103">
        <v>0.138273055125538</v>
      </c>
      <c r="EB103">
        <v>0</v>
      </c>
      <c r="EC103">
        <v>3.44336666666667</v>
      </c>
      <c r="ED103">
        <v>0.12392525170486</v>
      </c>
      <c r="EE103">
        <v>0.174115575803469</v>
      </c>
      <c r="EF103">
        <v>1</v>
      </c>
      <c r="EG103">
        <v>-0.013383561</v>
      </c>
      <c r="EH103">
        <v>-0.141005985816135</v>
      </c>
      <c r="EI103">
        <v>0.0183929623107732</v>
      </c>
      <c r="EJ103">
        <v>0</v>
      </c>
      <c r="EK103">
        <v>1</v>
      </c>
      <c r="EL103">
        <v>3</v>
      </c>
      <c r="EM103" t="s">
        <v>343</v>
      </c>
      <c r="EN103">
        <v>100</v>
      </c>
      <c r="EO103">
        <v>100</v>
      </c>
      <c r="EP103">
        <v>7.489</v>
      </c>
      <c r="EQ103">
        <v>0.1539</v>
      </c>
      <c r="ER103">
        <v>5.25304998807394</v>
      </c>
      <c r="ES103">
        <v>0.0095515401478521</v>
      </c>
      <c r="ET103">
        <v>-4.08282145803731e-06</v>
      </c>
      <c r="EU103">
        <v>9.61633180237613e-10</v>
      </c>
      <c r="EV103">
        <v>-0.0133641391554055</v>
      </c>
      <c r="EW103">
        <v>0.00964955815971448</v>
      </c>
      <c r="EX103">
        <v>0.000351754833574242</v>
      </c>
      <c r="EY103">
        <v>-6.74969522547015e-06</v>
      </c>
      <c r="EZ103">
        <v>-1</v>
      </c>
      <c r="FA103">
        <v>-1</v>
      </c>
      <c r="FB103">
        <v>-1</v>
      </c>
      <c r="FC103">
        <v>-1</v>
      </c>
      <c r="FD103">
        <v>3.3</v>
      </c>
      <c r="FE103">
        <v>3.3</v>
      </c>
      <c r="FF103">
        <v>2</v>
      </c>
      <c r="FG103">
        <v>793.525</v>
      </c>
      <c r="FH103">
        <v>738.424</v>
      </c>
      <c r="FI103">
        <v>20</v>
      </c>
      <c r="FJ103">
        <v>26.9111</v>
      </c>
      <c r="FK103">
        <v>29.9999</v>
      </c>
      <c r="FL103">
        <v>26.9757</v>
      </c>
      <c r="FM103">
        <v>26.95</v>
      </c>
      <c r="FN103">
        <v>19.4392</v>
      </c>
      <c r="FO103">
        <v>18.7136</v>
      </c>
      <c r="FP103">
        <v>7.20053</v>
      </c>
      <c r="FQ103">
        <v>20</v>
      </c>
      <c r="FR103">
        <v>290.46</v>
      </c>
      <c r="FS103">
        <v>13.04</v>
      </c>
      <c r="FT103">
        <v>100.024</v>
      </c>
      <c r="FU103">
        <v>100.388</v>
      </c>
    </row>
    <row r="104" spans="1:177">
      <c r="A104">
        <v>88</v>
      </c>
      <c r="B104">
        <v>1621533743.5</v>
      </c>
      <c r="C104">
        <v>174</v>
      </c>
      <c r="D104" t="s">
        <v>472</v>
      </c>
      <c r="E104" t="s">
        <v>473</v>
      </c>
      <c r="G104">
        <v>1621533743.5</v>
      </c>
      <c r="H104">
        <f>CD104*AF104*(BZ104-CA104)/(100*BS104*(1000-AF104*BZ104))</f>
        <v>0</v>
      </c>
      <c r="I104">
        <f>CD104*AF104*(BY104-BX104*(1000-AF104*CA104)/(1000-AF104*BZ104))/(100*BS104)</f>
        <v>0</v>
      </c>
      <c r="J104">
        <f>BX104 - IF(AF104&gt;1, I104*BS104*100.0/(AH104*CL104), 0)</f>
        <v>0</v>
      </c>
      <c r="K104">
        <f>((Q104-H104/2)*J104-I104)/(Q104+H104/2)</f>
        <v>0</v>
      </c>
      <c r="L104">
        <f>K104*(CE104+CF104)/1000.0</f>
        <v>0</v>
      </c>
      <c r="M104">
        <f>(BX104 - IF(AF104&gt;1, I104*BS104*100.0/(AH104*CL104), 0))*(CE104+CF104)/1000.0</f>
        <v>0</v>
      </c>
      <c r="N104">
        <f>2.0/((1/P104-1/O104)+SIGN(P104)*SQRT((1/P104-1/O104)*(1/P104-1/O104) + 4*BT104/((BT104+1)*(BT104+1))*(2*1/P104*1/O104-1/O104*1/O104)))</f>
        <v>0</v>
      </c>
      <c r="O104">
        <f>IF(LEFT(BU104,1)&lt;&gt;"0",IF(LEFT(BU104,1)="1",3.0,BV104),$D$5+$E$5*(CL104*CE104/($K$5*1000))+$F$5*(CL104*CE104/($K$5*1000))*MAX(MIN(BS104,$J$5),$I$5)*MAX(MIN(BS104,$J$5),$I$5)+$G$5*MAX(MIN(BS104,$J$5),$I$5)*(CL104*CE104/($K$5*1000))+$H$5*(CL104*CE104/($K$5*1000))*(CL104*CE104/($K$5*1000)))</f>
        <v>0</v>
      </c>
      <c r="P104">
        <f>H104*(1000-(1000*0.61365*exp(17.502*T104/(240.97+T104))/(CE104+CF104)+BZ104)/2)/(1000*0.61365*exp(17.502*T104/(240.97+T104))/(CE104+CF104)-BZ104)</f>
        <v>0</v>
      </c>
      <c r="Q104">
        <f>1/((BT104+1)/(N104/1.6)+1/(O104/1.37)) + BT104/((BT104+1)/(N104/1.6) + BT104/(O104/1.37))</f>
        <v>0</v>
      </c>
      <c r="R104">
        <f>(BP104*BR104)</f>
        <v>0</v>
      </c>
      <c r="S104">
        <f>(CG104+(R104+2*0.95*5.67E-8*(((CG104+$B$7)+273)^4-(CG104+273)^4)-44100*H104)/(1.84*29.3*O104+8*0.95*5.67E-8*(CG104+273)^3))</f>
        <v>0</v>
      </c>
      <c r="T104">
        <f>($C$7*CH104+$D$7*CI104+$E$7*S104)</f>
        <v>0</v>
      </c>
      <c r="U104">
        <f>0.61365*exp(17.502*T104/(240.97+T104))</f>
        <v>0</v>
      </c>
      <c r="V104">
        <f>(W104/X104*100)</f>
        <v>0</v>
      </c>
      <c r="W104">
        <f>BZ104*(CE104+CF104)/1000</f>
        <v>0</v>
      </c>
      <c r="X104">
        <f>0.61365*exp(17.502*CG104/(240.97+CG104))</f>
        <v>0</v>
      </c>
      <c r="Y104">
        <f>(U104-BZ104*(CE104+CF104)/1000)</f>
        <v>0</v>
      </c>
      <c r="Z104">
        <f>(-H104*44100)</f>
        <v>0</v>
      </c>
      <c r="AA104">
        <f>2*29.3*O104*0.92*(CG104-T104)</f>
        <v>0</v>
      </c>
      <c r="AB104">
        <f>2*0.95*5.67E-8*(((CG104+$B$7)+273)^4-(T104+273)^4)</f>
        <v>0</v>
      </c>
      <c r="AC104">
        <f>R104+AB104+Z104+AA104</f>
        <v>0</v>
      </c>
      <c r="AD104">
        <v>0</v>
      </c>
      <c r="AE104">
        <v>0</v>
      </c>
      <c r="AF104">
        <f>IF(AD104*$H$13&gt;=AH104,1.0,(AH104/(AH104-AD104*$H$13)))</f>
        <v>0</v>
      </c>
      <c r="AG104">
        <f>(AF104-1)*100</f>
        <v>0</v>
      </c>
      <c r="AH104">
        <f>MAX(0,($B$13+$C$13*CL104)/(1+$D$13*CL104)*CE104/(CG104+273)*$E$13)</f>
        <v>0</v>
      </c>
      <c r="AI104" t="s">
        <v>294</v>
      </c>
      <c r="AJ104">
        <v>0</v>
      </c>
      <c r="AK104">
        <v>0</v>
      </c>
      <c r="AL104">
        <f>AK104-AJ104</f>
        <v>0</v>
      </c>
      <c r="AM104">
        <f>AL104/AK104</f>
        <v>0</v>
      </c>
      <c r="AN104">
        <v>0</v>
      </c>
      <c r="AO104" t="s">
        <v>294</v>
      </c>
      <c r="AP104">
        <v>0</v>
      </c>
      <c r="AQ104">
        <v>0</v>
      </c>
      <c r="AR104">
        <f>1-AP104/AQ104</f>
        <v>0</v>
      </c>
      <c r="AS104">
        <v>0.5</v>
      </c>
      <c r="AT104">
        <f>BP104</f>
        <v>0</v>
      </c>
      <c r="AU104">
        <f>I104</f>
        <v>0</v>
      </c>
      <c r="AV104">
        <f>AR104*AS104*AT104</f>
        <v>0</v>
      </c>
      <c r="AW104">
        <f>BB104/AQ104</f>
        <v>0</v>
      </c>
      <c r="AX104">
        <f>(AU104-AN104)/AT104</f>
        <v>0</v>
      </c>
      <c r="AY104">
        <f>(AK104-AQ104)/AQ104</f>
        <v>0</v>
      </c>
      <c r="AZ104" t="s">
        <v>294</v>
      </c>
      <c r="BA104">
        <v>0</v>
      </c>
      <c r="BB104">
        <f>AQ104-BA104</f>
        <v>0</v>
      </c>
      <c r="BC104">
        <f>(AQ104-AP104)/(AQ104-BA104)</f>
        <v>0</v>
      </c>
      <c r="BD104">
        <f>(AK104-AQ104)/(AK104-BA104)</f>
        <v>0</v>
      </c>
      <c r="BE104">
        <f>(AQ104-AP104)/(AQ104-AJ104)</f>
        <v>0</v>
      </c>
      <c r="BF104">
        <f>(AK104-AQ104)/(AK104-AJ104)</f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f>$B$11*CM104+$C$11*CN104+$F$11*CO104*(1-CR104)</f>
        <v>0</v>
      </c>
      <c r="BP104">
        <f>BO104*BQ104</f>
        <v>0</v>
      </c>
      <c r="BQ104">
        <f>($B$11*$D$9+$C$11*$D$9+$F$11*((DB104+CT104)/MAX(DB104+CT104+DC104, 0.1)*$I$9+DC104/MAX(DB104+CT104+DC104, 0.1)*$J$9))/($B$11+$C$11+$F$11)</f>
        <v>0</v>
      </c>
      <c r="BR104">
        <f>($B$11*$K$9+$C$11*$K$9+$F$11*((DB104+CT104)/MAX(DB104+CT104+DC104, 0.1)*$P$9+DC104/MAX(DB104+CT104+DC104, 0.1)*$Q$9))/($B$11+$C$11+$F$11)</f>
        <v>0</v>
      </c>
      <c r="BS104">
        <v>6</v>
      </c>
      <c r="BT104">
        <v>0.5</v>
      </c>
      <c r="BU104" t="s">
        <v>295</v>
      </c>
      <c r="BV104">
        <v>2</v>
      </c>
      <c r="BW104">
        <v>1621533743.5</v>
      </c>
      <c r="BX104">
        <v>272.305</v>
      </c>
      <c r="BY104">
        <v>281.986</v>
      </c>
      <c r="BZ104">
        <v>12.9728</v>
      </c>
      <c r="CA104">
        <v>12.9812</v>
      </c>
      <c r="CB104">
        <v>264.791</v>
      </c>
      <c r="CC104">
        <v>12.8189</v>
      </c>
      <c r="CD104">
        <v>699.785</v>
      </c>
      <c r="CE104">
        <v>100.931</v>
      </c>
      <c r="CF104">
        <v>0.0990517</v>
      </c>
      <c r="CG104">
        <v>22.9733</v>
      </c>
      <c r="CH104">
        <v>22.9419</v>
      </c>
      <c r="CI104">
        <v>999.9</v>
      </c>
      <c r="CJ104">
        <v>0</v>
      </c>
      <c r="CK104">
        <v>0</v>
      </c>
      <c r="CL104">
        <v>10050</v>
      </c>
      <c r="CM104">
        <v>0</v>
      </c>
      <c r="CN104">
        <v>3.27932</v>
      </c>
      <c r="CO104">
        <v>600.077</v>
      </c>
      <c r="CP104">
        <v>0.933003</v>
      </c>
      <c r="CQ104">
        <v>0.0669971</v>
      </c>
      <c r="CR104">
        <v>0</v>
      </c>
      <c r="CS104">
        <v>3.4053</v>
      </c>
      <c r="CT104">
        <v>4.99951</v>
      </c>
      <c r="CU104">
        <v>90.327</v>
      </c>
      <c r="CV104">
        <v>4814.72</v>
      </c>
      <c r="CW104">
        <v>37.75</v>
      </c>
      <c r="CX104">
        <v>41.5</v>
      </c>
      <c r="CY104">
        <v>40.125</v>
      </c>
      <c r="CZ104">
        <v>41.125</v>
      </c>
      <c r="DA104">
        <v>40</v>
      </c>
      <c r="DB104">
        <v>555.21</v>
      </c>
      <c r="DC104">
        <v>39.87</v>
      </c>
      <c r="DD104">
        <v>0</v>
      </c>
      <c r="DE104">
        <v>1621533747.4</v>
      </c>
      <c r="DF104">
        <v>0</v>
      </c>
      <c r="DG104">
        <v>3.423656</v>
      </c>
      <c r="DH104">
        <v>0.135707697266471</v>
      </c>
      <c r="DI104">
        <v>20.4585999611883</v>
      </c>
      <c r="DJ104">
        <v>87.779904</v>
      </c>
      <c r="DK104">
        <v>15</v>
      </c>
      <c r="DL104">
        <v>1621533543.5</v>
      </c>
      <c r="DM104" t="s">
        <v>296</v>
      </c>
      <c r="DN104">
        <v>1621533543</v>
      </c>
      <c r="DO104">
        <v>1621533543.5</v>
      </c>
      <c r="DP104">
        <v>4</v>
      </c>
      <c r="DQ104">
        <v>0.002</v>
      </c>
      <c r="DR104">
        <v>0.003</v>
      </c>
      <c r="DS104">
        <v>8.559</v>
      </c>
      <c r="DT104">
        <v>0.154</v>
      </c>
      <c r="DU104">
        <v>420</v>
      </c>
      <c r="DV104">
        <v>13</v>
      </c>
      <c r="DW104">
        <v>1.35</v>
      </c>
      <c r="DX104">
        <v>0.35</v>
      </c>
      <c r="DY104">
        <v>-9.48785075</v>
      </c>
      <c r="DZ104">
        <v>-1.00501046904315</v>
      </c>
      <c r="EA104">
        <v>0.13627002046282</v>
      </c>
      <c r="EB104">
        <v>0</v>
      </c>
      <c r="EC104">
        <v>3.45693636363636</v>
      </c>
      <c r="ED104">
        <v>-0.276746903196204</v>
      </c>
      <c r="EE104">
        <v>0.169014849299541</v>
      </c>
      <c r="EF104">
        <v>1</v>
      </c>
      <c r="EG104">
        <v>-0.01496670775</v>
      </c>
      <c r="EH104">
        <v>-0.0971650447654784</v>
      </c>
      <c r="EI104">
        <v>0.0173312109203572</v>
      </c>
      <c r="EJ104">
        <v>1</v>
      </c>
      <c r="EK104">
        <v>2</v>
      </c>
      <c r="EL104">
        <v>3</v>
      </c>
      <c r="EM104" t="s">
        <v>306</v>
      </c>
      <c r="EN104">
        <v>100</v>
      </c>
      <c r="EO104">
        <v>100</v>
      </c>
      <c r="EP104">
        <v>7.514</v>
      </c>
      <c r="EQ104">
        <v>0.1539</v>
      </c>
      <c r="ER104">
        <v>5.25304998807394</v>
      </c>
      <c r="ES104">
        <v>0.0095515401478521</v>
      </c>
      <c r="ET104">
        <v>-4.08282145803731e-06</v>
      </c>
      <c r="EU104">
        <v>9.61633180237613e-10</v>
      </c>
      <c r="EV104">
        <v>-0.0133641391554055</v>
      </c>
      <c r="EW104">
        <v>0.00964955815971448</v>
      </c>
      <c r="EX104">
        <v>0.000351754833574242</v>
      </c>
      <c r="EY104">
        <v>-6.74969522547015e-06</v>
      </c>
      <c r="EZ104">
        <v>-1</v>
      </c>
      <c r="FA104">
        <v>-1</v>
      </c>
      <c r="FB104">
        <v>-1</v>
      </c>
      <c r="FC104">
        <v>-1</v>
      </c>
      <c r="FD104">
        <v>3.3</v>
      </c>
      <c r="FE104">
        <v>3.3</v>
      </c>
      <c r="FF104">
        <v>2</v>
      </c>
      <c r="FG104">
        <v>793.169</v>
      </c>
      <c r="FH104">
        <v>738.424</v>
      </c>
      <c r="FI104">
        <v>20.0001</v>
      </c>
      <c r="FJ104">
        <v>26.9111</v>
      </c>
      <c r="FK104">
        <v>29.9999</v>
      </c>
      <c r="FL104">
        <v>26.9757</v>
      </c>
      <c r="FM104">
        <v>26.95</v>
      </c>
      <c r="FN104">
        <v>19.6272</v>
      </c>
      <c r="FO104">
        <v>18.7136</v>
      </c>
      <c r="FP104">
        <v>7.20053</v>
      </c>
      <c r="FQ104">
        <v>20</v>
      </c>
      <c r="FR104">
        <v>293.82</v>
      </c>
      <c r="FS104">
        <v>13.0377</v>
      </c>
      <c r="FT104">
        <v>100.019</v>
      </c>
      <c r="FU104">
        <v>100.385</v>
      </c>
    </row>
    <row r="105" spans="1:177">
      <c r="A105">
        <v>89</v>
      </c>
      <c r="B105">
        <v>1621533745.5</v>
      </c>
      <c r="C105">
        <v>176</v>
      </c>
      <c r="D105" t="s">
        <v>474</v>
      </c>
      <c r="E105" t="s">
        <v>475</v>
      </c>
      <c r="G105">
        <v>1621533745.5</v>
      </c>
      <c r="H105">
        <f>CD105*AF105*(BZ105-CA105)/(100*BS105*(1000-AF105*BZ105))</f>
        <v>0</v>
      </c>
      <c r="I105">
        <f>CD105*AF105*(BY105-BX105*(1000-AF105*CA105)/(1000-AF105*BZ105))/(100*BS105)</f>
        <v>0</v>
      </c>
      <c r="J105">
        <f>BX105 - IF(AF105&gt;1, I105*BS105*100.0/(AH105*CL105), 0)</f>
        <v>0</v>
      </c>
      <c r="K105">
        <f>((Q105-H105/2)*J105-I105)/(Q105+H105/2)</f>
        <v>0</v>
      </c>
      <c r="L105">
        <f>K105*(CE105+CF105)/1000.0</f>
        <v>0</v>
      </c>
      <c r="M105">
        <f>(BX105 - IF(AF105&gt;1, I105*BS105*100.0/(AH105*CL105), 0))*(CE105+CF105)/1000.0</f>
        <v>0</v>
      </c>
      <c r="N105">
        <f>2.0/((1/P105-1/O105)+SIGN(P105)*SQRT((1/P105-1/O105)*(1/P105-1/O105) + 4*BT105/((BT105+1)*(BT105+1))*(2*1/P105*1/O105-1/O105*1/O105)))</f>
        <v>0</v>
      </c>
      <c r="O105">
        <f>IF(LEFT(BU105,1)&lt;&gt;"0",IF(LEFT(BU105,1)="1",3.0,BV105),$D$5+$E$5*(CL105*CE105/($K$5*1000))+$F$5*(CL105*CE105/($K$5*1000))*MAX(MIN(BS105,$J$5),$I$5)*MAX(MIN(BS105,$J$5),$I$5)+$G$5*MAX(MIN(BS105,$J$5),$I$5)*(CL105*CE105/($K$5*1000))+$H$5*(CL105*CE105/($K$5*1000))*(CL105*CE105/($K$5*1000)))</f>
        <v>0</v>
      </c>
      <c r="P105">
        <f>H105*(1000-(1000*0.61365*exp(17.502*T105/(240.97+T105))/(CE105+CF105)+BZ105)/2)/(1000*0.61365*exp(17.502*T105/(240.97+T105))/(CE105+CF105)-BZ105)</f>
        <v>0</v>
      </c>
      <c r="Q105">
        <f>1/((BT105+1)/(N105/1.6)+1/(O105/1.37)) + BT105/((BT105+1)/(N105/1.6) + BT105/(O105/1.37))</f>
        <v>0</v>
      </c>
      <c r="R105">
        <f>(BP105*BR105)</f>
        <v>0</v>
      </c>
      <c r="S105">
        <f>(CG105+(R105+2*0.95*5.67E-8*(((CG105+$B$7)+273)^4-(CG105+273)^4)-44100*H105)/(1.84*29.3*O105+8*0.95*5.67E-8*(CG105+273)^3))</f>
        <v>0</v>
      </c>
      <c r="T105">
        <f>($C$7*CH105+$D$7*CI105+$E$7*S105)</f>
        <v>0</v>
      </c>
      <c r="U105">
        <f>0.61365*exp(17.502*T105/(240.97+T105))</f>
        <v>0</v>
      </c>
      <c r="V105">
        <f>(W105/X105*100)</f>
        <v>0</v>
      </c>
      <c r="W105">
        <f>BZ105*(CE105+CF105)/1000</f>
        <v>0</v>
      </c>
      <c r="X105">
        <f>0.61365*exp(17.502*CG105/(240.97+CG105))</f>
        <v>0</v>
      </c>
      <c r="Y105">
        <f>(U105-BZ105*(CE105+CF105)/1000)</f>
        <v>0</v>
      </c>
      <c r="Z105">
        <f>(-H105*44100)</f>
        <v>0</v>
      </c>
      <c r="AA105">
        <f>2*29.3*O105*0.92*(CG105-T105)</f>
        <v>0</v>
      </c>
      <c r="AB105">
        <f>2*0.95*5.67E-8*(((CG105+$B$7)+273)^4-(T105+273)^4)</f>
        <v>0</v>
      </c>
      <c r="AC105">
        <f>R105+AB105+Z105+AA105</f>
        <v>0</v>
      </c>
      <c r="AD105">
        <v>0</v>
      </c>
      <c r="AE105">
        <v>0</v>
      </c>
      <c r="AF105">
        <f>IF(AD105*$H$13&gt;=AH105,1.0,(AH105/(AH105-AD105*$H$13)))</f>
        <v>0</v>
      </c>
      <c r="AG105">
        <f>(AF105-1)*100</f>
        <v>0</v>
      </c>
      <c r="AH105">
        <f>MAX(0,($B$13+$C$13*CL105)/(1+$D$13*CL105)*CE105/(CG105+273)*$E$13)</f>
        <v>0</v>
      </c>
      <c r="AI105" t="s">
        <v>294</v>
      </c>
      <c r="AJ105">
        <v>0</v>
      </c>
      <c r="AK105">
        <v>0</v>
      </c>
      <c r="AL105">
        <f>AK105-AJ105</f>
        <v>0</v>
      </c>
      <c r="AM105">
        <f>AL105/AK105</f>
        <v>0</v>
      </c>
      <c r="AN105">
        <v>0</v>
      </c>
      <c r="AO105" t="s">
        <v>294</v>
      </c>
      <c r="AP105">
        <v>0</v>
      </c>
      <c r="AQ105">
        <v>0</v>
      </c>
      <c r="AR105">
        <f>1-AP105/AQ105</f>
        <v>0</v>
      </c>
      <c r="AS105">
        <v>0.5</v>
      </c>
      <c r="AT105">
        <f>BP105</f>
        <v>0</v>
      </c>
      <c r="AU105">
        <f>I105</f>
        <v>0</v>
      </c>
      <c r="AV105">
        <f>AR105*AS105*AT105</f>
        <v>0</v>
      </c>
      <c r="AW105">
        <f>BB105/AQ105</f>
        <v>0</v>
      </c>
      <c r="AX105">
        <f>(AU105-AN105)/AT105</f>
        <v>0</v>
      </c>
      <c r="AY105">
        <f>(AK105-AQ105)/AQ105</f>
        <v>0</v>
      </c>
      <c r="AZ105" t="s">
        <v>294</v>
      </c>
      <c r="BA105">
        <v>0</v>
      </c>
      <c r="BB105">
        <f>AQ105-BA105</f>
        <v>0</v>
      </c>
      <c r="BC105">
        <f>(AQ105-AP105)/(AQ105-BA105)</f>
        <v>0</v>
      </c>
      <c r="BD105">
        <f>(AK105-AQ105)/(AK105-BA105)</f>
        <v>0</v>
      </c>
      <c r="BE105">
        <f>(AQ105-AP105)/(AQ105-AJ105)</f>
        <v>0</v>
      </c>
      <c r="BF105">
        <f>(AK105-AQ105)/(AK105-AJ105)</f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f>$B$11*CM105+$C$11*CN105+$F$11*CO105*(1-CR105)</f>
        <v>0</v>
      </c>
      <c r="BP105">
        <f>BO105*BQ105</f>
        <v>0</v>
      </c>
      <c r="BQ105">
        <f>($B$11*$D$9+$C$11*$D$9+$F$11*((DB105+CT105)/MAX(DB105+CT105+DC105, 0.1)*$I$9+DC105/MAX(DB105+CT105+DC105, 0.1)*$J$9))/($B$11+$C$11+$F$11)</f>
        <v>0</v>
      </c>
      <c r="BR105">
        <f>($B$11*$K$9+$C$11*$K$9+$F$11*((DB105+CT105)/MAX(DB105+CT105+DC105, 0.1)*$P$9+DC105/MAX(DB105+CT105+DC105, 0.1)*$Q$9))/($B$11+$C$11+$F$11)</f>
        <v>0</v>
      </c>
      <c r="BS105">
        <v>6</v>
      </c>
      <c r="BT105">
        <v>0.5</v>
      </c>
      <c r="BU105" t="s">
        <v>295</v>
      </c>
      <c r="BV105">
        <v>2</v>
      </c>
      <c r="BW105">
        <v>1621533745.5</v>
      </c>
      <c r="BX105">
        <v>275.675</v>
      </c>
      <c r="BY105">
        <v>285.26</v>
      </c>
      <c r="BZ105">
        <v>12.9762</v>
      </c>
      <c r="CA105">
        <v>12.9812</v>
      </c>
      <c r="CB105">
        <v>268.136</v>
      </c>
      <c r="CC105">
        <v>12.8222</v>
      </c>
      <c r="CD105">
        <v>699.16</v>
      </c>
      <c r="CE105">
        <v>100.934</v>
      </c>
      <c r="CF105">
        <v>0.100506</v>
      </c>
      <c r="CG105">
        <v>22.9714</v>
      </c>
      <c r="CH105">
        <v>22.9198</v>
      </c>
      <c r="CI105">
        <v>999.9</v>
      </c>
      <c r="CJ105">
        <v>0</v>
      </c>
      <c r="CK105">
        <v>0</v>
      </c>
      <c r="CL105">
        <v>9960</v>
      </c>
      <c r="CM105">
        <v>0</v>
      </c>
      <c r="CN105">
        <v>3.33586</v>
      </c>
      <c r="CO105">
        <v>600.076</v>
      </c>
      <c r="CP105">
        <v>0.933003</v>
      </c>
      <c r="CQ105">
        <v>0.0669971</v>
      </c>
      <c r="CR105">
        <v>0</v>
      </c>
      <c r="CS105">
        <v>3.5739</v>
      </c>
      <c r="CT105">
        <v>4.99951</v>
      </c>
      <c r="CU105">
        <v>90.1384</v>
      </c>
      <c r="CV105">
        <v>4814.72</v>
      </c>
      <c r="CW105">
        <v>37.687</v>
      </c>
      <c r="CX105">
        <v>41.5</v>
      </c>
      <c r="CY105">
        <v>40.125</v>
      </c>
      <c r="CZ105">
        <v>41.125</v>
      </c>
      <c r="DA105">
        <v>40.062</v>
      </c>
      <c r="DB105">
        <v>555.21</v>
      </c>
      <c r="DC105">
        <v>39.87</v>
      </c>
      <c r="DD105">
        <v>0</v>
      </c>
      <c r="DE105">
        <v>1621533749.2</v>
      </c>
      <c r="DF105">
        <v>0</v>
      </c>
      <c r="DG105">
        <v>3.43238076923077</v>
      </c>
      <c r="DH105">
        <v>0.658540178522587</v>
      </c>
      <c r="DI105">
        <v>23.1117538699486</v>
      </c>
      <c r="DJ105">
        <v>88.0618461538461</v>
      </c>
      <c r="DK105">
        <v>15</v>
      </c>
      <c r="DL105">
        <v>1621533543.5</v>
      </c>
      <c r="DM105" t="s">
        <v>296</v>
      </c>
      <c r="DN105">
        <v>1621533543</v>
      </c>
      <c r="DO105">
        <v>1621533543.5</v>
      </c>
      <c r="DP105">
        <v>4</v>
      </c>
      <c r="DQ105">
        <v>0.002</v>
      </c>
      <c r="DR105">
        <v>0.003</v>
      </c>
      <c r="DS105">
        <v>8.559</v>
      </c>
      <c r="DT105">
        <v>0.154</v>
      </c>
      <c r="DU105">
        <v>420</v>
      </c>
      <c r="DV105">
        <v>13</v>
      </c>
      <c r="DW105">
        <v>1.35</v>
      </c>
      <c r="DX105">
        <v>0.35</v>
      </c>
      <c r="DY105">
        <v>-9.50677625</v>
      </c>
      <c r="DZ105">
        <v>-1.01820506566602</v>
      </c>
      <c r="EA105">
        <v>0.142762254057007</v>
      </c>
      <c r="EB105">
        <v>0</v>
      </c>
      <c r="EC105">
        <v>3.45991142857143</v>
      </c>
      <c r="ED105">
        <v>-0.167668555240795</v>
      </c>
      <c r="EE105">
        <v>0.162374462755392</v>
      </c>
      <c r="EF105">
        <v>1</v>
      </c>
      <c r="EG105">
        <v>-0.0156398825</v>
      </c>
      <c r="EH105">
        <v>-0.056157463564728</v>
      </c>
      <c r="EI105">
        <v>0.016762313033443</v>
      </c>
      <c r="EJ105">
        <v>1</v>
      </c>
      <c r="EK105">
        <v>2</v>
      </c>
      <c r="EL105">
        <v>3</v>
      </c>
      <c r="EM105" t="s">
        <v>306</v>
      </c>
      <c r="EN105">
        <v>100</v>
      </c>
      <c r="EO105">
        <v>100</v>
      </c>
      <c r="EP105">
        <v>7.539</v>
      </c>
      <c r="EQ105">
        <v>0.154</v>
      </c>
      <c r="ER105">
        <v>5.25304998807394</v>
      </c>
      <c r="ES105">
        <v>0.0095515401478521</v>
      </c>
      <c r="ET105">
        <v>-4.08282145803731e-06</v>
      </c>
      <c r="EU105">
        <v>9.61633180237613e-10</v>
      </c>
      <c r="EV105">
        <v>-0.0133641391554055</v>
      </c>
      <c r="EW105">
        <v>0.00964955815971448</v>
      </c>
      <c r="EX105">
        <v>0.000351754833574242</v>
      </c>
      <c r="EY105">
        <v>-6.74969522547015e-06</v>
      </c>
      <c r="EZ105">
        <v>-1</v>
      </c>
      <c r="FA105">
        <v>-1</v>
      </c>
      <c r="FB105">
        <v>-1</v>
      </c>
      <c r="FC105">
        <v>-1</v>
      </c>
      <c r="FD105">
        <v>3.4</v>
      </c>
      <c r="FE105">
        <v>3.4</v>
      </c>
      <c r="FF105">
        <v>2</v>
      </c>
      <c r="FG105">
        <v>792.78</v>
      </c>
      <c r="FH105">
        <v>738.803</v>
      </c>
      <c r="FI105">
        <v>20.0001</v>
      </c>
      <c r="FJ105">
        <v>26.9088</v>
      </c>
      <c r="FK105">
        <v>29.9999</v>
      </c>
      <c r="FL105">
        <v>26.9734</v>
      </c>
      <c r="FM105">
        <v>26.95</v>
      </c>
      <c r="FN105">
        <v>19.8187</v>
      </c>
      <c r="FO105">
        <v>18.7136</v>
      </c>
      <c r="FP105">
        <v>7.20053</v>
      </c>
      <c r="FQ105">
        <v>20</v>
      </c>
      <c r="FR105">
        <v>297.19</v>
      </c>
      <c r="FS105">
        <v>13.0378</v>
      </c>
      <c r="FT105">
        <v>100.023</v>
      </c>
      <c r="FU105">
        <v>100.388</v>
      </c>
    </row>
    <row r="106" spans="1:177">
      <c r="A106">
        <v>90</v>
      </c>
      <c r="B106">
        <v>1621533747.5</v>
      </c>
      <c r="C106">
        <v>178</v>
      </c>
      <c r="D106" t="s">
        <v>476</v>
      </c>
      <c r="E106" t="s">
        <v>477</v>
      </c>
      <c r="G106">
        <v>1621533747.5</v>
      </c>
      <c r="H106">
        <f>CD106*AF106*(BZ106-CA106)/(100*BS106*(1000-AF106*BZ106))</f>
        <v>0</v>
      </c>
      <c r="I106">
        <f>CD106*AF106*(BY106-BX106*(1000-AF106*CA106)/(1000-AF106*BZ106))/(100*BS106)</f>
        <v>0</v>
      </c>
      <c r="J106">
        <f>BX106 - IF(AF106&gt;1, I106*BS106*100.0/(AH106*CL106), 0)</f>
        <v>0</v>
      </c>
      <c r="K106">
        <f>((Q106-H106/2)*J106-I106)/(Q106+H106/2)</f>
        <v>0</v>
      </c>
      <c r="L106">
        <f>K106*(CE106+CF106)/1000.0</f>
        <v>0</v>
      </c>
      <c r="M106">
        <f>(BX106 - IF(AF106&gt;1, I106*BS106*100.0/(AH106*CL106), 0))*(CE106+CF106)/1000.0</f>
        <v>0</v>
      </c>
      <c r="N106">
        <f>2.0/((1/P106-1/O106)+SIGN(P106)*SQRT((1/P106-1/O106)*(1/P106-1/O106) + 4*BT106/((BT106+1)*(BT106+1))*(2*1/P106*1/O106-1/O106*1/O106)))</f>
        <v>0</v>
      </c>
      <c r="O106">
        <f>IF(LEFT(BU106,1)&lt;&gt;"0",IF(LEFT(BU106,1)="1",3.0,BV106),$D$5+$E$5*(CL106*CE106/($K$5*1000))+$F$5*(CL106*CE106/($K$5*1000))*MAX(MIN(BS106,$J$5),$I$5)*MAX(MIN(BS106,$J$5),$I$5)+$G$5*MAX(MIN(BS106,$J$5),$I$5)*(CL106*CE106/($K$5*1000))+$H$5*(CL106*CE106/($K$5*1000))*(CL106*CE106/($K$5*1000)))</f>
        <v>0</v>
      </c>
      <c r="P106">
        <f>H106*(1000-(1000*0.61365*exp(17.502*T106/(240.97+T106))/(CE106+CF106)+BZ106)/2)/(1000*0.61365*exp(17.502*T106/(240.97+T106))/(CE106+CF106)-BZ106)</f>
        <v>0</v>
      </c>
      <c r="Q106">
        <f>1/((BT106+1)/(N106/1.6)+1/(O106/1.37)) + BT106/((BT106+1)/(N106/1.6) + BT106/(O106/1.37))</f>
        <v>0</v>
      </c>
      <c r="R106">
        <f>(BP106*BR106)</f>
        <v>0</v>
      </c>
      <c r="S106">
        <f>(CG106+(R106+2*0.95*5.67E-8*(((CG106+$B$7)+273)^4-(CG106+273)^4)-44100*H106)/(1.84*29.3*O106+8*0.95*5.67E-8*(CG106+273)^3))</f>
        <v>0</v>
      </c>
      <c r="T106">
        <f>($C$7*CH106+$D$7*CI106+$E$7*S106)</f>
        <v>0</v>
      </c>
      <c r="U106">
        <f>0.61365*exp(17.502*T106/(240.97+T106))</f>
        <v>0</v>
      </c>
      <c r="V106">
        <f>(W106/X106*100)</f>
        <v>0</v>
      </c>
      <c r="W106">
        <f>BZ106*(CE106+CF106)/1000</f>
        <v>0</v>
      </c>
      <c r="X106">
        <f>0.61365*exp(17.502*CG106/(240.97+CG106))</f>
        <v>0</v>
      </c>
      <c r="Y106">
        <f>(U106-BZ106*(CE106+CF106)/1000)</f>
        <v>0</v>
      </c>
      <c r="Z106">
        <f>(-H106*44100)</f>
        <v>0</v>
      </c>
      <c r="AA106">
        <f>2*29.3*O106*0.92*(CG106-T106)</f>
        <v>0</v>
      </c>
      <c r="AB106">
        <f>2*0.95*5.67E-8*(((CG106+$B$7)+273)^4-(T106+273)^4)</f>
        <v>0</v>
      </c>
      <c r="AC106">
        <f>R106+AB106+Z106+AA106</f>
        <v>0</v>
      </c>
      <c r="AD106">
        <v>0</v>
      </c>
      <c r="AE106">
        <v>0</v>
      </c>
      <c r="AF106">
        <f>IF(AD106*$H$13&gt;=AH106,1.0,(AH106/(AH106-AD106*$H$13)))</f>
        <v>0</v>
      </c>
      <c r="AG106">
        <f>(AF106-1)*100</f>
        <v>0</v>
      </c>
      <c r="AH106">
        <f>MAX(0,($B$13+$C$13*CL106)/(1+$D$13*CL106)*CE106/(CG106+273)*$E$13)</f>
        <v>0</v>
      </c>
      <c r="AI106" t="s">
        <v>294</v>
      </c>
      <c r="AJ106">
        <v>0</v>
      </c>
      <c r="AK106">
        <v>0</v>
      </c>
      <c r="AL106">
        <f>AK106-AJ106</f>
        <v>0</v>
      </c>
      <c r="AM106">
        <f>AL106/AK106</f>
        <v>0</v>
      </c>
      <c r="AN106">
        <v>0</v>
      </c>
      <c r="AO106" t="s">
        <v>294</v>
      </c>
      <c r="AP106">
        <v>0</v>
      </c>
      <c r="AQ106">
        <v>0</v>
      </c>
      <c r="AR106">
        <f>1-AP106/AQ106</f>
        <v>0</v>
      </c>
      <c r="AS106">
        <v>0.5</v>
      </c>
      <c r="AT106">
        <f>BP106</f>
        <v>0</v>
      </c>
      <c r="AU106">
        <f>I106</f>
        <v>0</v>
      </c>
      <c r="AV106">
        <f>AR106*AS106*AT106</f>
        <v>0</v>
      </c>
      <c r="AW106">
        <f>BB106/AQ106</f>
        <v>0</v>
      </c>
      <c r="AX106">
        <f>(AU106-AN106)/AT106</f>
        <v>0</v>
      </c>
      <c r="AY106">
        <f>(AK106-AQ106)/AQ106</f>
        <v>0</v>
      </c>
      <c r="AZ106" t="s">
        <v>294</v>
      </c>
      <c r="BA106">
        <v>0</v>
      </c>
      <c r="BB106">
        <f>AQ106-BA106</f>
        <v>0</v>
      </c>
      <c r="BC106">
        <f>(AQ106-AP106)/(AQ106-BA106)</f>
        <v>0</v>
      </c>
      <c r="BD106">
        <f>(AK106-AQ106)/(AK106-BA106)</f>
        <v>0</v>
      </c>
      <c r="BE106">
        <f>(AQ106-AP106)/(AQ106-AJ106)</f>
        <v>0</v>
      </c>
      <c r="BF106">
        <f>(AK106-AQ106)/(AK106-AJ106)</f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f>$B$11*CM106+$C$11*CN106+$F$11*CO106*(1-CR106)</f>
        <v>0</v>
      </c>
      <c r="BP106">
        <f>BO106*BQ106</f>
        <v>0</v>
      </c>
      <c r="BQ106">
        <f>($B$11*$D$9+$C$11*$D$9+$F$11*((DB106+CT106)/MAX(DB106+CT106+DC106, 0.1)*$I$9+DC106/MAX(DB106+CT106+DC106, 0.1)*$J$9))/($B$11+$C$11+$F$11)</f>
        <v>0</v>
      </c>
      <c r="BR106">
        <f>($B$11*$K$9+$C$11*$K$9+$F$11*((DB106+CT106)/MAX(DB106+CT106+DC106, 0.1)*$P$9+DC106/MAX(DB106+CT106+DC106, 0.1)*$Q$9))/($B$11+$C$11+$F$11)</f>
        <v>0</v>
      </c>
      <c r="BS106">
        <v>6</v>
      </c>
      <c r="BT106">
        <v>0.5</v>
      </c>
      <c r="BU106" t="s">
        <v>295</v>
      </c>
      <c r="BV106">
        <v>2</v>
      </c>
      <c r="BW106">
        <v>1621533747.5</v>
      </c>
      <c r="BX106">
        <v>278.999</v>
      </c>
      <c r="BY106">
        <v>288.704</v>
      </c>
      <c r="BZ106">
        <v>12.9755</v>
      </c>
      <c r="CA106">
        <v>12.9772</v>
      </c>
      <c r="CB106">
        <v>271.435</v>
      </c>
      <c r="CC106">
        <v>12.8215</v>
      </c>
      <c r="CD106">
        <v>699.687</v>
      </c>
      <c r="CE106">
        <v>100.932</v>
      </c>
      <c r="CF106">
        <v>0.0987627</v>
      </c>
      <c r="CG106">
        <v>22.9695</v>
      </c>
      <c r="CH106">
        <v>22.9203</v>
      </c>
      <c r="CI106">
        <v>999.9</v>
      </c>
      <c r="CJ106">
        <v>0</v>
      </c>
      <c r="CK106">
        <v>0</v>
      </c>
      <c r="CL106">
        <v>10080</v>
      </c>
      <c r="CM106">
        <v>0</v>
      </c>
      <c r="CN106">
        <v>3.33586</v>
      </c>
      <c r="CO106">
        <v>600.082</v>
      </c>
      <c r="CP106">
        <v>0.932968</v>
      </c>
      <c r="CQ106">
        <v>0.0670323</v>
      </c>
      <c r="CR106">
        <v>0</v>
      </c>
      <c r="CS106">
        <v>3.8983</v>
      </c>
      <c r="CT106">
        <v>4.99951</v>
      </c>
      <c r="CU106">
        <v>90.2613</v>
      </c>
      <c r="CV106">
        <v>4814.72</v>
      </c>
      <c r="CW106">
        <v>37.75</v>
      </c>
      <c r="CX106">
        <v>41.5</v>
      </c>
      <c r="CY106">
        <v>40.125</v>
      </c>
      <c r="CZ106">
        <v>41.062</v>
      </c>
      <c r="DA106">
        <v>40.062</v>
      </c>
      <c r="DB106">
        <v>555.19</v>
      </c>
      <c r="DC106">
        <v>39.89</v>
      </c>
      <c r="DD106">
        <v>0</v>
      </c>
      <c r="DE106">
        <v>1621533751.6</v>
      </c>
      <c r="DF106">
        <v>0</v>
      </c>
      <c r="DG106">
        <v>3.48161923076923</v>
      </c>
      <c r="DH106">
        <v>1.66630769460649</v>
      </c>
      <c r="DI106">
        <v>19.5487863377449</v>
      </c>
      <c r="DJ106">
        <v>88.7795461538462</v>
      </c>
      <c r="DK106">
        <v>15</v>
      </c>
      <c r="DL106">
        <v>1621533543.5</v>
      </c>
      <c r="DM106" t="s">
        <v>296</v>
      </c>
      <c r="DN106">
        <v>1621533543</v>
      </c>
      <c r="DO106">
        <v>1621533543.5</v>
      </c>
      <c r="DP106">
        <v>4</v>
      </c>
      <c r="DQ106">
        <v>0.002</v>
      </c>
      <c r="DR106">
        <v>0.003</v>
      </c>
      <c r="DS106">
        <v>8.559</v>
      </c>
      <c r="DT106">
        <v>0.154</v>
      </c>
      <c r="DU106">
        <v>420</v>
      </c>
      <c r="DV106">
        <v>13</v>
      </c>
      <c r="DW106">
        <v>1.35</v>
      </c>
      <c r="DX106">
        <v>0.35</v>
      </c>
      <c r="DY106">
        <v>-9.528463</v>
      </c>
      <c r="DZ106">
        <v>-0.855915196998104</v>
      </c>
      <c r="EA106">
        <v>0.135522426542621</v>
      </c>
      <c r="EB106">
        <v>0</v>
      </c>
      <c r="EC106">
        <v>3.46307878787879</v>
      </c>
      <c r="ED106">
        <v>0.318677609097525</v>
      </c>
      <c r="EE106">
        <v>0.159104897278257</v>
      </c>
      <c r="EF106">
        <v>1</v>
      </c>
      <c r="EG106">
        <v>-0.0172596025</v>
      </c>
      <c r="EH106">
        <v>0.00751073606003756</v>
      </c>
      <c r="EI106">
        <v>0.0148879516248631</v>
      </c>
      <c r="EJ106">
        <v>1</v>
      </c>
      <c r="EK106">
        <v>2</v>
      </c>
      <c r="EL106">
        <v>3</v>
      </c>
      <c r="EM106" t="s">
        <v>306</v>
      </c>
      <c r="EN106">
        <v>100</v>
      </c>
      <c r="EO106">
        <v>100</v>
      </c>
      <c r="EP106">
        <v>7.564</v>
      </c>
      <c r="EQ106">
        <v>0.154</v>
      </c>
      <c r="ER106">
        <v>5.25304998807394</v>
      </c>
      <c r="ES106">
        <v>0.0095515401478521</v>
      </c>
      <c r="ET106">
        <v>-4.08282145803731e-06</v>
      </c>
      <c r="EU106">
        <v>9.61633180237613e-10</v>
      </c>
      <c r="EV106">
        <v>-0.0133641391554055</v>
      </c>
      <c r="EW106">
        <v>0.00964955815971448</v>
      </c>
      <c r="EX106">
        <v>0.000351754833574242</v>
      </c>
      <c r="EY106">
        <v>-6.74969522547015e-06</v>
      </c>
      <c r="EZ106">
        <v>-1</v>
      </c>
      <c r="FA106">
        <v>-1</v>
      </c>
      <c r="FB106">
        <v>-1</v>
      </c>
      <c r="FC106">
        <v>-1</v>
      </c>
      <c r="FD106">
        <v>3.4</v>
      </c>
      <c r="FE106">
        <v>3.4</v>
      </c>
      <c r="FF106">
        <v>2</v>
      </c>
      <c r="FG106">
        <v>792.958</v>
      </c>
      <c r="FH106">
        <v>738.424</v>
      </c>
      <c r="FI106">
        <v>20.0001</v>
      </c>
      <c r="FJ106">
        <v>26.9088</v>
      </c>
      <c r="FK106">
        <v>29.9999</v>
      </c>
      <c r="FL106">
        <v>26.9734</v>
      </c>
      <c r="FM106">
        <v>26.95</v>
      </c>
      <c r="FN106">
        <v>20.0086</v>
      </c>
      <c r="FO106">
        <v>18.7136</v>
      </c>
      <c r="FP106">
        <v>7.20053</v>
      </c>
      <c r="FQ106">
        <v>20</v>
      </c>
      <c r="FR106">
        <v>300.57</v>
      </c>
      <c r="FS106">
        <v>13.038</v>
      </c>
      <c r="FT106">
        <v>100.024</v>
      </c>
      <c r="FU106">
        <v>100.387</v>
      </c>
    </row>
    <row r="107" spans="1:177">
      <c r="A107">
        <v>91</v>
      </c>
      <c r="B107">
        <v>1621533749.5</v>
      </c>
      <c r="C107">
        <v>180</v>
      </c>
      <c r="D107" t="s">
        <v>478</v>
      </c>
      <c r="E107" t="s">
        <v>479</v>
      </c>
      <c r="G107">
        <v>1621533749.5</v>
      </c>
      <c r="H107">
        <f>CD107*AF107*(BZ107-CA107)/(100*BS107*(1000-AF107*BZ107))</f>
        <v>0</v>
      </c>
      <c r="I107">
        <f>CD107*AF107*(BY107-BX107*(1000-AF107*CA107)/(1000-AF107*BZ107))/(100*BS107)</f>
        <v>0</v>
      </c>
      <c r="J107">
        <f>BX107 - IF(AF107&gt;1, I107*BS107*100.0/(AH107*CL107), 0)</f>
        <v>0</v>
      </c>
      <c r="K107">
        <f>((Q107-H107/2)*J107-I107)/(Q107+H107/2)</f>
        <v>0</v>
      </c>
      <c r="L107">
        <f>K107*(CE107+CF107)/1000.0</f>
        <v>0</v>
      </c>
      <c r="M107">
        <f>(BX107 - IF(AF107&gt;1, I107*BS107*100.0/(AH107*CL107), 0))*(CE107+CF107)/1000.0</f>
        <v>0</v>
      </c>
      <c r="N107">
        <f>2.0/((1/P107-1/O107)+SIGN(P107)*SQRT((1/P107-1/O107)*(1/P107-1/O107) + 4*BT107/((BT107+1)*(BT107+1))*(2*1/P107*1/O107-1/O107*1/O107)))</f>
        <v>0</v>
      </c>
      <c r="O107">
        <f>IF(LEFT(BU107,1)&lt;&gt;"0",IF(LEFT(BU107,1)="1",3.0,BV107),$D$5+$E$5*(CL107*CE107/($K$5*1000))+$F$5*(CL107*CE107/($K$5*1000))*MAX(MIN(BS107,$J$5),$I$5)*MAX(MIN(BS107,$J$5),$I$5)+$G$5*MAX(MIN(BS107,$J$5),$I$5)*(CL107*CE107/($K$5*1000))+$H$5*(CL107*CE107/($K$5*1000))*(CL107*CE107/($K$5*1000)))</f>
        <v>0</v>
      </c>
      <c r="P107">
        <f>H107*(1000-(1000*0.61365*exp(17.502*T107/(240.97+T107))/(CE107+CF107)+BZ107)/2)/(1000*0.61365*exp(17.502*T107/(240.97+T107))/(CE107+CF107)-BZ107)</f>
        <v>0</v>
      </c>
      <c r="Q107">
        <f>1/((BT107+1)/(N107/1.6)+1/(O107/1.37)) + BT107/((BT107+1)/(N107/1.6) + BT107/(O107/1.37))</f>
        <v>0</v>
      </c>
      <c r="R107">
        <f>(BP107*BR107)</f>
        <v>0</v>
      </c>
      <c r="S107">
        <f>(CG107+(R107+2*0.95*5.67E-8*(((CG107+$B$7)+273)^4-(CG107+273)^4)-44100*H107)/(1.84*29.3*O107+8*0.95*5.67E-8*(CG107+273)^3))</f>
        <v>0</v>
      </c>
      <c r="T107">
        <f>($C$7*CH107+$D$7*CI107+$E$7*S107)</f>
        <v>0</v>
      </c>
      <c r="U107">
        <f>0.61365*exp(17.502*T107/(240.97+T107))</f>
        <v>0</v>
      </c>
      <c r="V107">
        <f>(W107/X107*100)</f>
        <v>0</v>
      </c>
      <c r="W107">
        <f>BZ107*(CE107+CF107)/1000</f>
        <v>0</v>
      </c>
      <c r="X107">
        <f>0.61365*exp(17.502*CG107/(240.97+CG107))</f>
        <v>0</v>
      </c>
      <c r="Y107">
        <f>(U107-BZ107*(CE107+CF107)/1000)</f>
        <v>0</v>
      </c>
      <c r="Z107">
        <f>(-H107*44100)</f>
        <v>0</v>
      </c>
      <c r="AA107">
        <f>2*29.3*O107*0.92*(CG107-T107)</f>
        <v>0</v>
      </c>
      <c r="AB107">
        <f>2*0.95*5.67E-8*(((CG107+$B$7)+273)^4-(T107+273)^4)</f>
        <v>0</v>
      </c>
      <c r="AC107">
        <f>R107+AB107+Z107+AA107</f>
        <v>0</v>
      </c>
      <c r="AD107">
        <v>0</v>
      </c>
      <c r="AE107">
        <v>0</v>
      </c>
      <c r="AF107">
        <f>IF(AD107*$H$13&gt;=AH107,1.0,(AH107/(AH107-AD107*$H$13)))</f>
        <v>0</v>
      </c>
      <c r="AG107">
        <f>(AF107-1)*100</f>
        <v>0</v>
      </c>
      <c r="AH107">
        <f>MAX(0,($B$13+$C$13*CL107)/(1+$D$13*CL107)*CE107/(CG107+273)*$E$13)</f>
        <v>0</v>
      </c>
      <c r="AI107" t="s">
        <v>294</v>
      </c>
      <c r="AJ107">
        <v>0</v>
      </c>
      <c r="AK107">
        <v>0</v>
      </c>
      <c r="AL107">
        <f>AK107-AJ107</f>
        <v>0</v>
      </c>
      <c r="AM107">
        <f>AL107/AK107</f>
        <v>0</v>
      </c>
      <c r="AN107">
        <v>0</v>
      </c>
      <c r="AO107" t="s">
        <v>294</v>
      </c>
      <c r="AP107">
        <v>0</v>
      </c>
      <c r="AQ107">
        <v>0</v>
      </c>
      <c r="AR107">
        <f>1-AP107/AQ107</f>
        <v>0</v>
      </c>
      <c r="AS107">
        <v>0.5</v>
      </c>
      <c r="AT107">
        <f>BP107</f>
        <v>0</v>
      </c>
      <c r="AU107">
        <f>I107</f>
        <v>0</v>
      </c>
      <c r="AV107">
        <f>AR107*AS107*AT107</f>
        <v>0</v>
      </c>
      <c r="AW107">
        <f>BB107/AQ107</f>
        <v>0</v>
      </c>
      <c r="AX107">
        <f>(AU107-AN107)/AT107</f>
        <v>0</v>
      </c>
      <c r="AY107">
        <f>(AK107-AQ107)/AQ107</f>
        <v>0</v>
      </c>
      <c r="AZ107" t="s">
        <v>294</v>
      </c>
      <c r="BA107">
        <v>0</v>
      </c>
      <c r="BB107">
        <f>AQ107-BA107</f>
        <v>0</v>
      </c>
      <c r="BC107">
        <f>(AQ107-AP107)/(AQ107-BA107)</f>
        <v>0</v>
      </c>
      <c r="BD107">
        <f>(AK107-AQ107)/(AK107-BA107)</f>
        <v>0</v>
      </c>
      <c r="BE107">
        <f>(AQ107-AP107)/(AQ107-AJ107)</f>
        <v>0</v>
      </c>
      <c r="BF107">
        <f>(AK107-AQ107)/(AK107-AJ107)</f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f>$B$11*CM107+$C$11*CN107+$F$11*CO107*(1-CR107)</f>
        <v>0</v>
      </c>
      <c r="BP107">
        <f>BO107*BQ107</f>
        <v>0</v>
      </c>
      <c r="BQ107">
        <f>($B$11*$D$9+$C$11*$D$9+$F$11*((DB107+CT107)/MAX(DB107+CT107+DC107, 0.1)*$I$9+DC107/MAX(DB107+CT107+DC107, 0.1)*$J$9))/($B$11+$C$11+$F$11)</f>
        <v>0</v>
      </c>
      <c r="BR107">
        <f>($B$11*$K$9+$C$11*$K$9+$F$11*((DB107+CT107)/MAX(DB107+CT107+DC107, 0.1)*$P$9+DC107/MAX(DB107+CT107+DC107, 0.1)*$Q$9))/($B$11+$C$11+$F$11)</f>
        <v>0</v>
      </c>
      <c r="BS107">
        <v>6</v>
      </c>
      <c r="BT107">
        <v>0.5</v>
      </c>
      <c r="BU107" t="s">
        <v>295</v>
      </c>
      <c r="BV107">
        <v>2</v>
      </c>
      <c r="BW107">
        <v>1621533749.5</v>
      </c>
      <c r="BX107">
        <v>282.306</v>
      </c>
      <c r="BY107">
        <v>292.092</v>
      </c>
      <c r="BZ107">
        <v>12.9745</v>
      </c>
      <c r="CA107">
        <v>12.9769</v>
      </c>
      <c r="CB107">
        <v>274.717</v>
      </c>
      <c r="CC107">
        <v>12.8206</v>
      </c>
      <c r="CD107">
        <v>699.873</v>
      </c>
      <c r="CE107">
        <v>100.934</v>
      </c>
      <c r="CF107">
        <v>0.0995659</v>
      </c>
      <c r="CG107">
        <v>22.9725</v>
      </c>
      <c r="CH107">
        <v>22.9438</v>
      </c>
      <c r="CI107">
        <v>999.9</v>
      </c>
      <c r="CJ107">
        <v>0</v>
      </c>
      <c r="CK107">
        <v>0</v>
      </c>
      <c r="CL107">
        <v>9980</v>
      </c>
      <c r="CM107">
        <v>0</v>
      </c>
      <c r="CN107">
        <v>3.33586</v>
      </c>
      <c r="CO107">
        <v>600.075</v>
      </c>
      <c r="CP107">
        <v>0.933003</v>
      </c>
      <c r="CQ107">
        <v>0.0669971</v>
      </c>
      <c r="CR107">
        <v>0</v>
      </c>
      <c r="CS107">
        <v>3.3618</v>
      </c>
      <c r="CT107">
        <v>4.99951</v>
      </c>
      <c r="CU107">
        <v>90.5351</v>
      </c>
      <c r="CV107">
        <v>4814.71</v>
      </c>
      <c r="CW107">
        <v>37.75</v>
      </c>
      <c r="CX107">
        <v>41.5</v>
      </c>
      <c r="CY107">
        <v>40.125</v>
      </c>
      <c r="CZ107">
        <v>41.062</v>
      </c>
      <c r="DA107">
        <v>40</v>
      </c>
      <c r="DB107">
        <v>555.21</v>
      </c>
      <c r="DC107">
        <v>39.87</v>
      </c>
      <c r="DD107">
        <v>0</v>
      </c>
      <c r="DE107">
        <v>1621533753.4</v>
      </c>
      <c r="DF107">
        <v>0</v>
      </c>
      <c r="DG107">
        <v>3.503608</v>
      </c>
      <c r="DH107">
        <v>1.01259999861412</v>
      </c>
      <c r="DI107">
        <v>11.7643923007558</v>
      </c>
      <c r="DJ107">
        <v>89.497668</v>
      </c>
      <c r="DK107">
        <v>15</v>
      </c>
      <c r="DL107">
        <v>1621533543.5</v>
      </c>
      <c r="DM107" t="s">
        <v>296</v>
      </c>
      <c r="DN107">
        <v>1621533543</v>
      </c>
      <c r="DO107">
        <v>1621533543.5</v>
      </c>
      <c r="DP107">
        <v>4</v>
      </c>
      <c r="DQ107">
        <v>0.002</v>
      </c>
      <c r="DR107">
        <v>0.003</v>
      </c>
      <c r="DS107">
        <v>8.559</v>
      </c>
      <c r="DT107">
        <v>0.154</v>
      </c>
      <c r="DU107">
        <v>420</v>
      </c>
      <c r="DV107">
        <v>13</v>
      </c>
      <c r="DW107">
        <v>1.35</v>
      </c>
      <c r="DX107">
        <v>0.35</v>
      </c>
      <c r="DY107">
        <v>-9.555585</v>
      </c>
      <c r="DZ107">
        <v>-0.592694859287048</v>
      </c>
      <c r="EA107">
        <v>0.121268592533269</v>
      </c>
      <c r="EB107">
        <v>0</v>
      </c>
      <c r="EC107">
        <v>3.47983333333333</v>
      </c>
      <c r="ED107">
        <v>0.851679618952121</v>
      </c>
      <c r="EE107">
        <v>0.175945748640444</v>
      </c>
      <c r="EF107">
        <v>1</v>
      </c>
      <c r="EG107">
        <v>-0.01811366375</v>
      </c>
      <c r="EH107">
        <v>0.0790030028893059</v>
      </c>
      <c r="EI107">
        <v>0.0134777316926593</v>
      </c>
      <c r="EJ107">
        <v>1</v>
      </c>
      <c r="EK107">
        <v>2</v>
      </c>
      <c r="EL107">
        <v>3</v>
      </c>
      <c r="EM107" t="s">
        <v>306</v>
      </c>
      <c r="EN107">
        <v>100</v>
      </c>
      <c r="EO107">
        <v>100</v>
      </c>
      <c r="EP107">
        <v>7.589</v>
      </c>
      <c r="EQ107">
        <v>0.1539</v>
      </c>
      <c r="ER107">
        <v>5.25304998807394</v>
      </c>
      <c r="ES107">
        <v>0.0095515401478521</v>
      </c>
      <c r="ET107">
        <v>-4.08282145803731e-06</v>
      </c>
      <c r="EU107">
        <v>9.61633180237613e-10</v>
      </c>
      <c r="EV107">
        <v>-0.0133641391554055</v>
      </c>
      <c r="EW107">
        <v>0.00964955815971448</v>
      </c>
      <c r="EX107">
        <v>0.000351754833574242</v>
      </c>
      <c r="EY107">
        <v>-6.74969522547015e-06</v>
      </c>
      <c r="EZ107">
        <v>-1</v>
      </c>
      <c r="FA107">
        <v>-1</v>
      </c>
      <c r="FB107">
        <v>-1</v>
      </c>
      <c r="FC107">
        <v>-1</v>
      </c>
      <c r="FD107">
        <v>3.4</v>
      </c>
      <c r="FE107">
        <v>3.4</v>
      </c>
      <c r="FF107">
        <v>2</v>
      </c>
      <c r="FG107">
        <v>792.78</v>
      </c>
      <c r="FH107">
        <v>738.961</v>
      </c>
      <c r="FI107">
        <v>20.0002</v>
      </c>
      <c r="FJ107">
        <v>26.9088</v>
      </c>
      <c r="FK107">
        <v>29.9999</v>
      </c>
      <c r="FL107">
        <v>26.9734</v>
      </c>
      <c r="FM107">
        <v>26.9477</v>
      </c>
      <c r="FN107">
        <v>20.1975</v>
      </c>
      <c r="FO107">
        <v>18.7136</v>
      </c>
      <c r="FP107">
        <v>7.20053</v>
      </c>
      <c r="FQ107">
        <v>20</v>
      </c>
      <c r="FR107">
        <v>303.96</v>
      </c>
      <c r="FS107">
        <v>13.0385</v>
      </c>
      <c r="FT107">
        <v>100.024</v>
      </c>
      <c r="FU107">
        <v>100.388</v>
      </c>
    </row>
    <row r="108" spans="1:177">
      <c r="A108">
        <v>92</v>
      </c>
      <c r="B108">
        <v>1621533751.5</v>
      </c>
      <c r="C108">
        <v>182</v>
      </c>
      <c r="D108" t="s">
        <v>480</v>
      </c>
      <c r="E108" t="s">
        <v>481</v>
      </c>
      <c r="G108">
        <v>1621533751.5</v>
      </c>
      <c r="H108">
        <f>CD108*AF108*(BZ108-CA108)/(100*BS108*(1000-AF108*BZ108))</f>
        <v>0</v>
      </c>
      <c r="I108">
        <f>CD108*AF108*(BY108-BX108*(1000-AF108*CA108)/(1000-AF108*BZ108))/(100*BS108)</f>
        <v>0</v>
      </c>
      <c r="J108">
        <f>BX108 - IF(AF108&gt;1, I108*BS108*100.0/(AH108*CL108), 0)</f>
        <v>0</v>
      </c>
      <c r="K108">
        <f>((Q108-H108/2)*J108-I108)/(Q108+H108/2)</f>
        <v>0</v>
      </c>
      <c r="L108">
        <f>K108*(CE108+CF108)/1000.0</f>
        <v>0</v>
      </c>
      <c r="M108">
        <f>(BX108 - IF(AF108&gt;1, I108*BS108*100.0/(AH108*CL108), 0))*(CE108+CF108)/1000.0</f>
        <v>0</v>
      </c>
      <c r="N108">
        <f>2.0/((1/P108-1/O108)+SIGN(P108)*SQRT((1/P108-1/O108)*(1/P108-1/O108) + 4*BT108/((BT108+1)*(BT108+1))*(2*1/P108*1/O108-1/O108*1/O108)))</f>
        <v>0</v>
      </c>
      <c r="O108">
        <f>IF(LEFT(BU108,1)&lt;&gt;"0",IF(LEFT(BU108,1)="1",3.0,BV108),$D$5+$E$5*(CL108*CE108/($K$5*1000))+$F$5*(CL108*CE108/($K$5*1000))*MAX(MIN(BS108,$J$5),$I$5)*MAX(MIN(BS108,$J$5),$I$5)+$G$5*MAX(MIN(BS108,$J$5),$I$5)*(CL108*CE108/($K$5*1000))+$H$5*(CL108*CE108/($K$5*1000))*(CL108*CE108/($K$5*1000)))</f>
        <v>0</v>
      </c>
      <c r="P108">
        <f>H108*(1000-(1000*0.61365*exp(17.502*T108/(240.97+T108))/(CE108+CF108)+BZ108)/2)/(1000*0.61365*exp(17.502*T108/(240.97+T108))/(CE108+CF108)-BZ108)</f>
        <v>0</v>
      </c>
      <c r="Q108">
        <f>1/((BT108+1)/(N108/1.6)+1/(O108/1.37)) + BT108/((BT108+1)/(N108/1.6) + BT108/(O108/1.37))</f>
        <v>0</v>
      </c>
      <c r="R108">
        <f>(BP108*BR108)</f>
        <v>0</v>
      </c>
      <c r="S108">
        <f>(CG108+(R108+2*0.95*5.67E-8*(((CG108+$B$7)+273)^4-(CG108+273)^4)-44100*H108)/(1.84*29.3*O108+8*0.95*5.67E-8*(CG108+273)^3))</f>
        <v>0</v>
      </c>
      <c r="T108">
        <f>($C$7*CH108+$D$7*CI108+$E$7*S108)</f>
        <v>0</v>
      </c>
      <c r="U108">
        <f>0.61365*exp(17.502*T108/(240.97+T108))</f>
        <v>0</v>
      </c>
      <c r="V108">
        <f>(W108/X108*100)</f>
        <v>0</v>
      </c>
      <c r="W108">
        <f>BZ108*(CE108+CF108)/1000</f>
        <v>0</v>
      </c>
      <c r="X108">
        <f>0.61365*exp(17.502*CG108/(240.97+CG108))</f>
        <v>0</v>
      </c>
      <c r="Y108">
        <f>(U108-BZ108*(CE108+CF108)/1000)</f>
        <v>0</v>
      </c>
      <c r="Z108">
        <f>(-H108*44100)</f>
        <v>0</v>
      </c>
      <c r="AA108">
        <f>2*29.3*O108*0.92*(CG108-T108)</f>
        <v>0</v>
      </c>
      <c r="AB108">
        <f>2*0.95*5.67E-8*(((CG108+$B$7)+273)^4-(T108+273)^4)</f>
        <v>0</v>
      </c>
      <c r="AC108">
        <f>R108+AB108+Z108+AA108</f>
        <v>0</v>
      </c>
      <c r="AD108">
        <v>0</v>
      </c>
      <c r="AE108">
        <v>0</v>
      </c>
      <c r="AF108">
        <f>IF(AD108*$H$13&gt;=AH108,1.0,(AH108/(AH108-AD108*$H$13)))</f>
        <v>0</v>
      </c>
      <c r="AG108">
        <f>(AF108-1)*100</f>
        <v>0</v>
      </c>
      <c r="AH108">
        <f>MAX(0,($B$13+$C$13*CL108)/(1+$D$13*CL108)*CE108/(CG108+273)*$E$13)</f>
        <v>0</v>
      </c>
      <c r="AI108" t="s">
        <v>294</v>
      </c>
      <c r="AJ108">
        <v>0</v>
      </c>
      <c r="AK108">
        <v>0</v>
      </c>
      <c r="AL108">
        <f>AK108-AJ108</f>
        <v>0</v>
      </c>
      <c r="AM108">
        <f>AL108/AK108</f>
        <v>0</v>
      </c>
      <c r="AN108">
        <v>0</v>
      </c>
      <c r="AO108" t="s">
        <v>294</v>
      </c>
      <c r="AP108">
        <v>0</v>
      </c>
      <c r="AQ108">
        <v>0</v>
      </c>
      <c r="AR108">
        <f>1-AP108/AQ108</f>
        <v>0</v>
      </c>
      <c r="AS108">
        <v>0.5</v>
      </c>
      <c r="AT108">
        <f>BP108</f>
        <v>0</v>
      </c>
      <c r="AU108">
        <f>I108</f>
        <v>0</v>
      </c>
      <c r="AV108">
        <f>AR108*AS108*AT108</f>
        <v>0</v>
      </c>
      <c r="AW108">
        <f>BB108/AQ108</f>
        <v>0</v>
      </c>
      <c r="AX108">
        <f>(AU108-AN108)/AT108</f>
        <v>0</v>
      </c>
      <c r="AY108">
        <f>(AK108-AQ108)/AQ108</f>
        <v>0</v>
      </c>
      <c r="AZ108" t="s">
        <v>294</v>
      </c>
      <c r="BA108">
        <v>0</v>
      </c>
      <c r="BB108">
        <f>AQ108-BA108</f>
        <v>0</v>
      </c>
      <c r="BC108">
        <f>(AQ108-AP108)/(AQ108-BA108)</f>
        <v>0</v>
      </c>
      <c r="BD108">
        <f>(AK108-AQ108)/(AK108-BA108)</f>
        <v>0</v>
      </c>
      <c r="BE108">
        <f>(AQ108-AP108)/(AQ108-AJ108)</f>
        <v>0</v>
      </c>
      <c r="BF108">
        <f>(AK108-AQ108)/(AK108-AJ108)</f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f>$B$11*CM108+$C$11*CN108+$F$11*CO108*(1-CR108)</f>
        <v>0</v>
      </c>
      <c r="BP108">
        <f>BO108*BQ108</f>
        <v>0</v>
      </c>
      <c r="BQ108">
        <f>($B$11*$D$9+$C$11*$D$9+$F$11*((DB108+CT108)/MAX(DB108+CT108+DC108, 0.1)*$I$9+DC108/MAX(DB108+CT108+DC108, 0.1)*$J$9))/($B$11+$C$11+$F$11)</f>
        <v>0</v>
      </c>
      <c r="BR108">
        <f>($B$11*$K$9+$C$11*$K$9+$F$11*((DB108+CT108)/MAX(DB108+CT108+DC108, 0.1)*$P$9+DC108/MAX(DB108+CT108+DC108, 0.1)*$Q$9))/($B$11+$C$11+$F$11)</f>
        <v>0</v>
      </c>
      <c r="BS108">
        <v>6</v>
      </c>
      <c r="BT108">
        <v>0.5</v>
      </c>
      <c r="BU108" t="s">
        <v>295</v>
      </c>
      <c r="BV108">
        <v>2</v>
      </c>
      <c r="BW108">
        <v>1621533751.5</v>
      </c>
      <c r="BX108">
        <v>285.779</v>
      </c>
      <c r="BY108">
        <v>295.579</v>
      </c>
      <c r="BZ108">
        <v>12.978</v>
      </c>
      <c r="CA108">
        <v>12.9751</v>
      </c>
      <c r="CB108">
        <v>278.164</v>
      </c>
      <c r="CC108">
        <v>12.824</v>
      </c>
      <c r="CD108">
        <v>699.872</v>
      </c>
      <c r="CE108">
        <v>100.932</v>
      </c>
      <c r="CF108">
        <v>0.100307</v>
      </c>
      <c r="CG108">
        <v>22.9721</v>
      </c>
      <c r="CH108">
        <v>22.9565</v>
      </c>
      <c r="CI108">
        <v>999.9</v>
      </c>
      <c r="CJ108">
        <v>0</v>
      </c>
      <c r="CK108">
        <v>0</v>
      </c>
      <c r="CL108">
        <v>9970</v>
      </c>
      <c r="CM108">
        <v>0</v>
      </c>
      <c r="CN108">
        <v>3.33586</v>
      </c>
      <c r="CO108">
        <v>600.079</v>
      </c>
      <c r="CP108">
        <v>0.933003</v>
      </c>
      <c r="CQ108">
        <v>0.0669971</v>
      </c>
      <c r="CR108">
        <v>0</v>
      </c>
      <c r="CS108">
        <v>3.416</v>
      </c>
      <c r="CT108">
        <v>4.99951</v>
      </c>
      <c r="CU108">
        <v>90.6583</v>
      </c>
      <c r="CV108">
        <v>4814.74</v>
      </c>
      <c r="CW108">
        <v>37.687</v>
      </c>
      <c r="CX108">
        <v>41.5</v>
      </c>
      <c r="CY108">
        <v>40.125</v>
      </c>
      <c r="CZ108">
        <v>41.062</v>
      </c>
      <c r="DA108">
        <v>40</v>
      </c>
      <c r="DB108">
        <v>555.21</v>
      </c>
      <c r="DC108">
        <v>39.87</v>
      </c>
      <c r="DD108">
        <v>0</v>
      </c>
      <c r="DE108">
        <v>1621533755.2</v>
      </c>
      <c r="DF108">
        <v>0</v>
      </c>
      <c r="DG108">
        <v>3.50651538461538</v>
      </c>
      <c r="DH108">
        <v>0.282536753111182</v>
      </c>
      <c r="DI108">
        <v>6.72612992030723</v>
      </c>
      <c r="DJ108">
        <v>89.8309576923077</v>
      </c>
      <c r="DK108">
        <v>15</v>
      </c>
      <c r="DL108">
        <v>1621533543.5</v>
      </c>
      <c r="DM108" t="s">
        <v>296</v>
      </c>
      <c r="DN108">
        <v>1621533543</v>
      </c>
      <c r="DO108">
        <v>1621533543.5</v>
      </c>
      <c r="DP108">
        <v>4</v>
      </c>
      <c r="DQ108">
        <v>0.002</v>
      </c>
      <c r="DR108">
        <v>0.003</v>
      </c>
      <c r="DS108">
        <v>8.559</v>
      </c>
      <c r="DT108">
        <v>0.154</v>
      </c>
      <c r="DU108">
        <v>420</v>
      </c>
      <c r="DV108">
        <v>13</v>
      </c>
      <c r="DW108">
        <v>1.35</v>
      </c>
      <c r="DX108">
        <v>0.35</v>
      </c>
      <c r="DY108">
        <v>-9.5858465</v>
      </c>
      <c r="DZ108">
        <v>-0.572013658536561</v>
      </c>
      <c r="EA108">
        <v>0.123826514356781</v>
      </c>
      <c r="EB108">
        <v>0</v>
      </c>
      <c r="EC108">
        <v>3.46790285714286</v>
      </c>
      <c r="ED108">
        <v>0.629638829391712</v>
      </c>
      <c r="EE108">
        <v>0.172119348104264</v>
      </c>
      <c r="EF108">
        <v>1</v>
      </c>
      <c r="EG108">
        <v>-0.017252422</v>
      </c>
      <c r="EH108">
        <v>0.120176291257036</v>
      </c>
      <c r="EI108">
        <v>0.0142013017080569</v>
      </c>
      <c r="EJ108">
        <v>0</v>
      </c>
      <c r="EK108">
        <v>1</v>
      </c>
      <c r="EL108">
        <v>3</v>
      </c>
      <c r="EM108" t="s">
        <v>343</v>
      </c>
      <c r="EN108">
        <v>100</v>
      </c>
      <c r="EO108">
        <v>100</v>
      </c>
      <c r="EP108">
        <v>7.615</v>
      </c>
      <c r="EQ108">
        <v>0.154</v>
      </c>
      <c r="ER108">
        <v>5.25304998807394</v>
      </c>
      <c r="ES108">
        <v>0.0095515401478521</v>
      </c>
      <c r="ET108">
        <v>-4.08282145803731e-06</v>
      </c>
      <c r="EU108">
        <v>9.61633180237613e-10</v>
      </c>
      <c r="EV108">
        <v>-0.0133641391554055</v>
      </c>
      <c r="EW108">
        <v>0.00964955815971448</v>
      </c>
      <c r="EX108">
        <v>0.000351754833574242</v>
      </c>
      <c r="EY108">
        <v>-6.74969522547015e-06</v>
      </c>
      <c r="EZ108">
        <v>-1</v>
      </c>
      <c r="FA108">
        <v>-1</v>
      </c>
      <c r="FB108">
        <v>-1</v>
      </c>
      <c r="FC108">
        <v>-1</v>
      </c>
      <c r="FD108">
        <v>3.5</v>
      </c>
      <c r="FE108">
        <v>3.5</v>
      </c>
      <c r="FF108">
        <v>2</v>
      </c>
      <c r="FG108">
        <v>793.308</v>
      </c>
      <c r="FH108">
        <v>738.961</v>
      </c>
      <c r="FI108">
        <v>20</v>
      </c>
      <c r="FJ108">
        <v>26.9079</v>
      </c>
      <c r="FK108">
        <v>29.9999</v>
      </c>
      <c r="FL108">
        <v>26.9725</v>
      </c>
      <c r="FM108">
        <v>26.9477</v>
      </c>
      <c r="FN108">
        <v>20.3867</v>
      </c>
      <c r="FO108">
        <v>18.7136</v>
      </c>
      <c r="FP108">
        <v>7.20053</v>
      </c>
      <c r="FQ108">
        <v>20</v>
      </c>
      <c r="FR108">
        <v>307.38</v>
      </c>
      <c r="FS108">
        <v>13.038</v>
      </c>
      <c r="FT108">
        <v>100.024</v>
      </c>
      <c r="FU108">
        <v>100.387</v>
      </c>
    </row>
    <row r="109" spans="1:177">
      <c r="A109">
        <v>93</v>
      </c>
      <c r="B109">
        <v>1621533753.5</v>
      </c>
      <c r="C109">
        <v>184</v>
      </c>
      <c r="D109" t="s">
        <v>482</v>
      </c>
      <c r="E109" t="s">
        <v>483</v>
      </c>
      <c r="G109">
        <v>1621533753.5</v>
      </c>
      <c r="H109">
        <f>CD109*AF109*(BZ109-CA109)/(100*BS109*(1000-AF109*BZ109))</f>
        <v>0</v>
      </c>
      <c r="I109">
        <f>CD109*AF109*(BY109-BX109*(1000-AF109*CA109)/(1000-AF109*BZ109))/(100*BS109)</f>
        <v>0</v>
      </c>
      <c r="J109">
        <f>BX109 - IF(AF109&gt;1, I109*BS109*100.0/(AH109*CL109), 0)</f>
        <v>0</v>
      </c>
      <c r="K109">
        <f>((Q109-H109/2)*J109-I109)/(Q109+H109/2)</f>
        <v>0</v>
      </c>
      <c r="L109">
        <f>K109*(CE109+CF109)/1000.0</f>
        <v>0</v>
      </c>
      <c r="M109">
        <f>(BX109 - IF(AF109&gt;1, I109*BS109*100.0/(AH109*CL109), 0))*(CE109+CF109)/1000.0</f>
        <v>0</v>
      </c>
      <c r="N109">
        <f>2.0/((1/P109-1/O109)+SIGN(P109)*SQRT((1/P109-1/O109)*(1/P109-1/O109) + 4*BT109/((BT109+1)*(BT109+1))*(2*1/P109*1/O109-1/O109*1/O109)))</f>
        <v>0</v>
      </c>
      <c r="O109">
        <f>IF(LEFT(BU109,1)&lt;&gt;"0",IF(LEFT(BU109,1)="1",3.0,BV109),$D$5+$E$5*(CL109*CE109/($K$5*1000))+$F$5*(CL109*CE109/($K$5*1000))*MAX(MIN(BS109,$J$5),$I$5)*MAX(MIN(BS109,$J$5),$I$5)+$G$5*MAX(MIN(BS109,$J$5),$I$5)*(CL109*CE109/($K$5*1000))+$H$5*(CL109*CE109/($K$5*1000))*(CL109*CE109/($K$5*1000)))</f>
        <v>0</v>
      </c>
      <c r="P109">
        <f>H109*(1000-(1000*0.61365*exp(17.502*T109/(240.97+T109))/(CE109+CF109)+BZ109)/2)/(1000*0.61365*exp(17.502*T109/(240.97+T109))/(CE109+CF109)-BZ109)</f>
        <v>0</v>
      </c>
      <c r="Q109">
        <f>1/((BT109+1)/(N109/1.6)+1/(O109/1.37)) + BT109/((BT109+1)/(N109/1.6) + BT109/(O109/1.37))</f>
        <v>0</v>
      </c>
      <c r="R109">
        <f>(BP109*BR109)</f>
        <v>0</v>
      </c>
      <c r="S109">
        <f>(CG109+(R109+2*0.95*5.67E-8*(((CG109+$B$7)+273)^4-(CG109+273)^4)-44100*H109)/(1.84*29.3*O109+8*0.95*5.67E-8*(CG109+273)^3))</f>
        <v>0</v>
      </c>
      <c r="T109">
        <f>($C$7*CH109+$D$7*CI109+$E$7*S109)</f>
        <v>0</v>
      </c>
      <c r="U109">
        <f>0.61365*exp(17.502*T109/(240.97+T109))</f>
        <v>0</v>
      </c>
      <c r="V109">
        <f>(W109/X109*100)</f>
        <v>0</v>
      </c>
      <c r="W109">
        <f>BZ109*(CE109+CF109)/1000</f>
        <v>0</v>
      </c>
      <c r="X109">
        <f>0.61365*exp(17.502*CG109/(240.97+CG109))</f>
        <v>0</v>
      </c>
      <c r="Y109">
        <f>(U109-BZ109*(CE109+CF109)/1000)</f>
        <v>0</v>
      </c>
      <c r="Z109">
        <f>(-H109*44100)</f>
        <v>0</v>
      </c>
      <c r="AA109">
        <f>2*29.3*O109*0.92*(CG109-T109)</f>
        <v>0</v>
      </c>
      <c r="AB109">
        <f>2*0.95*5.67E-8*(((CG109+$B$7)+273)^4-(T109+273)^4)</f>
        <v>0</v>
      </c>
      <c r="AC109">
        <f>R109+AB109+Z109+AA109</f>
        <v>0</v>
      </c>
      <c r="AD109">
        <v>0</v>
      </c>
      <c r="AE109">
        <v>0</v>
      </c>
      <c r="AF109">
        <f>IF(AD109*$H$13&gt;=AH109,1.0,(AH109/(AH109-AD109*$H$13)))</f>
        <v>0</v>
      </c>
      <c r="AG109">
        <f>(AF109-1)*100</f>
        <v>0</v>
      </c>
      <c r="AH109">
        <f>MAX(0,($B$13+$C$13*CL109)/(1+$D$13*CL109)*CE109/(CG109+273)*$E$13)</f>
        <v>0</v>
      </c>
      <c r="AI109" t="s">
        <v>294</v>
      </c>
      <c r="AJ109">
        <v>0</v>
      </c>
      <c r="AK109">
        <v>0</v>
      </c>
      <c r="AL109">
        <f>AK109-AJ109</f>
        <v>0</v>
      </c>
      <c r="AM109">
        <f>AL109/AK109</f>
        <v>0</v>
      </c>
      <c r="AN109">
        <v>0</v>
      </c>
      <c r="AO109" t="s">
        <v>294</v>
      </c>
      <c r="AP109">
        <v>0</v>
      </c>
      <c r="AQ109">
        <v>0</v>
      </c>
      <c r="AR109">
        <f>1-AP109/AQ109</f>
        <v>0</v>
      </c>
      <c r="AS109">
        <v>0.5</v>
      </c>
      <c r="AT109">
        <f>BP109</f>
        <v>0</v>
      </c>
      <c r="AU109">
        <f>I109</f>
        <v>0</v>
      </c>
      <c r="AV109">
        <f>AR109*AS109*AT109</f>
        <v>0</v>
      </c>
      <c r="AW109">
        <f>BB109/AQ109</f>
        <v>0</v>
      </c>
      <c r="AX109">
        <f>(AU109-AN109)/AT109</f>
        <v>0</v>
      </c>
      <c r="AY109">
        <f>(AK109-AQ109)/AQ109</f>
        <v>0</v>
      </c>
      <c r="AZ109" t="s">
        <v>294</v>
      </c>
      <c r="BA109">
        <v>0</v>
      </c>
      <c r="BB109">
        <f>AQ109-BA109</f>
        <v>0</v>
      </c>
      <c r="BC109">
        <f>(AQ109-AP109)/(AQ109-BA109)</f>
        <v>0</v>
      </c>
      <c r="BD109">
        <f>(AK109-AQ109)/(AK109-BA109)</f>
        <v>0</v>
      </c>
      <c r="BE109">
        <f>(AQ109-AP109)/(AQ109-AJ109)</f>
        <v>0</v>
      </c>
      <c r="BF109">
        <f>(AK109-AQ109)/(AK109-AJ109)</f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f>$B$11*CM109+$C$11*CN109+$F$11*CO109*(1-CR109)</f>
        <v>0</v>
      </c>
      <c r="BP109">
        <f>BO109*BQ109</f>
        <v>0</v>
      </c>
      <c r="BQ109">
        <f>($B$11*$D$9+$C$11*$D$9+$F$11*((DB109+CT109)/MAX(DB109+CT109+DC109, 0.1)*$I$9+DC109/MAX(DB109+CT109+DC109, 0.1)*$J$9))/($B$11+$C$11+$F$11)</f>
        <v>0</v>
      </c>
      <c r="BR109">
        <f>($B$11*$K$9+$C$11*$K$9+$F$11*((DB109+CT109)/MAX(DB109+CT109+DC109, 0.1)*$P$9+DC109/MAX(DB109+CT109+DC109, 0.1)*$Q$9))/($B$11+$C$11+$F$11)</f>
        <v>0</v>
      </c>
      <c r="BS109">
        <v>6</v>
      </c>
      <c r="BT109">
        <v>0.5</v>
      </c>
      <c r="BU109" t="s">
        <v>295</v>
      </c>
      <c r="BV109">
        <v>2</v>
      </c>
      <c r="BW109">
        <v>1621533753.5</v>
      </c>
      <c r="BX109">
        <v>289.119</v>
      </c>
      <c r="BY109">
        <v>298.839</v>
      </c>
      <c r="BZ109">
        <v>12.9774</v>
      </c>
      <c r="CA109">
        <v>12.9839</v>
      </c>
      <c r="CB109">
        <v>281.479</v>
      </c>
      <c r="CC109">
        <v>12.8234</v>
      </c>
      <c r="CD109">
        <v>699.79</v>
      </c>
      <c r="CE109">
        <v>100.931</v>
      </c>
      <c r="CF109">
        <v>0.0999977</v>
      </c>
      <c r="CG109">
        <v>22.9729</v>
      </c>
      <c r="CH109">
        <v>22.9379</v>
      </c>
      <c r="CI109">
        <v>999.9</v>
      </c>
      <c r="CJ109">
        <v>0</v>
      </c>
      <c r="CK109">
        <v>0</v>
      </c>
      <c r="CL109">
        <v>9970</v>
      </c>
      <c r="CM109">
        <v>0</v>
      </c>
      <c r="CN109">
        <v>3.33586</v>
      </c>
      <c r="CO109">
        <v>599.763</v>
      </c>
      <c r="CP109">
        <v>0.932968</v>
      </c>
      <c r="CQ109">
        <v>0.0670323</v>
      </c>
      <c r="CR109">
        <v>0</v>
      </c>
      <c r="CS109">
        <v>3.2659</v>
      </c>
      <c r="CT109">
        <v>4.99951</v>
      </c>
      <c r="CU109">
        <v>90.3141</v>
      </c>
      <c r="CV109">
        <v>4812.14</v>
      </c>
      <c r="CW109">
        <v>37.687</v>
      </c>
      <c r="CX109">
        <v>41.5</v>
      </c>
      <c r="CY109">
        <v>40.125</v>
      </c>
      <c r="CZ109">
        <v>41.062</v>
      </c>
      <c r="DA109">
        <v>40</v>
      </c>
      <c r="DB109">
        <v>554.9</v>
      </c>
      <c r="DC109">
        <v>39.87</v>
      </c>
      <c r="DD109">
        <v>0</v>
      </c>
      <c r="DE109">
        <v>1621533757.6</v>
      </c>
      <c r="DF109">
        <v>0</v>
      </c>
      <c r="DG109">
        <v>3.50715769230769</v>
      </c>
      <c r="DH109">
        <v>-0.100803419017448</v>
      </c>
      <c r="DI109">
        <v>5.38113162892382</v>
      </c>
      <c r="DJ109">
        <v>90.0118038461539</v>
      </c>
      <c r="DK109">
        <v>15</v>
      </c>
      <c r="DL109">
        <v>1621533543.5</v>
      </c>
      <c r="DM109" t="s">
        <v>296</v>
      </c>
      <c r="DN109">
        <v>1621533543</v>
      </c>
      <c r="DO109">
        <v>1621533543.5</v>
      </c>
      <c r="DP109">
        <v>4</v>
      </c>
      <c r="DQ109">
        <v>0.002</v>
      </c>
      <c r="DR109">
        <v>0.003</v>
      </c>
      <c r="DS109">
        <v>8.559</v>
      </c>
      <c r="DT109">
        <v>0.154</v>
      </c>
      <c r="DU109">
        <v>420</v>
      </c>
      <c r="DV109">
        <v>13</v>
      </c>
      <c r="DW109">
        <v>1.35</v>
      </c>
      <c r="DX109">
        <v>0.35</v>
      </c>
      <c r="DY109">
        <v>-9.6155785</v>
      </c>
      <c r="DZ109">
        <v>-0.425988742964313</v>
      </c>
      <c r="EA109">
        <v>0.114364140327071</v>
      </c>
      <c r="EB109">
        <v>1</v>
      </c>
      <c r="EC109">
        <v>3.47331212121212</v>
      </c>
      <c r="ED109">
        <v>0.567926645821011</v>
      </c>
      <c r="EE109">
        <v>0.168772609722283</v>
      </c>
      <c r="EF109">
        <v>1</v>
      </c>
      <c r="EG109">
        <v>-0.014759159225</v>
      </c>
      <c r="EH109">
        <v>0.149574310052533</v>
      </c>
      <c r="EI109">
        <v>0.0152015807021461</v>
      </c>
      <c r="EJ109">
        <v>0</v>
      </c>
      <c r="EK109">
        <v>2</v>
      </c>
      <c r="EL109">
        <v>3</v>
      </c>
      <c r="EM109" t="s">
        <v>306</v>
      </c>
      <c r="EN109">
        <v>100</v>
      </c>
      <c r="EO109">
        <v>100</v>
      </c>
      <c r="EP109">
        <v>7.64</v>
      </c>
      <c r="EQ109">
        <v>0.154</v>
      </c>
      <c r="ER109">
        <v>5.25304998807394</v>
      </c>
      <c r="ES109">
        <v>0.0095515401478521</v>
      </c>
      <c r="ET109">
        <v>-4.08282145803731e-06</v>
      </c>
      <c r="EU109">
        <v>9.61633180237613e-10</v>
      </c>
      <c r="EV109">
        <v>-0.0133641391554055</v>
      </c>
      <c r="EW109">
        <v>0.00964955815971448</v>
      </c>
      <c r="EX109">
        <v>0.000351754833574242</v>
      </c>
      <c r="EY109">
        <v>-6.74969522547015e-06</v>
      </c>
      <c r="EZ109">
        <v>-1</v>
      </c>
      <c r="FA109">
        <v>-1</v>
      </c>
      <c r="FB109">
        <v>-1</v>
      </c>
      <c r="FC109">
        <v>-1</v>
      </c>
      <c r="FD109">
        <v>3.5</v>
      </c>
      <c r="FE109">
        <v>3.5</v>
      </c>
      <c r="FF109">
        <v>2</v>
      </c>
      <c r="FG109">
        <v>793.816</v>
      </c>
      <c r="FH109">
        <v>738.583</v>
      </c>
      <c r="FI109">
        <v>19.9999</v>
      </c>
      <c r="FJ109">
        <v>26.9066</v>
      </c>
      <c r="FK109">
        <v>30</v>
      </c>
      <c r="FL109">
        <v>26.9711</v>
      </c>
      <c r="FM109">
        <v>26.9477</v>
      </c>
      <c r="FN109">
        <v>20.5777</v>
      </c>
      <c r="FO109">
        <v>18.4373</v>
      </c>
      <c r="FP109">
        <v>7.20053</v>
      </c>
      <c r="FQ109">
        <v>20</v>
      </c>
      <c r="FR109">
        <v>310.74</v>
      </c>
      <c r="FS109">
        <v>13.038</v>
      </c>
      <c r="FT109">
        <v>100.024</v>
      </c>
      <c r="FU109">
        <v>100.39</v>
      </c>
    </row>
    <row r="110" spans="1:177">
      <c r="A110">
        <v>94</v>
      </c>
      <c r="B110">
        <v>1621533755.5</v>
      </c>
      <c r="C110">
        <v>186</v>
      </c>
      <c r="D110" t="s">
        <v>484</v>
      </c>
      <c r="E110" t="s">
        <v>485</v>
      </c>
      <c r="G110">
        <v>1621533755.5</v>
      </c>
      <c r="H110">
        <f>CD110*AF110*(BZ110-CA110)/(100*BS110*(1000-AF110*BZ110))</f>
        <v>0</v>
      </c>
      <c r="I110">
        <f>CD110*AF110*(BY110-BX110*(1000-AF110*CA110)/(1000-AF110*BZ110))/(100*BS110)</f>
        <v>0</v>
      </c>
      <c r="J110">
        <f>BX110 - IF(AF110&gt;1, I110*BS110*100.0/(AH110*CL110), 0)</f>
        <v>0</v>
      </c>
      <c r="K110">
        <f>((Q110-H110/2)*J110-I110)/(Q110+H110/2)</f>
        <v>0</v>
      </c>
      <c r="L110">
        <f>K110*(CE110+CF110)/1000.0</f>
        <v>0</v>
      </c>
      <c r="M110">
        <f>(BX110 - IF(AF110&gt;1, I110*BS110*100.0/(AH110*CL110), 0))*(CE110+CF110)/1000.0</f>
        <v>0</v>
      </c>
      <c r="N110">
        <f>2.0/((1/P110-1/O110)+SIGN(P110)*SQRT((1/P110-1/O110)*(1/P110-1/O110) + 4*BT110/((BT110+1)*(BT110+1))*(2*1/P110*1/O110-1/O110*1/O110)))</f>
        <v>0</v>
      </c>
      <c r="O110">
        <f>IF(LEFT(BU110,1)&lt;&gt;"0",IF(LEFT(BU110,1)="1",3.0,BV110),$D$5+$E$5*(CL110*CE110/($K$5*1000))+$F$5*(CL110*CE110/($K$5*1000))*MAX(MIN(BS110,$J$5),$I$5)*MAX(MIN(BS110,$J$5),$I$5)+$G$5*MAX(MIN(BS110,$J$5),$I$5)*(CL110*CE110/($K$5*1000))+$H$5*(CL110*CE110/($K$5*1000))*(CL110*CE110/($K$5*1000)))</f>
        <v>0</v>
      </c>
      <c r="P110">
        <f>H110*(1000-(1000*0.61365*exp(17.502*T110/(240.97+T110))/(CE110+CF110)+BZ110)/2)/(1000*0.61365*exp(17.502*T110/(240.97+T110))/(CE110+CF110)-BZ110)</f>
        <v>0</v>
      </c>
      <c r="Q110">
        <f>1/((BT110+1)/(N110/1.6)+1/(O110/1.37)) + BT110/((BT110+1)/(N110/1.6) + BT110/(O110/1.37))</f>
        <v>0</v>
      </c>
      <c r="R110">
        <f>(BP110*BR110)</f>
        <v>0</v>
      </c>
      <c r="S110">
        <f>(CG110+(R110+2*0.95*5.67E-8*(((CG110+$B$7)+273)^4-(CG110+273)^4)-44100*H110)/(1.84*29.3*O110+8*0.95*5.67E-8*(CG110+273)^3))</f>
        <v>0</v>
      </c>
      <c r="T110">
        <f>($C$7*CH110+$D$7*CI110+$E$7*S110)</f>
        <v>0</v>
      </c>
      <c r="U110">
        <f>0.61365*exp(17.502*T110/(240.97+T110))</f>
        <v>0</v>
      </c>
      <c r="V110">
        <f>(W110/X110*100)</f>
        <v>0</v>
      </c>
      <c r="W110">
        <f>BZ110*(CE110+CF110)/1000</f>
        <v>0</v>
      </c>
      <c r="X110">
        <f>0.61365*exp(17.502*CG110/(240.97+CG110))</f>
        <v>0</v>
      </c>
      <c r="Y110">
        <f>(U110-BZ110*(CE110+CF110)/1000)</f>
        <v>0</v>
      </c>
      <c r="Z110">
        <f>(-H110*44100)</f>
        <v>0</v>
      </c>
      <c r="AA110">
        <f>2*29.3*O110*0.92*(CG110-T110)</f>
        <v>0</v>
      </c>
      <c r="AB110">
        <f>2*0.95*5.67E-8*(((CG110+$B$7)+273)^4-(T110+273)^4)</f>
        <v>0</v>
      </c>
      <c r="AC110">
        <f>R110+AB110+Z110+AA110</f>
        <v>0</v>
      </c>
      <c r="AD110">
        <v>0</v>
      </c>
      <c r="AE110">
        <v>0</v>
      </c>
      <c r="AF110">
        <f>IF(AD110*$H$13&gt;=AH110,1.0,(AH110/(AH110-AD110*$H$13)))</f>
        <v>0</v>
      </c>
      <c r="AG110">
        <f>(AF110-1)*100</f>
        <v>0</v>
      </c>
      <c r="AH110">
        <f>MAX(0,($B$13+$C$13*CL110)/(1+$D$13*CL110)*CE110/(CG110+273)*$E$13)</f>
        <v>0</v>
      </c>
      <c r="AI110" t="s">
        <v>294</v>
      </c>
      <c r="AJ110">
        <v>0</v>
      </c>
      <c r="AK110">
        <v>0</v>
      </c>
      <c r="AL110">
        <f>AK110-AJ110</f>
        <v>0</v>
      </c>
      <c r="AM110">
        <f>AL110/AK110</f>
        <v>0</v>
      </c>
      <c r="AN110">
        <v>0</v>
      </c>
      <c r="AO110" t="s">
        <v>294</v>
      </c>
      <c r="AP110">
        <v>0</v>
      </c>
      <c r="AQ110">
        <v>0</v>
      </c>
      <c r="AR110">
        <f>1-AP110/AQ110</f>
        <v>0</v>
      </c>
      <c r="AS110">
        <v>0.5</v>
      </c>
      <c r="AT110">
        <f>BP110</f>
        <v>0</v>
      </c>
      <c r="AU110">
        <f>I110</f>
        <v>0</v>
      </c>
      <c r="AV110">
        <f>AR110*AS110*AT110</f>
        <v>0</v>
      </c>
      <c r="AW110">
        <f>BB110/AQ110</f>
        <v>0</v>
      </c>
      <c r="AX110">
        <f>(AU110-AN110)/AT110</f>
        <v>0</v>
      </c>
      <c r="AY110">
        <f>(AK110-AQ110)/AQ110</f>
        <v>0</v>
      </c>
      <c r="AZ110" t="s">
        <v>294</v>
      </c>
      <c r="BA110">
        <v>0</v>
      </c>
      <c r="BB110">
        <f>AQ110-BA110</f>
        <v>0</v>
      </c>
      <c r="BC110">
        <f>(AQ110-AP110)/(AQ110-BA110)</f>
        <v>0</v>
      </c>
      <c r="BD110">
        <f>(AK110-AQ110)/(AK110-BA110)</f>
        <v>0</v>
      </c>
      <c r="BE110">
        <f>(AQ110-AP110)/(AQ110-AJ110)</f>
        <v>0</v>
      </c>
      <c r="BF110">
        <f>(AK110-AQ110)/(AK110-AJ110)</f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f>$B$11*CM110+$C$11*CN110+$F$11*CO110*(1-CR110)</f>
        <v>0</v>
      </c>
      <c r="BP110">
        <f>BO110*BQ110</f>
        <v>0</v>
      </c>
      <c r="BQ110">
        <f>($B$11*$D$9+$C$11*$D$9+$F$11*((DB110+CT110)/MAX(DB110+CT110+DC110, 0.1)*$I$9+DC110/MAX(DB110+CT110+DC110, 0.1)*$J$9))/($B$11+$C$11+$F$11)</f>
        <v>0</v>
      </c>
      <c r="BR110">
        <f>($B$11*$K$9+$C$11*$K$9+$F$11*((DB110+CT110)/MAX(DB110+CT110+DC110, 0.1)*$P$9+DC110/MAX(DB110+CT110+DC110, 0.1)*$Q$9))/($B$11+$C$11+$F$11)</f>
        <v>0</v>
      </c>
      <c r="BS110">
        <v>6</v>
      </c>
      <c r="BT110">
        <v>0.5</v>
      </c>
      <c r="BU110" t="s">
        <v>295</v>
      </c>
      <c r="BV110">
        <v>2</v>
      </c>
      <c r="BW110">
        <v>1621533755.5</v>
      </c>
      <c r="BX110">
        <v>292.519</v>
      </c>
      <c r="BY110">
        <v>302.28</v>
      </c>
      <c r="BZ110">
        <v>12.9755</v>
      </c>
      <c r="CA110">
        <v>13.0035</v>
      </c>
      <c r="CB110">
        <v>284.854</v>
      </c>
      <c r="CC110">
        <v>12.8215</v>
      </c>
      <c r="CD110">
        <v>699.312</v>
      </c>
      <c r="CE110">
        <v>100.932</v>
      </c>
      <c r="CF110">
        <v>0.100364</v>
      </c>
      <c r="CG110">
        <v>22.9725</v>
      </c>
      <c r="CH110">
        <v>22.9492</v>
      </c>
      <c r="CI110">
        <v>999.9</v>
      </c>
      <c r="CJ110">
        <v>0</v>
      </c>
      <c r="CK110">
        <v>0</v>
      </c>
      <c r="CL110">
        <v>9930</v>
      </c>
      <c r="CM110">
        <v>0</v>
      </c>
      <c r="CN110">
        <v>3.33586</v>
      </c>
      <c r="CO110">
        <v>600.077</v>
      </c>
      <c r="CP110">
        <v>0.933003</v>
      </c>
      <c r="CQ110">
        <v>0.0669971</v>
      </c>
      <c r="CR110">
        <v>0</v>
      </c>
      <c r="CS110">
        <v>3.589</v>
      </c>
      <c r="CT110">
        <v>4.99951</v>
      </c>
      <c r="CU110">
        <v>90.0315</v>
      </c>
      <c r="CV110">
        <v>4814.73</v>
      </c>
      <c r="CW110">
        <v>37.75</v>
      </c>
      <c r="CX110">
        <v>41.5</v>
      </c>
      <c r="CY110">
        <v>40.125</v>
      </c>
      <c r="CZ110">
        <v>41.062</v>
      </c>
      <c r="DA110">
        <v>40</v>
      </c>
      <c r="DB110">
        <v>555.21</v>
      </c>
      <c r="DC110">
        <v>39.87</v>
      </c>
      <c r="DD110">
        <v>0</v>
      </c>
      <c r="DE110">
        <v>1621533759.4</v>
      </c>
      <c r="DF110">
        <v>0</v>
      </c>
      <c r="DG110">
        <v>3.505236</v>
      </c>
      <c r="DH110">
        <v>-0.0757384657170901</v>
      </c>
      <c r="DI110">
        <v>2.45843077279671</v>
      </c>
      <c r="DJ110">
        <v>90.160068</v>
      </c>
      <c r="DK110">
        <v>15</v>
      </c>
      <c r="DL110">
        <v>1621533543.5</v>
      </c>
      <c r="DM110" t="s">
        <v>296</v>
      </c>
      <c r="DN110">
        <v>1621533543</v>
      </c>
      <c r="DO110">
        <v>1621533543.5</v>
      </c>
      <c r="DP110">
        <v>4</v>
      </c>
      <c r="DQ110">
        <v>0.002</v>
      </c>
      <c r="DR110">
        <v>0.003</v>
      </c>
      <c r="DS110">
        <v>8.559</v>
      </c>
      <c r="DT110">
        <v>0.154</v>
      </c>
      <c r="DU110">
        <v>420</v>
      </c>
      <c r="DV110">
        <v>13</v>
      </c>
      <c r="DW110">
        <v>1.35</v>
      </c>
      <c r="DX110">
        <v>0.35</v>
      </c>
      <c r="DY110">
        <v>-9.63712475</v>
      </c>
      <c r="DZ110">
        <v>-0.232173771106916</v>
      </c>
      <c r="EA110">
        <v>0.100306315628366</v>
      </c>
      <c r="EB110">
        <v>1</v>
      </c>
      <c r="EC110">
        <v>3.48606666666667</v>
      </c>
      <c r="ED110">
        <v>0.198112040180697</v>
      </c>
      <c r="EE110">
        <v>0.166614944701788</v>
      </c>
      <c r="EF110">
        <v>1</v>
      </c>
      <c r="EG110">
        <v>-0.011307479875</v>
      </c>
      <c r="EH110">
        <v>0.0964187450318951</v>
      </c>
      <c r="EI110">
        <v>0.0116709419880557</v>
      </c>
      <c r="EJ110">
        <v>1</v>
      </c>
      <c r="EK110">
        <v>3</v>
      </c>
      <c r="EL110">
        <v>3</v>
      </c>
      <c r="EM110" t="s">
        <v>297</v>
      </c>
      <c r="EN110">
        <v>100</v>
      </c>
      <c r="EO110">
        <v>100</v>
      </c>
      <c r="EP110">
        <v>7.665</v>
      </c>
      <c r="EQ110">
        <v>0.154</v>
      </c>
      <c r="ER110">
        <v>5.25304998807394</v>
      </c>
      <c r="ES110">
        <v>0.0095515401478521</v>
      </c>
      <c r="ET110">
        <v>-4.08282145803731e-06</v>
      </c>
      <c r="EU110">
        <v>9.61633180237613e-10</v>
      </c>
      <c r="EV110">
        <v>-0.0133641391554055</v>
      </c>
      <c r="EW110">
        <v>0.00964955815971448</v>
      </c>
      <c r="EX110">
        <v>0.000351754833574242</v>
      </c>
      <c r="EY110">
        <v>-6.74969522547015e-06</v>
      </c>
      <c r="EZ110">
        <v>-1</v>
      </c>
      <c r="FA110">
        <v>-1</v>
      </c>
      <c r="FB110">
        <v>-1</v>
      </c>
      <c r="FC110">
        <v>-1</v>
      </c>
      <c r="FD110">
        <v>3.5</v>
      </c>
      <c r="FE110">
        <v>3.5</v>
      </c>
      <c r="FF110">
        <v>2</v>
      </c>
      <c r="FG110">
        <v>793.281</v>
      </c>
      <c r="FH110">
        <v>738.771</v>
      </c>
      <c r="FI110">
        <v>19.9997</v>
      </c>
      <c r="FJ110">
        <v>26.9066</v>
      </c>
      <c r="FK110">
        <v>30</v>
      </c>
      <c r="FL110">
        <v>26.9711</v>
      </c>
      <c r="FM110">
        <v>26.9477</v>
      </c>
      <c r="FN110">
        <v>20.7644</v>
      </c>
      <c r="FO110">
        <v>18.4373</v>
      </c>
      <c r="FP110">
        <v>7.20053</v>
      </c>
      <c r="FQ110">
        <v>20</v>
      </c>
      <c r="FR110">
        <v>314.12</v>
      </c>
      <c r="FS110">
        <v>13.0381</v>
      </c>
      <c r="FT110">
        <v>100.024</v>
      </c>
      <c r="FU110">
        <v>100.39</v>
      </c>
    </row>
    <row r="111" spans="1:177">
      <c r="A111">
        <v>95</v>
      </c>
      <c r="B111">
        <v>1621533757.5</v>
      </c>
      <c r="C111">
        <v>188</v>
      </c>
      <c r="D111" t="s">
        <v>486</v>
      </c>
      <c r="E111" t="s">
        <v>487</v>
      </c>
      <c r="G111">
        <v>1621533757.5</v>
      </c>
      <c r="H111">
        <f>CD111*AF111*(BZ111-CA111)/(100*BS111*(1000-AF111*BZ111))</f>
        <v>0</v>
      </c>
      <c r="I111">
        <f>CD111*AF111*(BY111-BX111*(1000-AF111*CA111)/(1000-AF111*BZ111))/(100*BS111)</f>
        <v>0</v>
      </c>
      <c r="J111">
        <f>BX111 - IF(AF111&gt;1, I111*BS111*100.0/(AH111*CL111), 0)</f>
        <v>0</v>
      </c>
      <c r="K111">
        <f>((Q111-H111/2)*J111-I111)/(Q111+H111/2)</f>
        <v>0</v>
      </c>
      <c r="L111">
        <f>K111*(CE111+CF111)/1000.0</f>
        <v>0</v>
      </c>
      <c r="M111">
        <f>(BX111 - IF(AF111&gt;1, I111*BS111*100.0/(AH111*CL111), 0))*(CE111+CF111)/1000.0</f>
        <v>0</v>
      </c>
      <c r="N111">
        <f>2.0/((1/P111-1/O111)+SIGN(P111)*SQRT((1/P111-1/O111)*(1/P111-1/O111) + 4*BT111/((BT111+1)*(BT111+1))*(2*1/P111*1/O111-1/O111*1/O111)))</f>
        <v>0</v>
      </c>
      <c r="O111">
        <f>IF(LEFT(BU111,1)&lt;&gt;"0",IF(LEFT(BU111,1)="1",3.0,BV111),$D$5+$E$5*(CL111*CE111/($K$5*1000))+$F$5*(CL111*CE111/($K$5*1000))*MAX(MIN(BS111,$J$5),$I$5)*MAX(MIN(BS111,$J$5),$I$5)+$G$5*MAX(MIN(BS111,$J$5),$I$5)*(CL111*CE111/($K$5*1000))+$H$5*(CL111*CE111/($K$5*1000))*(CL111*CE111/($K$5*1000)))</f>
        <v>0</v>
      </c>
      <c r="P111">
        <f>H111*(1000-(1000*0.61365*exp(17.502*T111/(240.97+T111))/(CE111+CF111)+BZ111)/2)/(1000*0.61365*exp(17.502*T111/(240.97+T111))/(CE111+CF111)-BZ111)</f>
        <v>0</v>
      </c>
      <c r="Q111">
        <f>1/((BT111+1)/(N111/1.6)+1/(O111/1.37)) + BT111/((BT111+1)/(N111/1.6) + BT111/(O111/1.37))</f>
        <v>0</v>
      </c>
      <c r="R111">
        <f>(BP111*BR111)</f>
        <v>0</v>
      </c>
      <c r="S111">
        <f>(CG111+(R111+2*0.95*5.67E-8*(((CG111+$B$7)+273)^4-(CG111+273)^4)-44100*H111)/(1.84*29.3*O111+8*0.95*5.67E-8*(CG111+273)^3))</f>
        <v>0</v>
      </c>
      <c r="T111">
        <f>($C$7*CH111+$D$7*CI111+$E$7*S111)</f>
        <v>0</v>
      </c>
      <c r="U111">
        <f>0.61365*exp(17.502*T111/(240.97+T111))</f>
        <v>0</v>
      </c>
      <c r="V111">
        <f>(W111/X111*100)</f>
        <v>0</v>
      </c>
      <c r="W111">
        <f>BZ111*(CE111+CF111)/1000</f>
        <v>0</v>
      </c>
      <c r="X111">
        <f>0.61365*exp(17.502*CG111/(240.97+CG111))</f>
        <v>0</v>
      </c>
      <c r="Y111">
        <f>(U111-BZ111*(CE111+CF111)/1000)</f>
        <v>0</v>
      </c>
      <c r="Z111">
        <f>(-H111*44100)</f>
        <v>0</v>
      </c>
      <c r="AA111">
        <f>2*29.3*O111*0.92*(CG111-T111)</f>
        <v>0</v>
      </c>
      <c r="AB111">
        <f>2*0.95*5.67E-8*(((CG111+$B$7)+273)^4-(T111+273)^4)</f>
        <v>0</v>
      </c>
      <c r="AC111">
        <f>R111+AB111+Z111+AA111</f>
        <v>0</v>
      </c>
      <c r="AD111">
        <v>0</v>
      </c>
      <c r="AE111">
        <v>0</v>
      </c>
      <c r="AF111">
        <f>IF(AD111*$H$13&gt;=AH111,1.0,(AH111/(AH111-AD111*$H$13)))</f>
        <v>0</v>
      </c>
      <c r="AG111">
        <f>(AF111-1)*100</f>
        <v>0</v>
      </c>
      <c r="AH111">
        <f>MAX(0,($B$13+$C$13*CL111)/(1+$D$13*CL111)*CE111/(CG111+273)*$E$13)</f>
        <v>0</v>
      </c>
      <c r="AI111" t="s">
        <v>294</v>
      </c>
      <c r="AJ111">
        <v>0</v>
      </c>
      <c r="AK111">
        <v>0</v>
      </c>
      <c r="AL111">
        <f>AK111-AJ111</f>
        <v>0</v>
      </c>
      <c r="AM111">
        <f>AL111/AK111</f>
        <v>0</v>
      </c>
      <c r="AN111">
        <v>0</v>
      </c>
      <c r="AO111" t="s">
        <v>294</v>
      </c>
      <c r="AP111">
        <v>0</v>
      </c>
      <c r="AQ111">
        <v>0</v>
      </c>
      <c r="AR111">
        <f>1-AP111/AQ111</f>
        <v>0</v>
      </c>
      <c r="AS111">
        <v>0.5</v>
      </c>
      <c r="AT111">
        <f>BP111</f>
        <v>0</v>
      </c>
      <c r="AU111">
        <f>I111</f>
        <v>0</v>
      </c>
      <c r="AV111">
        <f>AR111*AS111*AT111</f>
        <v>0</v>
      </c>
      <c r="AW111">
        <f>BB111/AQ111</f>
        <v>0</v>
      </c>
      <c r="AX111">
        <f>(AU111-AN111)/AT111</f>
        <v>0</v>
      </c>
      <c r="AY111">
        <f>(AK111-AQ111)/AQ111</f>
        <v>0</v>
      </c>
      <c r="AZ111" t="s">
        <v>294</v>
      </c>
      <c r="BA111">
        <v>0</v>
      </c>
      <c r="BB111">
        <f>AQ111-BA111</f>
        <v>0</v>
      </c>
      <c r="BC111">
        <f>(AQ111-AP111)/(AQ111-BA111)</f>
        <v>0</v>
      </c>
      <c r="BD111">
        <f>(AK111-AQ111)/(AK111-BA111)</f>
        <v>0</v>
      </c>
      <c r="BE111">
        <f>(AQ111-AP111)/(AQ111-AJ111)</f>
        <v>0</v>
      </c>
      <c r="BF111">
        <f>(AK111-AQ111)/(AK111-AJ111)</f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f>$B$11*CM111+$C$11*CN111+$F$11*CO111*(1-CR111)</f>
        <v>0</v>
      </c>
      <c r="BP111">
        <f>BO111*BQ111</f>
        <v>0</v>
      </c>
      <c r="BQ111">
        <f>($B$11*$D$9+$C$11*$D$9+$F$11*((DB111+CT111)/MAX(DB111+CT111+DC111, 0.1)*$I$9+DC111/MAX(DB111+CT111+DC111, 0.1)*$J$9))/($B$11+$C$11+$F$11)</f>
        <v>0</v>
      </c>
      <c r="BR111">
        <f>($B$11*$K$9+$C$11*$K$9+$F$11*((DB111+CT111)/MAX(DB111+CT111+DC111, 0.1)*$P$9+DC111/MAX(DB111+CT111+DC111, 0.1)*$Q$9))/($B$11+$C$11+$F$11)</f>
        <v>0</v>
      </c>
      <c r="BS111">
        <v>6</v>
      </c>
      <c r="BT111">
        <v>0.5</v>
      </c>
      <c r="BU111" t="s">
        <v>295</v>
      </c>
      <c r="BV111">
        <v>2</v>
      </c>
      <c r="BW111">
        <v>1621533757.5</v>
      </c>
      <c r="BX111">
        <v>295.937</v>
      </c>
      <c r="BY111">
        <v>305.72</v>
      </c>
      <c r="BZ111">
        <v>12.9812</v>
      </c>
      <c r="CA111">
        <v>12.9974</v>
      </c>
      <c r="CB111">
        <v>288.247</v>
      </c>
      <c r="CC111">
        <v>12.8272</v>
      </c>
      <c r="CD111">
        <v>699.766</v>
      </c>
      <c r="CE111">
        <v>100.933</v>
      </c>
      <c r="CF111">
        <v>0.0989109</v>
      </c>
      <c r="CG111">
        <v>22.9721</v>
      </c>
      <c r="CH111">
        <v>22.9394</v>
      </c>
      <c r="CI111">
        <v>999.9</v>
      </c>
      <c r="CJ111">
        <v>0</v>
      </c>
      <c r="CK111">
        <v>0</v>
      </c>
      <c r="CL111">
        <v>10020</v>
      </c>
      <c r="CM111">
        <v>0</v>
      </c>
      <c r="CN111">
        <v>3.33586</v>
      </c>
      <c r="CO111">
        <v>600.081</v>
      </c>
      <c r="CP111">
        <v>0.932968</v>
      </c>
      <c r="CQ111">
        <v>0.0670323</v>
      </c>
      <c r="CR111">
        <v>0</v>
      </c>
      <c r="CS111">
        <v>3.4363</v>
      </c>
      <c r="CT111">
        <v>4.99951</v>
      </c>
      <c r="CU111">
        <v>90.3525</v>
      </c>
      <c r="CV111">
        <v>4814.71</v>
      </c>
      <c r="CW111">
        <v>37.75</v>
      </c>
      <c r="CX111">
        <v>41.5</v>
      </c>
      <c r="CY111">
        <v>40.125</v>
      </c>
      <c r="CZ111">
        <v>41.062</v>
      </c>
      <c r="DA111">
        <v>40</v>
      </c>
      <c r="DB111">
        <v>555.19</v>
      </c>
      <c r="DC111">
        <v>39.89</v>
      </c>
      <c r="DD111">
        <v>0</v>
      </c>
      <c r="DE111">
        <v>1621533761.2</v>
      </c>
      <c r="DF111">
        <v>0</v>
      </c>
      <c r="DG111">
        <v>3.51092692307692</v>
      </c>
      <c r="DH111">
        <v>-0.53811624340239</v>
      </c>
      <c r="DI111">
        <v>0.480827350985467</v>
      </c>
      <c r="DJ111">
        <v>90.2635076923077</v>
      </c>
      <c r="DK111">
        <v>15</v>
      </c>
      <c r="DL111">
        <v>1621533543.5</v>
      </c>
      <c r="DM111" t="s">
        <v>296</v>
      </c>
      <c r="DN111">
        <v>1621533543</v>
      </c>
      <c r="DO111">
        <v>1621533543.5</v>
      </c>
      <c r="DP111">
        <v>4</v>
      </c>
      <c r="DQ111">
        <v>0.002</v>
      </c>
      <c r="DR111">
        <v>0.003</v>
      </c>
      <c r="DS111">
        <v>8.559</v>
      </c>
      <c r="DT111">
        <v>0.154</v>
      </c>
      <c r="DU111">
        <v>420</v>
      </c>
      <c r="DV111">
        <v>13</v>
      </c>
      <c r="DW111">
        <v>1.35</v>
      </c>
      <c r="DX111">
        <v>0.35</v>
      </c>
      <c r="DY111">
        <v>-9.64338925</v>
      </c>
      <c r="DZ111">
        <v>-0.173021651031864</v>
      </c>
      <c r="EA111">
        <v>0.104198290518307</v>
      </c>
      <c r="EB111">
        <v>1</v>
      </c>
      <c r="EC111">
        <v>3.49799714285714</v>
      </c>
      <c r="ED111">
        <v>0.00402504892367882</v>
      </c>
      <c r="EE111">
        <v>0.157730856634629</v>
      </c>
      <c r="EF111">
        <v>1</v>
      </c>
      <c r="EG111">
        <v>-0.009940792375</v>
      </c>
      <c r="EH111">
        <v>0.0349660770393996</v>
      </c>
      <c r="EI111">
        <v>0.00949319842890073</v>
      </c>
      <c r="EJ111">
        <v>1</v>
      </c>
      <c r="EK111">
        <v>3</v>
      </c>
      <c r="EL111">
        <v>3</v>
      </c>
      <c r="EM111" t="s">
        <v>297</v>
      </c>
      <c r="EN111">
        <v>100</v>
      </c>
      <c r="EO111">
        <v>100</v>
      </c>
      <c r="EP111">
        <v>7.69</v>
      </c>
      <c r="EQ111">
        <v>0.154</v>
      </c>
      <c r="ER111">
        <v>5.25304998807394</v>
      </c>
      <c r="ES111">
        <v>0.0095515401478521</v>
      </c>
      <c r="ET111">
        <v>-4.08282145803731e-06</v>
      </c>
      <c r="EU111">
        <v>9.61633180237613e-10</v>
      </c>
      <c r="EV111">
        <v>-0.0133641391554055</v>
      </c>
      <c r="EW111">
        <v>0.00964955815971448</v>
      </c>
      <c r="EX111">
        <v>0.000351754833574242</v>
      </c>
      <c r="EY111">
        <v>-6.74969522547015e-06</v>
      </c>
      <c r="EZ111">
        <v>-1</v>
      </c>
      <c r="FA111">
        <v>-1</v>
      </c>
      <c r="FB111">
        <v>-1</v>
      </c>
      <c r="FC111">
        <v>-1</v>
      </c>
      <c r="FD111">
        <v>3.6</v>
      </c>
      <c r="FE111">
        <v>3.6</v>
      </c>
      <c r="FF111">
        <v>2</v>
      </c>
      <c r="FG111">
        <v>793.104</v>
      </c>
      <c r="FH111">
        <v>738.741</v>
      </c>
      <c r="FI111">
        <v>19.9998</v>
      </c>
      <c r="FJ111">
        <v>26.9066</v>
      </c>
      <c r="FK111">
        <v>30</v>
      </c>
      <c r="FL111">
        <v>26.9711</v>
      </c>
      <c r="FM111">
        <v>26.9455</v>
      </c>
      <c r="FN111">
        <v>20.9547</v>
      </c>
      <c r="FO111">
        <v>18.4373</v>
      </c>
      <c r="FP111">
        <v>7.20053</v>
      </c>
      <c r="FQ111">
        <v>20</v>
      </c>
      <c r="FR111">
        <v>317.5</v>
      </c>
      <c r="FS111">
        <v>13.0381</v>
      </c>
      <c r="FT111">
        <v>100.022</v>
      </c>
      <c r="FU111">
        <v>100.387</v>
      </c>
    </row>
    <row r="112" spans="1:177">
      <c r="A112">
        <v>96</v>
      </c>
      <c r="B112">
        <v>1621533759.5</v>
      </c>
      <c r="C112">
        <v>190</v>
      </c>
      <c r="D112" t="s">
        <v>488</v>
      </c>
      <c r="E112" t="s">
        <v>489</v>
      </c>
      <c r="G112">
        <v>1621533759.5</v>
      </c>
      <c r="H112">
        <f>CD112*AF112*(BZ112-CA112)/(100*BS112*(1000-AF112*BZ112))</f>
        <v>0</v>
      </c>
      <c r="I112">
        <f>CD112*AF112*(BY112-BX112*(1000-AF112*CA112)/(1000-AF112*BZ112))/(100*BS112)</f>
        <v>0</v>
      </c>
      <c r="J112">
        <f>BX112 - IF(AF112&gt;1, I112*BS112*100.0/(AH112*CL112), 0)</f>
        <v>0</v>
      </c>
      <c r="K112">
        <f>((Q112-H112/2)*J112-I112)/(Q112+H112/2)</f>
        <v>0</v>
      </c>
      <c r="L112">
        <f>K112*(CE112+CF112)/1000.0</f>
        <v>0</v>
      </c>
      <c r="M112">
        <f>(BX112 - IF(AF112&gt;1, I112*BS112*100.0/(AH112*CL112), 0))*(CE112+CF112)/1000.0</f>
        <v>0</v>
      </c>
      <c r="N112">
        <f>2.0/((1/P112-1/O112)+SIGN(P112)*SQRT((1/P112-1/O112)*(1/P112-1/O112) + 4*BT112/((BT112+1)*(BT112+1))*(2*1/P112*1/O112-1/O112*1/O112)))</f>
        <v>0</v>
      </c>
      <c r="O112">
        <f>IF(LEFT(BU112,1)&lt;&gt;"0",IF(LEFT(BU112,1)="1",3.0,BV112),$D$5+$E$5*(CL112*CE112/($K$5*1000))+$F$5*(CL112*CE112/($K$5*1000))*MAX(MIN(BS112,$J$5),$I$5)*MAX(MIN(BS112,$J$5),$I$5)+$G$5*MAX(MIN(BS112,$J$5),$I$5)*(CL112*CE112/($K$5*1000))+$H$5*(CL112*CE112/($K$5*1000))*(CL112*CE112/($K$5*1000)))</f>
        <v>0</v>
      </c>
      <c r="P112">
        <f>H112*(1000-(1000*0.61365*exp(17.502*T112/(240.97+T112))/(CE112+CF112)+BZ112)/2)/(1000*0.61365*exp(17.502*T112/(240.97+T112))/(CE112+CF112)-BZ112)</f>
        <v>0</v>
      </c>
      <c r="Q112">
        <f>1/((BT112+1)/(N112/1.6)+1/(O112/1.37)) + BT112/((BT112+1)/(N112/1.6) + BT112/(O112/1.37))</f>
        <v>0</v>
      </c>
      <c r="R112">
        <f>(BP112*BR112)</f>
        <v>0</v>
      </c>
      <c r="S112">
        <f>(CG112+(R112+2*0.95*5.67E-8*(((CG112+$B$7)+273)^4-(CG112+273)^4)-44100*H112)/(1.84*29.3*O112+8*0.95*5.67E-8*(CG112+273)^3))</f>
        <v>0</v>
      </c>
      <c r="T112">
        <f>($C$7*CH112+$D$7*CI112+$E$7*S112)</f>
        <v>0</v>
      </c>
      <c r="U112">
        <f>0.61365*exp(17.502*T112/(240.97+T112))</f>
        <v>0</v>
      </c>
      <c r="V112">
        <f>(W112/X112*100)</f>
        <v>0</v>
      </c>
      <c r="W112">
        <f>BZ112*(CE112+CF112)/1000</f>
        <v>0</v>
      </c>
      <c r="X112">
        <f>0.61365*exp(17.502*CG112/(240.97+CG112))</f>
        <v>0</v>
      </c>
      <c r="Y112">
        <f>(U112-BZ112*(CE112+CF112)/1000)</f>
        <v>0</v>
      </c>
      <c r="Z112">
        <f>(-H112*44100)</f>
        <v>0</v>
      </c>
      <c r="AA112">
        <f>2*29.3*O112*0.92*(CG112-T112)</f>
        <v>0</v>
      </c>
      <c r="AB112">
        <f>2*0.95*5.67E-8*(((CG112+$B$7)+273)^4-(T112+273)^4)</f>
        <v>0</v>
      </c>
      <c r="AC112">
        <f>R112+AB112+Z112+AA112</f>
        <v>0</v>
      </c>
      <c r="AD112">
        <v>0</v>
      </c>
      <c r="AE112">
        <v>0</v>
      </c>
      <c r="AF112">
        <f>IF(AD112*$H$13&gt;=AH112,1.0,(AH112/(AH112-AD112*$H$13)))</f>
        <v>0</v>
      </c>
      <c r="AG112">
        <f>(AF112-1)*100</f>
        <v>0</v>
      </c>
      <c r="AH112">
        <f>MAX(0,($B$13+$C$13*CL112)/(1+$D$13*CL112)*CE112/(CG112+273)*$E$13)</f>
        <v>0</v>
      </c>
      <c r="AI112" t="s">
        <v>294</v>
      </c>
      <c r="AJ112">
        <v>0</v>
      </c>
      <c r="AK112">
        <v>0</v>
      </c>
      <c r="AL112">
        <f>AK112-AJ112</f>
        <v>0</v>
      </c>
      <c r="AM112">
        <f>AL112/AK112</f>
        <v>0</v>
      </c>
      <c r="AN112">
        <v>0</v>
      </c>
      <c r="AO112" t="s">
        <v>294</v>
      </c>
      <c r="AP112">
        <v>0</v>
      </c>
      <c r="AQ112">
        <v>0</v>
      </c>
      <c r="AR112">
        <f>1-AP112/AQ112</f>
        <v>0</v>
      </c>
      <c r="AS112">
        <v>0.5</v>
      </c>
      <c r="AT112">
        <f>BP112</f>
        <v>0</v>
      </c>
      <c r="AU112">
        <f>I112</f>
        <v>0</v>
      </c>
      <c r="AV112">
        <f>AR112*AS112*AT112</f>
        <v>0</v>
      </c>
      <c r="AW112">
        <f>BB112/AQ112</f>
        <v>0</v>
      </c>
      <c r="AX112">
        <f>(AU112-AN112)/AT112</f>
        <v>0</v>
      </c>
      <c r="AY112">
        <f>(AK112-AQ112)/AQ112</f>
        <v>0</v>
      </c>
      <c r="AZ112" t="s">
        <v>294</v>
      </c>
      <c r="BA112">
        <v>0</v>
      </c>
      <c r="BB112">
        <f>AQ112-BA112</f>
        <v>0</v>
      </c>
      <c r="BC112">
        <f>(AQ112-AP112)/(AQ112-BA112)</f>
        <v>0</v>
      </c>
      <c r="BD112">
        <f>(AK112-AQ112)/(AK112-BA112)</f>
        <v>0</v>
      </c>
      <c r="BE112">
        <f>(AQ112-AP112)/(AQ112-AJ112)</f>
        <v>0</v>
      </c>
      <c r="BF112">
        <f>(AK112-AQ112)/(AK112-AJ112)</f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f>$B$11*CM112+$C$11*CN112+$F$11*CO112*(1-CR112)</f>
        <v>0</v>
      </c>
      <c r="BP112">
        <f>BO112*BQ112</f>
        <v>0</v>
      </c>
      <c r="BQ112">
        <f>($B$11*$D$9+$C$11*$D$9+$F$11*((DB112+CT112)/MAX(DB112+CT112+DC112, 0.1)*$I$9+DC112/MAX(DB112+CT112+DC112, 0.1)*$J$9))/($B$11+$C$11+$F$11)</f>
        <v>0</v>
      </c>
      <c r="BR112">
        <f>($B$11*$K$9+$C$11*$K$9+$F$11*((DB112+CT112)/MAX(DB112+CT112+DC112, 0.1)*$P$9+DC112/MAX(DB112+CT112+DC112, 0.1)*$Q$9))/($B$11+$C$11+$F$11)</f>
        <v>0</v>
      </c>
      <c r="BS112">
        <v>6</v>
      </c>
      <c r="BT112">
        <v>0.5</v>
      </c>
      <c r="BU112" t="s">
        <v>295</v>
      </c>
      <c r="BV112">
        <v>2</v>
      </c>
      <c r="BW112">
        <v>1621533759.5</v>
      </c>
      <c r="BX112">
        <v>299.263</v>
      </c>
      <c r="BY112">
        <v>309.221</v>
      </c>
      <c r="BZ112">
        <v>12.984</v>
      </c>
      <c r="CA112">
        <v>12.9949</v>
      </c>
      <c r="CB112">
        <v>291.548</v>
      </c>
      <c r="CC112">
        <v>12.8299</v>
      </c>
      <c r="CD112">
        <v>699.665</v>
      </c>
      <c r="CE112">
        <v>100.929</v>
      </c>
      <c r="CF112">
        <v>0.0997354</v>
      </c>
      <c r="CG112">
        <v>22.9695</v>
      </c>
      <c r="CH112">
        <v>22.9379</v>
      </c>
      <c r="CI112">
        <v>999.9</v>
      </c>
      <c r="CJ112">
        <v>0</v>
      </c>
      <c r="CK112">
        <v>0</v>
      </c>
      <c r="CL112">
        <v>10020</v>
      </c>
      <c r="CM112">
        <v>0</v>
      </c>
      <c r="CN112">
        <v>3.33586</v>
      </c>
      <c r="CO112">
        <v>599.768</v>
      </c>
      <c r="CP112">
        <v>0.932968</v>
      </c>
      <c r="CQ112">
        <v>0.0670323</v>
      </c>
      <c r="CR112">
        <v>0</v>
      </c>
      <c r="CS112">
        <v>3.5655</v>
      </c>
      <c r="CT112">
        <v>4.99951</v>
      </c>
      <c r="CU112">
        <v>90.0957</v>
      </c>
      <c r="CV112">
        <v>4812.18</v>
      </c>
      <c r="CW112">
        <v>37.687</v>
      </c>
      <c r="CX112">
        <v>41.5</v>
      </c>
      <c r="CY112">
        <v>40.125</v>
      </c>
      <c r="CZ112">
        <v>41.062</v>
      </c>
      <c r="DA112">
        <v>40</v>
      </c>
      <c r="DB112">
        <v>554.9</v>
      </c>
      <c r="DC112">
        <v>39.87</v>
      </c>
      <c r="DD112">
        <v>0</v>
      </c>
      <c r="DE112">
        <v>1621533763.6</v>
      </c>
      <c r="DF112">
        <v>0</v>
      </c>
      <c r="DG112">
        <v>3.49807692307692</v>
      </c>
      <c r="DH112">
        <v>-0.91582222444229</v>
      </c>
      <c r="DI112">
        <v>-0.591770937179176</v>
      </c>
      <c r="DJ112">
        <v>90.2432038461538</v>
      </c>
      <c r="DK112">
        <v>15</v>
      </c>
      <c r="DL112">
        <v>1621533543.5</v>
      </c>
      <c r="DM112" t="s">
        <v>296</v>
      </c>
      <c r="DN112">
        <v>1621533543</v>
      </c>
      <c r="DO112">
        <v>1621533543.5</v>
      </c>
      <c r="DP112">
        <v>4</v>
      </c>
      <c r="DQ112">
        <v>0.002</v>
      </c>
      <c r="DR112">
        <v>0.003</v>
      </c>
      <c r="DS112">
        <v>8.559</v>
      </c>
      <c r="DT112">
        <v>0.154</v>
      </c>
      <c r="DU112">
        <v>420</v>
      </c>
      <c r="DV112">
        <v>13</v>
      </c>
      <c r="DW112">
        <v>1.35</v>
      </c>
      <c r="DX112">
        <v>0.35</v>
      </c>
      <c r="DY112">
        <v>-9.64460525</v>
      </c>
      <c r="DZ112">
        <v>-0.18862435272044</v>
      </c>
      <c r="EA112">
        <v>0.114067004234079</v>
      </c>
      <c r="EB112">
        <v>1</v>
      </c>
      <c r="EC112">
        <v>3.49578235294118</v>
      </c>
      <c r="ED112">
        <v>-0.214195754716984</v>
      </c>
      <c r="EE112">
        <v>0.149567386879604</v>
      </c>
      <c r="EF112">
        <v>1</v>
      </c>
      <c r="EG112">
        <v>-0.008843732375</v>
      </c>
      <c r="EH112">
        <v>-0.00179061909568484</v>
      </c>
      <c r="EI112">
        <v>0.00818423385871996</v>
      </c>
      <c r="EJ112">
        <v>1</v>
      </c>
      <c r="EK112">
        <v>3</v>
      </c>
      <c r="EL112">
        <v>3</v>
      </c>
      <c r="EM112" t="s">
        <v>297</v>
      </c>
      <c r="EN112">
        <v>100</v>
      </c>
      <c r="EO112">
        <v>100</v>
      </c>
      <c r="EP112">
        <v>7.715</v>
      </c>
      <c r="EQ112">
        <v>0.1541</v>
      </c>
      <c r="ER112">
        <v>5.25304998807394</v>
      </c>
      <c r="ES112">
        <v>0.0095515401478521</v>
      </c>
      <c r="ET112">
        <v>-4.08282145803731e-06</v>
      </c>
      <c r="EU112">
        <v>9.61633180237613e-10</v>
      </c>
      <c r="EV112">
        <v>-0.0133641391554055</v>
      </c>
      <c r="EW112">
        <v>0.00964955815971448</v>
      </c>
      <c r="EX112">
        <v>0.000351754833574242</v>
      </c>
      <c r="EY112">
        <v>-6.74969522547015e-06</v>
      </c>
      <c r="EZ112">
        <v>-1</v>
      </c>
      <c r="FA112">
        <v>-1</v>
      </c>
      <c r="FB112">
        <v>-1</v>
      </c>
      <c r="FC112">
        <v>-1</v>
      </c>
      <c r="FD112">
        <v>3.6</v>
      </c>
      <c r="FE112">
        <v>3.6</v>
      </c>
      <c r="FF112">
        <v>2</v>
      </c>
      <c r="FG112">
        <v>792.894</v>
      </c>
      <c r="FH112">
        <v>738.741</v>
      </c>
      <c r="FI112">
        <v>19.9991</v>
      </c>
      <c r="FJ112">
        <v>26.9043</v>
      </c>
      <c r="FK112">
        <v>29.9999</v>
      </c>
      <c r="FL112">
        <v>26.9689</v>
      </c>
      <c r="FM112">
        <v>26.9455</v>
      </c>
      <c r="FN112">
        <v>21.14</v>
      </c>
      <c r="FO112">
        <v>18.4373</v>
      </c>
      <c r="FP112">
        <v>7.20053</v>
      </c>
      <c r="FQ112">
        <v>20</v>
      </c>
      <c r="FR112">
        <v>320.86</v>
      </c>
      <c r="FS112">
        <v>13.0381</v>
      </c>
      <c r="FT112">
        <v>100.022</v>
      </c>
      <c r="FU112">
        <v>100.388</v>
      </c>
    </row>
    <row r="113" spans="1:177">
      <c r="A113">
        <v>97</v>
      </c>
      <c r="B113">
        <v>1621533761.5</v>
      </c>
      <c r="C113">
        <v>192</v>
      </c>
      <c r="D113" t="s">
        <v>490</v>
      </c>
      <c r="E113" t="s">
        <v>491</v>
      </c>
      <c r="G113">
        <v>1621533761.5</v>
      </c>
      <c r="H113">
        <f>CD113*AF113*(BZ113-CA113)/(100*BS113*(1000-AF113*BZ113))</f>
        <v>0</v>
      </c>
      <c r="I113">
        <f>CD113*AF113*(BY113-BX113*(1000-AF113*CA113)/(1000-AF113*BZ113))/(100*BS113)</f>
        <v>0</v>
      </c>
      <c r="J113">
        <f>BX113 - IF(AF113&gt;1, I113*BS113*100.0/(AH113*CL113), 0)</f>
        <v>0</v>
      </c>
      <c r="K113">
        <f>((Q113-H113/2)*J113-I113)/(Q113+H113/2)</f>
        <v>0</v>
      </c>
      <c r="L113">
        <f>K113*(CE113+CF113)/1000.0</f>
        <v>0</v>
      </c>
      <c r="M113">
        <f>(BX113 - IF(AF113&gt;1, I113*BS113*100.0/(AH113*CL113), 0))*(CE113+CF113)/1000.0</f>
        <v>0</v>
      </c>
      <c r="N113">
        <f>2.0/((1/P113-1/O113)+SIGN(P113)*SQRT((1/P113-1/O113)*(1/P113-1/O113) + 4*BT113/((BT113+1)*(BT113+1))*(2*1/P113*1/O113-1/O113*1/O113)))</f>
        <v>0</v>
      </c>
      <c r="O113">
        <f>IF(LEFT(BU113,1)&lt;&gt;"0",IF(LEFT(BU113,1)="1",3.0,BV113),$D$5+$E$5*(CL113*CE113/($K$5*1000))+$F$5*(CL113*CE113/($K$5*1000))*MAX(MIN(BS113,$J$5),$I$5)*MAX(MIN(BS113,$J$5),$I$5)+$G$5*MAX(MIN(BS113,$J$5),$I$5)*(CL113*CE113/($K$5*1000))+$H$5*(CL113*CE113/($K$5*1000))*(CL113*CE113/($K$5*1000)))</f>
        <v>0</v>
      </c>
      <c r="P113">
        <f>H113*(1000-(1000*0.61365*exp(17.502*T113/(240.97+T113))/(CE113+CF113)+BZ113)/2)/(1000*0.61365*exp(17.502*T113/(240.97+T113))/(CE113+CF113)-BZ113)</f>
        <v>0</v>
      </c>
      <c r="Q113">
        <f>1/((BT113+1)/(N113/1.6)+1/(O113/1.37)) + BT113/((BT113+1)/(N113/1.6) + BT113/(O113/1.37))</f>
        <v>0</v>
      </c>
      <c r="R113">
        <f>(BP113*BR113)</f>
        <v>0</v>
      </c>
      <c r="S113">
        <f>(CG113+(R113+2*0.95*5.67E-8*(((CG113+$B$7)+273)^4-(CG113+273)^4)-44100*H113)/(1.84*29.3*O113+8*0.95*5.67E-8*(CG113+273)^3))</f>
        <v>0</v>
      </c>
      <c r="T113">
        <f>($C$7*CH113+$D$7*CI113+$E$7*S113)</f>
        <v>0</v>
      </c>
      <c r="U113">
        <f>0.61365*exp(17.502*T113/(240.97+T113))</f>
        <v>0</v>
      </c>
      <c r="V113">
        <f>(W113/X113*100)</f>
        <v>0</v>
      </c>
      <c r="W113">
        <f>BZ113*(CE113+CF113)/1000</f>
        <v>0</v>
      </c>
      <c r="X113">
        <f>0.61365*exp(17.502*CG113/(240.97+CG113))</f>
        <v>0</v>
      </c>
      <c r="Y113">
        <f>(U113-BZ113*(CE113+CF113)/1000)</f>
        <v>0</v>
      </c>
      <c r="Z113">
        <f>(-H113*44100)</f>
        <v>0</v>
      </c>
      <c r="AA113">
        <f>2*29.3*O113*0.92*(CG113-T113)</f>
        <v>0</v>
      </c>
      <c r="AB113">
        <f>2*0.95*5.67E-8*(((CG113+$B$7)+273)^4-(T113+273)^4)</f>
        <v>0</v>
      </c>
      <c r="AC113">
        <f>R113+AB113+Z113+AA113</f>
        <v>0</v>
      </c>
      <c r="AD113">
        <v>0</v>
      </c>
      <c r="AE113">
        <v>0</v>
      </c>
      <c r="AF113">
        <f>IF(AD113*$H$13&gt;=AH113,1.0,(AH113/(AH113-AD113*$H$13)))</f>
        <v>0</v>
      </c>
      <c r="AG113">
        <f>(AF113-1)*100</f>
        <v>0</v>
      </c>
      <c r="AH113">
        <f>MAX(0,($B$13+$C$13*CL113)/(1+$D$13*CL113)*CE113/(CG113+273)*$E$13)</f>
        <v>0</v>
      </c>
      <c r="AI113" t="s">
        <v>294</v>
      </c>
      <c r="AJ113">
        <v>0</v>
      </c>
      <c r="AK113">
        <v>0</v>
      </c>
      <c r="AL113">
        <f>AK113-AJ113</f>
        <v>0</v>
      </c>
      <c r="AM113">
        <f>AL113/AK113</f>
        <v>0</v>
      </c>
      <c r="AN113">
        <v>0</v>
      </c>
      <c r="AO113" t="s">
        <v>294</v>
      </c>
      <c r="AP113">
        <v>0</v>
      </c>
      <c r="AQ113">
        <v>0</v>
      </c>
      <c r="AR113">
        <f>1-AP113/AQ113</f>
        <v>0</v>
      </c>
      <c r="AS113">
        <v>0.5</v>
      </c>
      <c r="AT113">
        <f>BP113</f>
        <v>0</v>
      </c>
      <c r="AU113">
        <f>I113</f>
        <v>0</v>
      </c>
      <c r="AV113">
        <f>AR113*AS113*AT113</f>
        <v>0</v>
      </c>
      <c r="AW113">
        <f>BB113/AQ113</f>
        <v>0</v>
      </c>
      <c r="AX113">
        <f>(AU113-AN113)/AT113</f>
        <v>0</v>
      </c>
      <c r="AY113">
        <f>(AK113-AQ113)/AQ113</f>
        <v>0</v>
      </c>
      <c r="AZ113" t="s">
        <v>294</v>
      </c>
      <c r="BA113">
        <v>0</v>
      </c>
      <c r="BB113">
        <f>AQ113-BA113</f>
        <v>0</v>
      </c>
      <c r="BC113">
        <f>(AQ113-AP113)/(AQ113-BA113)</f>
        <v>0</v>
      </c>
      <c r="BD113">
        <f>(AK113-AQ113)/(AK113-BA113)</f>
        <v>0</v>
      </c>
      <c r="BE113">
        <f>(AQ113-AP113)/(AQ113-AJ113)</f>
        <v>0</v>
      </c>
      <c r="BF113">
        <f>(AK113-AQ113)/(AK113-AJ113)</f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f>$B$11*CM113+$C$11*CN113+$F$11*CO113*(1-CR113)</f>
        <v>0</v>
      </c>
      <c r="BP113">
        <f>BO113*BQ113</f>
        <v>0</v>
      </c>
      <c r="BQ113">
        <f>($B$11*$D$9+$C$11*$D$9+$F$11*((DB113+CT113)/MAX(DB113+CT113+DC113, 0.1)*$I$9+DC113/MAX(DB113+CT113+DC113, 0.1)*$J$9))/($B$11+$C$11+$F$11)</f>
        <v>0</v>
      </c>
      <c r="BR113">
        <f>($B$11*$K$9+$C$11*$K$9+$F$11*((DB113+CT113)/MAX(DB113+CT113+DC113, 0.1)*$P$9+DC113/MAX(DB113+CT113+DC113, 0.1)*$Q$9))/($B$11+$C$11+$F$11)</f>
        <v>0</v>
      </c>
      <c r="BS113">
        <v>6</v>
      </c>
      <c r="BT113">
        <v>0.5</v>
      </c>
      <c r="BU113" t="s">
        <v>295</v>
      </c>
      <c r="BV113">
        <v>2</v>
      </c>
      <c r="BW113">
        <v>1621533761.5</v>
      </c>
      <c r="BX113">
        <v>302.74</v>
      </c>
      <c r="BY113">
        <v>312.571</v>
      </c>
      <c r="BZ113">
        <v>12.9877</v>
      </c>
      <c r="CA113">
        <v>12.9921</v>
      </c>
      <c r="CB113">
        <v>295</v>
      </c>
      <c r="CC113">
        <v>12.8336</v>
      </c>
      <c r="CD113">
        <v>700.189</v>
      </c>
      <c r="CE113">
        <v>100.931</v>
      </c>
      <c r="CF113">
        <v>0.10003</v>
      </c>
      <c r="CG113">
        <v>22.9702</v>
      </c>
      <c r="CH113">
        <v>22.9291</v>
      </c>
      <c r="CI113">
        <v>999.9</v>
      </c>
      <c r="CJ113">
        <v>0</v>
      </c>
      <c r="CK113">
        <v>0</v>
      </c>
      <c r="CL113">
        <v>9910</v>
      </c>
      <c r="CM113">
        <v>0</v>
      </c>
      <c r="CN113">
        <v>3.33586</v>
      </c>
      <c r="CO113">
        <v>600.068</v>
      </c>
      <c r="CP113">
        <v>0.933003</v>
      </c>
      <c r="CQ113">
        <v>0.0669971</v>
      </c>
      <c r="CR113">
        <v>0</v>
      </c>
      <c r="CS113">
        <v>3.641</v>
      </c>
      <c r="CT113">
        <v>4.99951</v>
      </c>
      <c r="CU113">
        <v>89.868</v>
      </c>
      <c r="CV113">
        <v>4814.65</v>
      </c>
      <c r="CW113">
        <v>37.75</v>
      </c>
      <c r="CX113">
        <v>41.5</v>
      </c>
      <c r="CY113">
        <v>40.125</v>
      </c>
      <c r="CZ113">
        <v>41.062</v>
      </c>
      <c r="DA113">
        <v>40</v>
      </c>
      <c r="DB113">
        <v>555.2</v>
      </c>
      <c r="DC113">
        <v>39.87</v>
      </c>
      <c r="DD113">
        <v>0</v>
      </c>
      <c r="DE113">
        <v>1621533765.4</v>
      </c>
      <c r="DF113">
        <v>0</v>
      </c>
      <c r="DG113">
        <v>3.472468</v>
      </c>
      <c r="DH113">
        <v>-0.766469229530456</v>
      </c>
      <c r="DI113">
        <v>-1.39982307686287</v>
      </c>
      <c r="DJ113">
        <v>90.23762</v>
      </c>
      <c r="DK113">
        <v>15</v>
      </c>
      <c r="DL113">
        <v>1621533543.5</v>
      </c>
      <c r="DM113" t="s">
        <v>296</v>
      </c>
      <c r="DN113">
        <v>1621533543</v>
      </c>
      <c r="DO113">
        <v>1621533543.5</v>
      </c>
      <c r="DP113">
        <v>4</v>
      </c>
      <c r="DQ113">
        <v>0.002</v>
      </c>
      <c r="DR113">
        <v>0.003</v>
      </c>
      <c r="DS113">
        <v>8.559</v>
      </c>
      <c r="DT113">
        <v>0.154</v>
      </c>
      <c r="DU113">
        <v>420</v>
      </c>
      <c r="DV113">
        <v>13</v>
      </c>
      <c r="DW113">
        <v>1.35</v>
      </c>
      <c r="DX113">
        <v>0.35</v>
      </c>
      <c r="DY113">
        <v>-9.66363375</v>
      </c>
      <c r="DZ113">
        <v>-0.498445440900518</v>
      </c>
      <c r="EA113">
        <v>0.131896149843115</v>
      </c>
      <c r="EB113">
        <v>1</v>
      </c>
      <c r="EC113">
        <v>3.48065454545455</v>
      </c>
      <c r="ED113">
        <v>-0.394905949608299</v>
      </c>
      <c r="EE113">
        <v>0.155253433262987</v>
      </c>
      <c r="EF113">
        <v>1</v>
      </c>
      <c r="EG113">
        <v>-0.008031033125</v>
      </c>
      <c r="EH113">
        <v>-0.0253405239737336</v>
      </c>
      <c r="EI113">
        <v>0.00750714171331983</v>
      </c>
      <c r="EJ113">
        <v>1</v>
      </c>
      <c r="EK113">
        <v>3</v>
      </c>
      <c r="EL113">
        <v>3</v>
      </c>
      <c r="EM113" t="s">
        <v>297</v>
      </c>
      <c r="EN113">
        <v>100</v>
      </c>
      <c r="EO113">
        <v>100</v>
      </c>
      <c r="EP113">
        <v>7.74</v>
      </c>
      <c r="EQ113">
        <v>0.1541</v>
      </c>
      <c r="ER113">
        <v>5.25304998807394</v>
      </c>
      <c r="ES113">
        <v>0.0095515401478521</v>
      </c>
      <c r="ET113">
        <v>-4.08282145803731e-06</v>
      </c>
      <c r="EU113">
        <v>9.61633180237613e-10</v>
      </c>
      <c r="EV113">
        <v>-0.0133641391554055</v>
      </c>
      <c r="EW113">
        <v>0.00964955815971448</v>
      </c>
      <c r="EX113">
        <v>0.000351754833574242</v>
      </c>
      <c r="EY113">
        <v>-6.74969522547015e-06</v>
      </c>
      <c r="EZ113">
        <v>-1</v>
      </c>
      <c r="FA113">
        <v>-1</v>
      </c>
      <c r="FB113">
        <v>-1</v>
      </c>
      <c r="FC113">
        <v>-1</v>
      </c>
      <c r="FD113">
        <v>3.6</v>
      </c>
      <c r="FE113">
        <v>3.6</v>
      </c>
      <c r="FF113">
        <v>2</v>
      </c>
      <c r="FG113">
        <v>793.784</v>
      </c>
      <c r="FH113">
        <v>738.362</v>
      </c>
      <c r="FI113">
        <v>19.9994</v>
      </c>
      <c r="FJ113">
        <v>26.9043</v>
      </c>
      <c r="FK113">
        <v>30</v>
      </c>
      <c r="FL113">
        <v>26.9689</v>
      </c>
      <c r="FM113">
        <v>26.9455</v>
      </c>
      <c r="FN113">
        <v>21.3153</v>
      </c>
      <c r="FO113">
        <v>18.4373</v>
      </c>
      <c r="FP113">
        <v>7.20053</v>
      </c>
      <c r="FQ113">
        <v>20</v>
      </c>
      <c r="FR113">
        <v>324.25</v>
      </c>
      <c r="FS113">
        <v>13.0381</v>
      </c>
      <c r="FT113">
        <v>100.023</v>
      </c>
      <c r="FU113">
        <v>100.39</v>
      </c>
    </row>
    <row r="114" spans="1:177">
      <c r="A114">
        <v>98</v>
      </c>
      <c r="B114">
        <v>1621533763.5</v>
      </c>
      <c r="C114">
        <v>194</v>
      </c>
      <c r="D114" t="s">
        <v>492</v>
      </c>
      <c r="E114" t="s">
        <v>493</v>
      </c>
      <c r="G114">
        <v>1621533763.5</v>
      </c>
      <c r="H114">
        <f>CD114*AF114*(BZ114-CA114)/(100*BS114*(1000-AF114*BZ114))</f>
        <v>0</v>
      </c>
      <c r="I114">
        <f>CD114*AF114*(BY114-BX114*(1000-AF114*CA114)/(1000-AF114*BZ114))/(100*BS114)</f>
        <v>0</v>
      </c>
      <c r="J114">
        <f>BX114 - IF(AF114&gt;1, I114*BS114*100.0/(AH114*CL114), 0)</f>
        <v>0</v>
      </c>
      <c r="K114">
        <f>((Q114-H114/2)*J114-I114)/(Q114+H114/2)</f>
        <v>0</v>
      </c>
      <c r="L114">
        <f>K114*(CE114+CF114)/1000.0</f>
        <v>0</v>
      </c>
      <c r="M114">
        <f>(BX114 - IF(AF114&gt;1, I114*BS114*100.0/(AH114*CL114), 0))*(CE114+CF114)/1000.0</f>
        <v>0</v>
      </c>
      <c r="N114">
        <f>2.0/((1/P114-1/O114)+SIGN(P114)*SQRT((1/P114-1/O114)*(1/P114-1/O114) + 4*BT114/((BT114+1)*(BT114+1))*(2*1/P114*1/O114-1/O114*1/O114)))</f>
        <v>0</v>
      </c>
      <c r="O114">
        <f>IF(LEFT(BU114,1)&lt;&gt;"0",IF(LEFT(BU114,1)="1",3.0,BV114),$D$5+$E$5*(CL114*CE114/($K$5*1000))+$F$5*(CL114*CE114/($K$5*1000))*MAX(MIN(BS114,$J$5),$I$5)*MAX(MIN(BS114,$J$5),$I$5)+$G$5*MAX(MIN(BS114,$J$5),$I$5)*(CL114*CE114/($K$5*1000))+$H$5*(CL114*CE114/($K$5*1000))*(CL114*CE114/($K$5*1000)))</f>
        <v>0</v>
      </c>
      <c r="P114">
        <f>H114*(1000-(1000*0.61365*exp(17.502*T114/(240.97+T114))/(CE114+CF114)+BZ114)/2)/(1000*0.61365*exp(17.502*T114/(240.97+T114))/(CE114+CF114)-BZ114)</f>
        <v>0</v>
      </c>
      <c r="Q114">
        <f>1/((BT114+1)/(N114/1.6)+1/(O114/1.37)) + BT114/((BT114+1)/(N114/1.6) + BT114/(O114/1.37))</f>
        <v>0</v>
      </c>
      <c r="R114">
        <f>(BP114*BR114)</f>
        <v>0</v>
      </c>
      <c r="S114">
        <f>(CG114+(R114+2*0.95*5.67E-8*(((CG114+$B$7)+273)^4-(CG114+273)^4)-44100*H114)/(1.84*29.3*O114+8*0.95*5.67E-8*(CG114+273)^3))</f>
        <v>0</v>
      </c>
      <c r="T114">
        <f>($C$7*CH114+$D$7*CI114+$E$7*S114)</f>
        <v>0</v>
      </c>
      <c r="U114">
        <f>0.61365*exp(17.502*T114/(240.97+T114))</f>
        <v>0</v>
      </c>
      <c r="V114">
        <f>(W114/X114*100)</f>
        <v>0</v>
      </c>
      <c r="W114">
        <f>BZ114*(CE114+CF114)/1000</f>
        <v>0</v>
      </c>
      <c r="X114">
        <f>0.61365*exp(17.502*CG114/(240.97+CG114))</f>
        <v>0</v>
      </c>
      <c r="Y114">
        <f>(U114-BZ114*(CE114+CF114)/1000)</f>
        <v>0</v>
      </c>
      <c r="Z114">
        <f>(-H114*44100)</f>
        <v>0</v>
      </c>
      <c r="AA114">
        <f>2*29.3*O114*0.92*(CG114-T114)</f>
        <v>0</v>
      </c>
      <c r="AB114">
        <f>2*0.95*5.67E-8*(((CG114+$B$7)+273)^4-(T114+273)^4)</f>
        <v>0</v>
      </c>
      <c r="AC114">
        <f>R114+AB114+Z114+AA114</f>
        <v>0</v>
      </c>
      <c r="AD114">
        <v>0</v>
      </c>
      <c r="AE114">
        <v>0</v>
      </c>
      <c r="AF114">
        <f>IF(AD114*$H$13&gt;=AH114,1.0,(AH114/(AH114-AD114*$H$13)))</f>
        <v>0</v>
      </c>
      <c r="AG114">
        <f>(AF114-1)*100</f>
        <v>0</v>
      </c>
      <c r="AH114">
        <f>MAX(0,($B$13+$C$13*CL114)/(1+$D$13*CL114)*CE114/(CG114+273)*$E$13)</f>
        <v>0</v>
      </c>
      <c r="AI114" t="s">
        <v>294</v>
      </c>
      <c r="AJ114">
        <v>0</v>
      </c>
      <c r="AK114">
        <v>0</v>
      </c>
      <c r="AL114">
        <f>AK114-AJ114</f>
        <v>0</v>
      </c>
      <c r="AM114">
        <f>AL114/AK114</f>
        <v>0</v>
      </c>
      <c r="AN114">
        <v>0</v>
      </c>
      <c r="AO114" t="s">
        <v>294</v>
      </c>
      <c r="AP114">
        <v>0</v>
      </c>
      <c r="AQ114">
        <v>0</v>
      </c>
      <c r="AR114">
        <f>1-AP114/AQ114</f>
        <v>0</v>
      </c>
      <c r="AS114">
        <v>0.5</v>
      </c>
      <c r="AT114">
        <f>BP114</f>
        <v>0</v>
      </c>
      <c r="AU114">
        <f>I114</f>
        <v>0</v>
      </c>
      <c r="AV114">
        <f>AR114*AS114*AT114</f>
        <v>0</v>
      </c>
      <c r="AW114">
        <f>BB114/AQ114</f>
        <v>0</v>
      </c>
      <c r="AX114">
        <f>(AU114-AN114)/AT114</f>
        <v>0</v>
      </c>
      <c r="AY114">
        <f>(AK114-AQ114)/AQ114</f>
        <v>0</v>
      </c>
      <c r="AZ114" t="s">
        <v>294</v>
      </c>
      <c r="BA114">
        <v>0</v>
      </c>
      <c r="BB114">
        <f>AQ114-BA114</f>
        <v>0</v>
      </c>
      <c r="BC114">
        <f>(AQ114-AP114)/(AQ114-BA114)</f>
        <v>0</v>
      </c>
      <c r="BD114">
        <f>(AK114-AQ114)/(AK114-BA114)</f>
        <v>0</v>
      </c>
      <c r="BE114">
        <f>(AQ114-AP114)/(AQ114-AJ114)</f>
        <v>0</v>
      </c>
      <c r="BF114">
        <f>(AK114-AQ114)/(AK114-AJ114)</f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f>$B$11*CM114+$C$11*CN114+$F$11*CO114*(1-CR114)</f>
        <v>0</v>
      </c>
      <c r="BP114">
        <f>BO114*BQ114</f>
        <v>0</v>
      </c>
      <c r="BQ114">
        <f>($B$11*$D$9+$C$11*$D$9+$F$11*((DB114+CT114)/MAX(DB114+CT114+DC114, 0.1)*$I$9+DC114/MAX(DB114+CT114+DC114, 0.1)*$J$9))/($B$11+$C$11+$F$11)</f>
        <v>0</v>
      </c>
      <c r="BR114">
        <f>($B$11*$K$9+$C$11*$K$9+$F$11*((DB114+CT114)/MAX(DB114+CT114+DC114, 0.1)*$P$9+DC114/MAX(DB114+CT114+DC114, 0.1)*$Q$9))/($B$11+$C$11+$F$11)</f>
        <v>0</v>
      </c>
      <c r="BS114">
        <v>6</v>
      </c>
      <c r="BT114">
        <v>0.5</v>
      </c>
      <c r="BU114" t="s">
        <v>295</v>
      </c>
      <c r="BV114">
        <v>2</v>
      </c>
      <c r="BW114">
        <v>1621533763.5</v>
      </c>
      <c r="BX114">
        <v>306.23</v>
      </c>
      <c r="BY114">
        <v>315.843</v>
      </c>
      <c r="BZ114">
        <v>12.9916</v>
      </c>
      <c r="CA114">
        <v>12.9983</v>
      </c>
      <c r="CB114">
        <v>298.464</v>
      </c>
      <c r="CC114">
        <v>12.8374</v>
      </c>
      <c r="CD114">
        <v>699.605</v>
      </c>
      <c r="CE114">
        <v>100.929</v>
      </c>
      <c r="CF114">
        <v>0.0989327</v>
      </c>
      <c r="CG114">
        <v>22.9706</v>
      </c>
      <c r="CH114">
        <v>22.9443</v>
      </c>
      <c r="CI114">
        <v>999.9</v>
      </c>
      <c r="CJ114">
        <v>0</v>
      </c>
      <c r="CK114">
        <v>0</v>
      </c>
      <c r="CL114">
        <v>10050</v>
      </c>
      <c r="CM114">
        <v>0</v>
      </c>
      <c r="CN114">
        <v>3.33586</v>
      </c>
      <c r="CO114">
        <v>599.773</v>
      </c>
      <c r="CP114">
        <v>0.932968</v>
      </c>
      <c r="CQ114">
        <v>0.0670323</v>
      </c>
      <c r="CR114">
        <v>0</v>
      </c>
      <c r="CS114">
        <v>3.5393</v>
      </c>
      <c r="CT114">
        <v>4.99951</v>
      </c>
      <c r="CU114">
        <v>90.0659</v>
      </c>
      <c r="CV114">
        <v>4812.22</v>
      </c>
      <c r="CW114">
        <v>37.687</v>
      </c>
      <c r="CX114">
        <v>41.5</v>
      </c>
      <c r="CY114">
        <v>40.125</v>
      </c>
      <c r="CZ114">
        <v>41.062</v>
      </c>
      <c r="DA114">
        <v>40</v>
      </c>
      <c r="DB114">
        <v>554.9</v>
      </c>
      <c r="DC114">
        <v>39.87</v>
      </c>
      <c r="DD114">
        <v>0</v>
      </c>
      <c r="DE114">
        <v>1621533767.2</v>
      </c>
      <c r="DF114">
        <v>0</v>
      </c>
      <c r="DG114">
        <v>3.43590384615385</v>
      </c>
      <c r="DH114">
        <v>-0.105391446321441</v>
      </c>
      <c r="DI114">
        <v>-1.43851282725383</v>
      </c>
      <c r="DJ114">
        <v>90.2276269230769</v>
      </c>
      <c r="DK114">
        <v>15</v>
      </c>
      <c r="DL114">
        <v>1621533543.5</v>
      </c>
      <c r="DM114" t="s">
        <v>296</v>
      </c>
      <c r="DN114">
        <v>1621533543</v>
      </c>
      <c r="DO114">
        <v>1621533543.5</v>
      </c>
      <c r="DP114">
        <v>4</v>
      </c>
      <c r="DQ114">
        <v>0.002</v>
      </c>
      <c r="DR114">
        <v>0.003</v>
      </c>
      <c r="DS114">
        <v>8.559</v>
      </c>
      <c r="DT114">
        <v>0.154</v>
      </c>
      <c r="DU114">
        <v>420</v>
      </c>
      <c r="DV114">
        <v>13</v>
      </c>
      <c r="DW114">
        <v>1.35</v>
      </c>
      <c r="DX114">
        <v>0.35</v>
      </c>
      <c r="DY114">
        <v>-9.68031525</v>
      </c>
      <c r="DZ114">
        <v>-0.51592333958722</v>
      </c>
      <c r="EA114">
        <v>0.136444600625813</v>
      </c>
      <c r="EB114">
        <v>0</v>
      </c>
      <c r="EC114">
        <v>3.48176857142857</v>
      </c>
      <c r="ED114">
        <v>-0.595784874062767</v>
      </c>
      <c r="EE114">
        <v>0.153266695238684</v>
      </c>
      <c r="EF114">
        <v>1</v>
      </c>
      <c r="EG114">
        <v>-0.007994887625</v>
      </c>
      <c r="EH114">
        <v>-0.0320200294896811</v>
      </c>
      <c r="EI114">
        <v>0.00750477842206789</v>
      </c>
      <c r="EJ114">
        <v>1</v>
      </c>
      <c r="EK114">
        <v>2</v>
      </c>
      <c r="EL114">
        <v>3</v>
      </c>
      <c r="EM114" t="s">
        <v>306</v>
      </c>
      <c r="EN114">
        <v>100</v>
      </c>
      <c r="EO114">
        <v>100</v>
      </c>
      <c r="EP114">
        <v>7.766</v>
      </c>
      <c r="EQ114">
        <v>0.1542</v>
      </c>
      <c r="ER114">
        <v>5.25304998807394</v>
      </c>
      <c r="ES114">
        <v>0.0095515401478521</v>
      </c>
      <c r="ET114">
        <v>-4.08282145803731e-06</v>
      </c>
      <c r="EU114">
        <v>9.61633180237613e-10</v>
      </c>
      <c r="EV114">
        <v>-0.0133641391554055</v>
      </c>
      <c r="EW114">
        <v>0.00964955815971448</v>
      </c>
      <c r="EX114">
        <v>0.000351754833574242</v>
      </c>
      <c r="EY114">
        <v>-6.74969522547015e-06</v>
      </c>
      <c r="EZ114">
        <v>-1</v>
      </c>
      <c r="FA114">
        <v>-1</v>
      </c>
      <c r="FB114">
        <v>-1</v>
      </c>
      <c r="FC114">
        <v>-1</v>
      </c>
      <c r="FD114">
        <v>3.7</v>
      </c>
      <c r="FE114">
        <v>3.7</v>
      </c>
      <c r="FF114">
        <v>2</v>
      </c>
      <c r="FG114">
        <v>793.784</v>
      </c>
      <c r="FH114">
        <v>738.143</v>
      </c>
      <c r="FI114">
        <v>19.9991</v>
      </c>
      <c r="FJ114">
        <v>26.9043</v>
      </c>
      <c r="FK114">
        <v>30</v>
      </c>
      <c r="FL114">
        <v>26.9689</v>
      </c>
      <c r="FM114">
        <v>26.9432</v>
      </c>
      <c r="FN114">
        <v>21.4896</v>
      </c>
      <c r="FO114">
        <v>18.4373</v>
      </c>
      <c r="FP114">
        <v>7.20053</v>
      </c>
      <c r="FQ114">
        <v>20</v>
      </c>
      <c r="FR114">
        <v>327.61</v>
      </c>
      <c r="FS114">
        <v>13.0381</v>
      </c>
      <c r="FT114">
        <v>100.023</v>
      </c>
      <c r="FU114">
        <v>100.39</v>
      </c>
    </row>
    <row r="115" spans="1:177">
      <c r="A115">
        <v>99</v>
      </c>
      <c r="B115">
        <v>1621533765.5</v>
      </c>
      <c r="C115">
        <v>196</v>
      </c>
      <c r="D115" t="s">
        <v>494</v>
      </c>
      <c r="E115" t="s">
        <v>495</v>
      </c>
      <c r="G115">
        <v>1621533765.5</v>
      </c>
      <c r="H115">
        <f>CD115*AF115*(BZ115-CA115)/(100*BS115*(1000-AF115*BZ115))</f>
        <v>0</v>
      </c>
      <c r="I115">
        <f>CD115*AF115*(BY115-BX115*(1000-AF115*CA115)/(1000-AF115*BZ115))/(100*BS115)</f>
        <v>0</v>
      </c>
      <c r="J115">
        <f>BX115 - IF(AF115&gt;1, I115*BS115*100.0/(AH115*CL115), 0)</f>
        <v>0</v>
      </c>
      <c r="K115">
        <f>((Q115-H115/2)*J115-I115)/(Q115+H115/2)</f>
        <v>0</v>
      </c>
      <c r="L115">
        <f>K115*(CE115+CF115)/1000.0</f>
        <v>0</v>
      </c>
      <c r="M115">
        <f>(BX115 - IF(AF115&gt;1, I115*BS115*100.0/(AH115*CL115), 0))*(CE115+CF115)/1000.0</f>
        <v>0</v>
      </c>
      <c r="N115">
        <f>2.0/((1/P115-1/O115)+SIGN(P115)*SQRT((1/P115-1/O115)*(1/P115-1/O115) + 4*BT115/((BT115+1)*(BT115+1))*(2*1/P115*1/O115-1/O115*1/O115)))</f>
        <v>0</v>
      </c>
      <c r="O115">
        <f>IF(LEFT(BU115,1)&lt;&gt;"0",IF(LEFT(BU115,1)="1",3.0,BV115),$D$5+$E$5*(CL115*CE115/($K$5*1000))+$F$5*(CL115*CE115/($K$5*1000))*MAX(MIN(BS115,$J$5),$I$5)*MAX(MIN(BS115,$J$5),$I$5)+$G$5*MAX(MIN(BS115,$J$5),$I$5)*(CL115*CE115/($K$5*1000))+$H$5*(CL115*CE115/($K$5*1000))*(CL115*CE115/($K$5*1000)))</f>
        <v>0</v>
      </c>
      <c r="P115">
        <f>H115*(1000-(1000*0.61365*exp(17.502*T115/(240.97+T115))/(CE115+CF115)+BZ115)/2)/(1000*0.61365*exp(17.502*T115/(240.97+T115))/(CE115+CF115)-BZ115)</f>
        <v>0</v>
      </c>
      <c r="Q115">
        <f>1/((BT115+1)/(N115/1.6)+1/(O115/1.37)) + BT115/((BT115+1)/(N115/1.6) + BT115/(O115/1.37))</f>
        <v>0</v>
      </c>
      <c r="R115">
        <f>(BP115*BR115)</f>
        <v>0</v>
      </c>
      <c r="S115">
        <f>(CG115+(R115+2*0.95*5.67E-8*(((CG115+$B$7)+273)^4-(CG115+273)^4)-44100*H115)/(1.84*29.3*O115+8*0.95*5.67E-8*(CG115+273)^3))</f>
        <v>0</v>
      </c>
      <c r="T115">
        <f>($C$7*CH115+$D$7*CI115+$E$7*S115)</f>
        <v>0</v>
      </c>
      <c r="U115">
        <f>0.61365*exp(17.502*T115/(240.97+T115))</f>
        <v>0</v>
      </c>
      <c r="V115">
        <f>(W115/X115*100)</f>
        <v>0</v>
      </c>
      <c r="W115">
        <f>BZ115*(CE115+CF115)/1000</f>
        <v>0</v>
      </c>
      <c r="X115">
        <f>0.61365*exp(17.502*CG115/(240.97+CG115))</f>
        <v>0</v>
      </c>
      <c r="Y115">
        <f>(U115-BZ115*(CE115+CF115)/1000)</f>
        <v>0</v>
      </c>
      <c r="Z115">
        <f>(-H115*44100)</f>
        <v>0</v>
      </c>
      <c r="AA115">
        <f>2*29.3*O115*0.92*(CG115-T115)</f>
        <v>0</v>
      </c>
      <c r="AB115">
        <f>2*0.95*5.67E-8*(((CG115+$B$7)+273)^4-(T115+273)^4)</f>
        <v>0</v>
      </c>
      <c r="AC115">
        <f>R115+AB115+Z115+AA115</f>
        <v>0</v>
      </c>
      <c r="AD115">
        <v>0</v>
      </c>
      <c r="AE115">
        <v>0</v>
      </c>
      <c r="AF115">
        <f>IF(AD115*$H$13&gt;=AH115,1.0,(AH115/(AH115-AD115*$H$13)))</f>
        <v>0</v>
      </c>
      <c r="AG115">
        <f>(AF115-1)*100</f>
        <v>0</v>
      </c>
      <c r="AH115">
        <f>MAX(0,($B$13+$C$13*CL115)/(1+$D$13*CL115)*CE115/(CG115+273)*$E$13)</f>
        <v>0</v>
      </c>
      <c r="AI115" t="s">
        <v>294</v>
      </c>
      <c r="AJ115">
        <v>0</v>
      </c>
      <c r="AK115">
        <v>0</v>
      </c>
      <c r="AL115">
        <f>AK115-AJ115</f>
        <v>0</v>
      </c>
      <c r="AM115">
        <f>AL115/AK115</f>
        <v>0</v>
      </c>
      <c r="AN115">
        <v>0</v>
      </c>
      <c r="AO115" t="s">
        <v>294</v>
      </c>
      <c r="AP115">
        <v>0</v>
      </c>
      <c r="AQ115">
        <v>0</v>
      </c>
      <c r="AR115">
        <f>1-AP115/AQ115</f>
        <v>0</v>
      </c>
      <c r="AS115">
        <v>0.5</v>
      </c>
      <c r="AT115">
        <f>BP115</f>
        <v>0</v>
      </c>
      <c r="AU115">
        <f>I115</f>
        <v>0</v>
      </c>
      <c r="AV115">
        <f>AR115*AS115*AT115</f>
        <v>0</v>
      </c>
      <c r="AW115">
        <f>BB115/AQ115</f>
        <v>0</v>
      </c>
      <c r="AX115">
        <f>(AU115-AN115)/AT115</f>
        <v>0</v>
      </c>
      <c r="AY115">
        <f>(AK115-AQ115)/AQ115</f>
        <v>0</v>
      </c>
      <c r="AZ115" t="s">
        <v>294</v>
      </c>
      <c r="BA115">
        <v>0</v>
      </c>
      <c r="BB115">
        <f>AQ115-BA115</f>
        <v>0</v>
      </c>
      <c r="BC115">
        <f>(AQ115-AP115)/(AQ115-BA115)</f>
        <v>0</v>
      </c>
      <c r="BD115">
        <f>(AK115-AQ115)/(AK115-BA115)</f>
        <v>0</v>
      </c>
      <c r="BE115">
        <f>(AQ115-AP115)/(AQ115-AJ115)</f>
        <v>0</v>
      </c>
      <c r="BF115">
        <f>(AK115-AQ115)/(AK115-AJ115)</f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f>$B$11*CM115+$C$11*CN115+$F$11*CO115*(1-CR115)</f>
        <v>0</v>
      </c>
      <c r="BP115">
        <f>BO115*BQ115</f>
        <v>0</v>
      </c>
      <c r="BQ115">
        <f>($B$11*$D$9+$C$11*$D$9+$F$11*((DB115+CT115)/MAX(DB115+CT115+DC115, 0.1)*$I$9+DC115/MAX(DB115+CT115+DC115, 0.1)*$J$9))/($B$11+$C$11+$F$11)</f>
        <v>0</v>
      </c>
      <c r="BR115">
        <f>($B$11*$K$9+$C$11*$K$9+$F$11*((DB115+CT115)/MAX(DB115+CT115+DC115, 0.1)*$P$9+DC115/MAX(DB115+CT115+DC115, 0.1)*$Q$9))/($B$11+$C$11+$F$11)</f>
        <v>0</v>
      </c>
      <c r="BS115">
        <v>6</v>
      </c>
      <c r="BT115">
        <v>0.5</v>
      </c>
      <c r="BU115" t="s">
        <v>295</v>
      </c>
      <c r="BV115">
        <v>2</v>
      </c>
      <c r="BW115">
        <v>1621533765.5</v>
      </c>
      <c r="BX115">
        <v>309.422</v>
      </c>
      <c r="BY115">
        <v>319.088</v>
      </c>
      <c r="BZ115">
        <v>12.9912</v>
      </c>
      <c r="CA115">
        <v>12.986</v>
      </c>
      <c r="CB115">
        <v>301.633</v>
      </c>
      <c r="CC115">
        <v>12.837</v>
      </c>
      <c r="CD115">
        <v>699.768</v>
      </c>
      <c r="CE115">
        <v>100.935</v>
      </c>
      <c r="CF115">
        <v>0.0996835</v>
      </c>
      <c r="CG115">
        <v>22.9683</v>
      </c>
      <c r="CH115">
        <v>22.9384</v>
      </c>
      <c r="CI115">
        <v>999.9</v>
      </c>
      <c r="CJ115">
        <v>0</v>
      </c>
      <c r="CK115">
        <v>0</v>
      </c>
      <c r="CL115">
        <v>9940</v>
      </c>
      <c r="CM115">
        <v>0</v>
      </c>
      <c r="CN115">
        <v>3.33586</v>
      </c>
      <c r="CO115">
        <v>600.076</v>
      </c>
      <c r="CP115">
        <v>0.933003</v>
      </c>
      <c r="CQ115">
        <v>0.0669971</v>
      </c>
      <c r="CR115">
        <v>0</v>
      </c>
      <c r="CS115">
        <v>3.7344</v>
      </c>
      <c r="CT115">
        <v>4.99951</v>
      </c>
      <c r="CU115">
        <v>89.58</v>
      </c>
      <c r="CV115">
        <v>4814.72</v>
      </c>
      <c r="CW115">
        <v>37.687</v>
      </c>
      <c r="CX115">
        <v>41.5</v>
      </c>
      <c r="CY115">
        <v>40.125</v>
      </c>
      <c r="CZ115">
        <v>41.062</v>
      </c>
      <c r="DA115">
        <v>40</v>
      </c>
      <c r="DB115">
        <v>555.21</v>
      </c>
      <c r="DC115">
        <v>39.87</v>
      </c>
      <c r="DD115">
        <v>0</v>
      </c>
      <c r="DE115">
        <v>1621533769.6</v>
      </c>
      <c r="DF115">
        <v>0</v>
      </c>
      <c r="DG115">
        <v>3.46021153846154</v>
      </c>
      <c r="DH115">
        <v>0.415900858737378</v>
      </c>
      <c r="DI115">
        <v>-2.23842051239017</v>
      </c>
      <c r="DJ115">
        <v>90.1351615384615</v>
      </c>
      <c r="DK115">
        <v>15</v>
      </c>
      <c r="DL115">
        <v>1621533543.5</v>
      </c>
      <c r="DM115" t="s">
        <v>296</v>
      </c>
      <c r="DN115">
        <v>1621533543</v>
      </c>
      <c r="DO115">
        <v>1621533543.5</v>
      </c>
      <c r="DP115">
        <v>4</v>
      </c>
      <c r="DQ115">
        <v>0.002</v>
      </c>
      <c r="DR115">
        <v>0.003</v>
      </c>
      <c r="DS115">
        <v>8.559</v>
      </c>
      <c r="DT115">
        <v>0.154</v>
      </c>
      <c r="DU115">
        <v>420</v>
      </c>
      <c r="DV115">
        <v>13</v>
      </c>
      <c r="DW115">
        <v>1.35</v>
      </c>
      <c r="DX115">
        <v>0.35</v>
      </c>
      <c r="DY115">
        <v>-9.6765845</v>
      </c>
      <c r="DZ115">
        <v>-0.172066716697918</v>
      </c>
      <c r="EA115">
        <v>0.132580605820572</v>
      </c>
      <c r="EB115">
        <v>1</v>
      </c>
      <c r="EC115">
        <v>3.48848235294118</v>
      </c>
      <c r="ED115">
        <v>-0.500172939941281</v>
      </c>
      <c r="EE115">
        <v>0.155277930083236</v>
      </c>
      <c r="EF115">
        <v>1</v>
      </c>
      <c r="EG115">
        <v>-0.007783172125</v>
      </c>
      <c r="EH115">
        <v>-0.0272307200712946</v>
      </c>
      <c r="EI115">
        <v>0.00751809469243018</v>
      </c>
      <c r="EJ115">
        <v>1</v>
      </c>
      <c r="EK115">
        <v>3</v>
      </c>
      <c r="EL115">
        <v>3</v>
      </c>
      <c r="EM115" t="s">
        <v>297</v>
      </c>
      <c r="EN115">
        <v>100</v>
      </c>
      <c r="EO115">
        <v>100</v>
      </c>
      <c r="EP115">
        <v>7.789</v>
      </c>
      <c r="EQ115">
        <v>0.1542</v>
      </c>
      <c r="ER115">
        <v>5.25304998807394</v>
      </c>
      <c r="ES115">
        <v>0.0095515401478521</v>
      </c>
      <c r="ET115">
        <v>-4.08282145803731e-06</v>
      </c>
      <c r="EU115">
        <v>9.61633180237613e-10</v>
      </c>
      <c r="EV115">
        <v>-0.0133641391554055</v>
      </c>
      <c r="EW115">
        <v>0.00964955815971448</v>
      </c>
      <c r="EX115">
        <v>0.000351754833574242</v>
      </c>
      <c r="EY115">
        <v>-6.74969522547015e-06</v>
      </c>
      <c r="EZ115">
        <v>-1</v>
      </c>
      <c r="FA115">
        <v>-1</v>
      </c>
      <c r="FB115">
        <v>-1</v>
      </c>
      <c r="FC115">
        <v>-1</v>
      </c>
      <c r="FD115">
        <v>3.7</v>
      </c>
      <c r="FE115">
        <v>3.7</v>
      </c>
      <c r="FF115">
        <v>2</v>
      </c>
      <c r="FG115">
        <v>793.421</v>
      </c>
      <c r="FH115">
        <v>738.332</v>
      </c>
      <c r="FI115">
        <v>19.9995</v>
      </c>
      <c r="FJ115">
        <v>26.902</v>
      </c>
      <c r="FK115">
        <v>29.9999</v>
      </c>
      <c r="FL115">
        <v>26.968</v>
      </c>
      <c r="FM115">
        <v>26.9432</v>
      </c>
      <c r="FN115">
        <v>21.6669</v>
      </c>
      <c r="FO115">
        <v>18.4373</v>
      </c>
      <c r="FP115">
        <v>7.20053</v>
      </c>
      <c r="FQ115">
        <v>20</v>
      </c>
      <c r="FR115">
        <v>331.04</v>
      </c>
      <c r="FS115">
        <v>13.0381</v>
      </c>
      <c r="FT115">
        <v>100.023</v>
      </c>
      <c r="FU115">
        <v>100.385</v>
      </c>
    </row>
    <row r="116" spans="1:177">
      <c r="A116">
        <v>100</v>
      </c>
      <c r="B116">
        <v>1621533767.5</v>
      </c>
      <c r="C116">
        <v>198</v>
      </c>
      <c r="D116" t="s">
        <v>496</v>
      </c>
      <c r="E116" t="s">
        <v>497</v>
      </c>
      <c r="G116">
        <v>1621533767.5</v>
      </c>
      <c r="H116">
        <f>CD116*AF116*(BZ116-CA116)/(100*BS116*(1000-AF116*BZ116))</f>
        <v>0</v>
      </c>
      <c r="I116">
        <f>CD116*AF116*(BY116-BX116*(1000-AF116*CA116)/(1000-AF116*BZ116))/(100*BS116)</f>
        <v>0</v>
      </c>
      <c r="J116">
        <f>BX116 - IF(AF116&gt;1, I116*BS116*100.0/(AH116*CL116), 0)</f>
        <v>0</v>
      </c>
      <c r="K116">
        <f>((Q116-H116/2)*J116-I116)/(Q116+H116/2)</f>
        <v>0</v>
      </c>
      <c r="L116">
        <f>K116*(CE116+CF116)/1000.0</f>
        <v>0</v>
      </c>
      <c r="M116">
        <f>(BX116 - IF(AF116&gt;1, I116*BS116*100.0/(AH116*CL116), 0))*(CE116+CF116)/1000.0</f>
        <v>0</v>
      </c>
      <c r="N116">
        <f>2.0/((1/P116-1/O116)+SIGN(P116)*SQRT((1/P116-1/O116)*(1/P116-1/O116) + 4*BT116/((BT116+1)*(BT116+1))*(2*1/P116*1/O116-1/O116*1/O116)))</f>
        <v>0</v>
      </c>
      <c r="O116">
        <f>IF(LEFT(BU116,1)&lt;&gt;"0",IF(LEFT(BU116,1)="1",3.0,BV116),$D$5+$E$5*(CL116*CE116/($K$5*1000))+$F$5*(CL116*CE116/($K$5*1000))*MAX(MIN(BS116,$J$5),$I$5)*MAX(MIN(BS116,$J$5),$I$5)+$G$5*MAX(MIN(BS116,$J$5),$I$5)*(CL116*CE116/($K$5*1000))+$H$5*(CL116*CE116/($K$5*1000))*(CL116*CE116/($K$5*1000)))</f>
        <v>0</v>
      </c>
      <c r="P116">
        <f>H116*(1000-(1000*0.61365*exp(17.502*T116/(240.97+T116))/(CE116+CF116)+BZ116)/2)/(1000*0.61365*exp(17.502*T116/(240.97+T116))/(CE116+CF116)-BZ116)</f>
        <v>0</v>
      </c>
      <c r="Q116">
        <f>1/((BT116+1)/(N116/1.6)+1/(O116/1.37)) + BT116/((BT116+1)/(N116/1.6) + BT116/(O116/1.37))</f>
        <v>0</v>
      </c>
      <c r="R116">
        <f>(BP116*BR116)</f>
        <v>0</v>
      </c>
      <c r="S116">
        <f>(CG116+(R116+2*0.95*5.67E-8*(((CG116+$B$7)+273)^4-(CG116+273)^4)-44100*H116)/(1.84*29.3*O116+8*0.95*5.67E-8*(CG116+273)^3))</f>
        <v>0</v>
      </c>
      <c r="T116">
        <f>($C$7*CH116+$D$7*CI116+$E$7*S116)</f>
        <v>0</v>
      </c>
      <c r="U116">
        <f>0.61365*exp(17.502*T116/(240.97+T116))</f>
        <v>0</v>
      </c>
      <c r="V116">
        <f>(W116/X116*100)</f>
        <v>0</v>
      </c>
      <c r="W116">
        <f>BZ116*(CE116+CF116)/1000</f>
        <v>0</v>
      </c>
      <c r="X116">
        <f>0.61365*exp(17.502*CG116/(240.97+CG116))</f>
        <v>0</v>
      </c>
      <c r="Y116">
        <f>(U116-BZ116*(CE116+CF116)/1000)</f>
        <v>0</v>
      </c>
      <c r="Z116">
        <f>(-H116*44100)</f>
        <v>0</v>
      </c>
      <c r="AA116">
        <f>2*29.3*O116*0.92*(CG116-T116)</f>
        <v>0</v>
      </c>
      <c r="AB116">
        <f>2*0.95*5.67E-8*(((CG116+$B$7)+273)^4-(T116+273)^4)</f>
        <v>0</v>
      </c>
      <c r="AC116">
        <f>R116+AB116+Z116+AA116</f>
        <v>0</v>
      </c>
      <c r="AD116">
        <v>0</v>
      </c>
      <c r="AE116">
        <v>0</v>
      </c>
      <c r="AF116">
        <f>IF(AD116*$H$13&gt;=AH116,1.0,(AH116/(AH116-AD116*$H$13)))</f>
        <v>0</v>
      </c>
      <c r="AG116">
        <f>(AF116-1)*100</f>
        <v>0</v>
      </c>
      <c r="AH116">
        <f>MAX(0,($B$13+$C$13*CL116)/(1+$D$13*CL116)*CE116/(CG116+273)*$E$13)</f>
        <v>0</v>
      </c>
      <c r="AI116" t="s">
        <v>294</v>
      </c>
      <c r="AJ116">
        <v>0</v>
      </c>
      <c r="AK116">
        <v>0</v>
      </c>
      <c r="AL116">
        <f>AK116-AJ116</f>
        <v>0</v>
      </c>
      <c r="AM116">
        <f>AL116/AK116</f>
        <v>0</v>
      </c>
      <c r="AN116">
        <v>0</v>
      </c>
      <c r="AO116" t="s">
        <v>294</v>
      </c>
      <c r="AP116">
        <v>0</v>
      </c>
      <c r="AQ116">
        <v>0</v>
      </c>
      <c r="AR116">
        <f>1-AP116/AQ116</f>
        <v>0</v>
      </c>
      <c r="AS116">
        <v>0.5</v>
      </c>
      <c r="AT116">
        <f>BP116</f>
        <v>0</v>
      </c>
      <c r="AU116">
        <f>I116</f>
        <v>0</v>
      </c>
      <c r="AV116">
        <f>AR116*AS116*AT116</f>
        <v>0</v>
      </c>
      <c r="AW116">
        <f>BB116/AQ116</f>
        <v>0</v>
      </c>
      <c r="AX116">
        <f>(AU116-AN116)/AT116</f>
        <v>0</v>
      </c>
      <c r="AY116">
        <f>(AK116-AQ116)/AQ116</f>
        <v>0</v>
      </c>
      <c r="AZ116" t="s">
        <v>294</v>
      </c>
      <c r="BA116">
        <v>0</v>
      </c>
      <c r="BB116">
        <f>AQ116-BA116</f>
        <v>0</v>
      </c>
      <c r="BC116">
        <f>(AQ116-AP116)/(AQ116-BA116)</f>
        <v>0</v>
      </c>
      <c r="BD116">
        <f>(AK116-AQ116)/(AK116-BA116)</f>
        <v>0</v>
      </c>
      <c r="BE116">
        <f>(AQ116-AP116)/(AQ116-AJ116)</f>
        <v>0</v>
      </c>
      <c r="BF116">
        <f>(AK116-AQ116)/(AK116-AJ116)</f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f>$B$11*CM116+$C$11*CN116+$F$11*CO116*(1-CR116)</f>
        <v>0</v>
      </c>
      <c r="BP116">
        <f>BO116*BQ116</f>
        <v>0</v>
      </c>
      <c r="BQ116">
        <f>($B$11*$D$9+$C$11*$D$9+$F$11*((DB116+CT116)/MAX(DB116+CT116+DC116, 0.1)*$I$9+DC116/MAX(DB116+CT116+DC116, 0.1)*$J$9))/($B$11+$C$11+$F$11)</f>
        <v>0</v>
      </c>
      <c r="BR116">
        <f>($B$11*$K$9+$C$11*$K$9+$F$11*((DB116+CT116)/MAX(DB116+CT116+DC116, 0.1)*$P$9+DC116/MAX(DB116+CT116+DC116, 0.1)*$Q$9))/($B$11+$C$11+$F$11)</f>
        <v>0</v>
      </c>
      <c r="BS116">
        <v>6</v>
      </c>
      <c r="BT116">
        <v>0.5</v>
      </c>
      <c r="BU116" t="s">
        <v>295</v>
      </c>
      <c r="BV116">
        <v>2</v>
      </c>
      <c r="BW116">
        <v>1621533767.5</v>
      </c>
      <c r="BX116">
        <v>312.776</v>
      </c>
      <c r="BY116">
        <v>322.184</v>
      </c>
      <c r="BZ116">
        <v>12.9915</v>
      </c>
      <c r="CA116">
        <v>12.9887</v>
      </c>
      <c r="CB116">
        <v>304.963</v>
      </c>
      <c r="CC116">
        <v>12.8373</v>
      </c>
      <c r="CD116">
        <v>699.894</v>
      </c>
      <c r="CE116">
        <v>100.93</v>
      </c>
      <c r="CF116">
        <v>0.0991575</v>
      </c>
      <c r="CG116">
        <v>22.9683</v>
      </c>
      <c r="CH116">
        <v>22.9286</v>
      </c>
      <c r="CI116">
        <v>999.9</v>
      </c>
      <c r="CJ116">
        <v>0</v>
      </c>
      <c r="CK116">
        <v>0</v>
      </c>
      <c r="CL116">
        <v>10020</v>
      </c>
      <c r="CM116">
        <v>0</v>
      </c>
      <c r="CN116">
        <v>3.33586</v>
      </c>
      <c r="CO116">
        <v>600.082</v>
      </c>
      <c r="CP116">
        <v>0.933003</v>
      </c>
      <c r="CQ116">
        <v>0.0669971</v>
      </c>
      <c r="CR116">
        <v>0</v>
      </c>
      <c r="CS116">
        <v>3.6439</v>
      </c>
      <c r="CT116">
        <v>4.99951</v>
      </c>
      <c r="CU116">
        <v>90.0289</v>
      </c>
      <c r="CV116">
        <v>4814.77</v>
      </c>
      <c r="CW116">
        <v>37.687</v>
      </c>
      <c r="CX116">
        <v>41.5</v>
      </c>
      <c r="CY116">
        <v>40.125</v>
      </c>
      <c r="CZ116">
        <v>41.062</v>
      </c>
      <c r="DA116">
        <v>40</v>
      </c>
      <c r="DB116">
        <v>555.21</v>
      </c>
      <c r="DC116">
        <v>39.87</v>
      </c>
      <c r="DD116">
        <v>0</v>
      </c>
      <c r="DE116">
        <v>1621533771.4</v>
      </c>
      <c r="DF116">
        <v>0</v>
      </c>
      <c r="DG116">
        <v>3.468288</v>
      </c>
      <c r="DH116">
        <v>0.377707695657465</v>
      </c>
      <c r="DI116">
        <v>-1.59460768758795</v>
      </c>
      <c r="DJ116">
        <v>90.090536</v>
      </c>
      <c r="DK116">
        <v>15</v>
      </c>
      <c r="DL116">
        <v>1621533543.5</v>
      </c>
      <c r="DM116" t="s">
        <v>296</v>
      </c>
      <c r="DN116">
        <v>1621533543</v>
      </c>
      <c r="DO116">
        <v>1621533543.5</v>
      </c>
      <c r="DP116">
        <v>4</v>
      </c>
      <c r="DQ116">
        <v>0.002</v>
      </c>
      <c r="DR116">
        <v>0.003</v>
      </c>
      <c r="DS116">
        <v>8.559</v>
      </c>
      <c r="DT116">
        <v>0.154</v>
      </c>
      <c r="DU116">
        <v>420</v>
      </c>
      <c r="DV116">
        <v>13</v>
      </c>
      <c r="DW116">
        <v>1.35</v>
      </c>
      <c r="DX116">
        <v>0.35</v>
      </c>
      <c r="DY116">
        <v>-9.6602035</v>
      </c>
      <c r="DZ116">
        <v>0.446273245778627</v>
      </c>
      <c r="EA116">
        <v>0.160802595183504</v>
      </c>
      <c r="EB116">
        <v>1</v>
      </c>
      <c r="EC116">
        <v>3.47153939393939</v>
      </c>
      <c r="ED116">
        <v>-0.358395836569824</v>
      </c>
      <c r="EE116">
        <v>0.166038493053238</v>
      </c>
      <c r="EF116">
        <v>1</v>
      </c>
      <c r="EG116">
        <v>-0.007211921175</v>
      </c>
      <c r="EH116">
        <v>-0.0142330911557223</v>
      </c>
      <c r="EI116">
        <v>0.0079156163847481</v>
      </c>
      <c r="EJ116">
        <v>1</v>
      </c>
      <c r="EK116">
        <v>3</v>
      </c>
      <c r="EL116">
        <v>3</v>
      </c>
      <c r="EM116" t="s">
        <v>297</v>
      </c>
      <c r="EN116">
        <v>100</v>
      </c>
      <c r="EO116">
        <v>100</v>
      </c>
      <c r="EP116">
        <v>7.813</v>
      </c>
      <c r="EQ116">
        <v>0.1542</v>
      </c>
      <c r="ER116">
        <v>5.25304998807394</v>
      </c>
      <c r="ES116">
        <v>0.0095515401478521</v>
      </c>
      <c r="ET116">
        <v>-4.08282145803731e-06</v>
      </c>
      <c r="EU116">
        <v>9.61633180237613e-10</v>
      </c>
      <c r="EV116">
        <v>-0.0133641391554055</v>
      </c>
      <c r="EW116">
        <v>0.00964955815971448</v>
      </c>
      <c r="EX116">
        <v>0.000351754833574242</v>
      </c>
      <c r="EY116">
        <v>-6.74969522547015e-06</v>
      </c>
      <c r="EZ116">
        <v>-1</v>
      </c>
      <c r="FA116">
        <v>-1</v>
      </c>
      <c r="FB116">
        <v>-1</v>
      </c>
      <c r="FC116">
        <v>-1</v>
      </c>
      <c r="FD116">
        <v>3.7</v>
      </c>
      <c r="FE116">
        <v>3.7</v>
      </c>
      <c r="FF116">
        <v>2</v>
      </c>
      <c r="FG116">
        <v>793.039</v>
      </c>
      <c r="FH116">
        <v>738.331</v>
      </c>
      <c r="FI116">
        <v>19.9991</v>
      </c>
      <c r="FJ116">
        <v>26.902</v>
      </c>
      <c r="FK116">
        <v>29.9999</v>
      </c>
      <c r="FL116">
        <v>26.9666</v>
      </c>
      <c r="FM116">
        <v>26.9432</v>
      </c>
      <c r="FN116">
        <v>21.8509</v>
      </c>
      <c r="FO116">
        <v>18.4373</v>
      </c>
      <c r="FP116">
        <v>7.20053</v>
      </c>
      <c r="FQ116">
        <v>20</v>
      </c>
      <c r="FR116">
        <v>334.41</v>
      </c>
      <c r="FS116">
        <v>13.0381</v>
      </c>
      <c r="FT116">
        <v>100.023</v>
      </c>
      <c r="FU116">
        <v>100.388</v>
      </c>
    </row>
    <row r="117" spans="1:177">
      <c r="A117">
        <v>101</v>
      </c>
      <c r="B117">
        <v>1621533769.5</v>
      </c>
      <c r="C117">
        <v>200</v>
      </c>
      <c r="D117" t="s">
        <v>498</v>
      </c>
      <c r="E117" t="s">
        <v>499</v>
      </c>
      <c r="G117">
        <v>1621533769.5</v>
      </c>
      <c r="H117">
        <f>CD117*AF117*(BZ117-CA117)/(100*BS117*(1000-AF117*BZ117))</f>
        <v>0</v>
      </c>
      <c r="I117">
        <f>CD117*AF117*(BY117-BX117*(1000-AF117*CA117)/(1000-AF117*BZ117))/(100*BS117)</f>
        <v>0</v>
      </c>
      <c r="J117">
        <f>BX117 - IF(AF117&gt;1, I117*BS117*100.0/(AH117*CL117), 0)</f>
        <v>0</v>
      </c>
      <c r="K117">
        <f>((Q117-H117/2)*J117-I117)/(Q117+H117/2)</f>
        <v>0</v>
      </c>
      <c r="L117">
        <f>K117*(CE117+CF117)/1000.0</f>
        <v>0</v>
      </c>
      <c r="M117">
        <f>(BX117 - IF(AF117&gt;1, I117*BS117*100.0/(AH117*CL117), 0))*(CE117+CF117)/1000.0</f>
        <v>0</v>
      </c>
      <c r="N117">
        <f>2.0/((1/P117-1/O117)+SIGN(P117)*SQRT((1/P117-1/O117)*(1/P117-1/O117) + 4*BT117/((BT117+1)*(BT117+1))*(2*1/P117*1/O117-1/O117*1/O117)))</f>
        <v>0</v>
      </c>
      <c r="O117">
        <f>IF(LEFT(BU117,1)&lt;&gt;"0",IF(LEFT(BU117,1)="1",3.0,BV117),$D$5+$E$5*(CL117*CE117/($K$5*1000))+$F$5*(CL117*CE117/($K$5*1000))*MAX(MIN(BS117,$J$5),$I$5)*MAX(MIN(BS117,$J$5),$I$5)+$G$5*MAX(MIN(BS117,$J$5),$I$5)*(CL117*CE117/($K$5*1000))+$H$5*(CL117*CE117/($K$5*1000))*(CL117*CE117/($K$5*1000)))</f>
        <v>0</v>
      </c>
      <c r="P117">
        <f>H117*(1000-(1000*0.61365*exp(17.502*T117/(240.97+T117))/(CE117+CF117)+BZ117)/2)/(1000*0.61365*exp(17.502*T117/(240.97+T117))/(CE117+CF117)-BZ117)</f>
        <v>0</v>
      </c>
      <c r="Q117">
        <f>1/((BT117+1)/(N117/1.6)+1/(O117/1.37)) + BT117/((BT117+1)/(N117/1.6) + BT117/(O117/1.37))</f>
        <v>0</v>
      </c>
      <c r="R117">
        <f>(BP117*BR117)</f>
        <v>0</v>
      </c>
      <c r="S117">
        <f>(CG117+(R117+2*0.95*5.67E-8*(((CG117+$B$7)+273)^4-(CG117+273)^4)-44100*H117)/(1.84*29.3*O117+8*0.95*5.67E-8*(CG117+273)^3))</f>
        <v>0</v>
      </c>
      <c r="T117">
        <f>($C$7*CH117+$D$7*CI117+$E$7*S117)</f>
        <v>0</v>
      </c>
      <c r="U117">
        <f>0.61365*exp(17.502*T117/(240.97+T117))</f>
        <v>0</v>
      </c>
      <c r="V117">
        <f>(W117/X117*100)</f>
        <v>0</v>
      </c>
      <c r="W117">
        <f>BZ117*(CE117+CF117)/1000</f>
        <v>0</v>
      </c>
      <c r="X117">
        <f>0.61365*exp(17.502*CG117/(240.97+CG117))</f>
        <v>0</v>
      </c>
      <c r="Y117">
        <f>(U117-BZ117*(CE117+CF117)/1000)</f>
        <v>0</v>
      </c>
      <c r="Z117">
        <f>(-H117*44100)</f>
        <v>0</v>
      </c>
      <c r="AA117">
        <f>2*29.3*O117*0.92*(CG117-T117)</f>
        <v>0</v>
      </c>
      <c r="AB117">
        <f>2*0.95*5.67E-8*(((CG117+$B$7)+273)^4-(T117+273)^4)</f>
        <v>0</v>
      </c>
      <c r="AC117">
        <f>R117+AB117+Z117+AA117</f>
        <v>0</v>
      </c>
      <c r="AD117">
        <v>0</v>
      </c>
      <c r="AE117">
        <v>0</v>
      </c>
      <c r="AF117">
        <f>IF(AD117*$H$13&gt;=AH117,1.0,(AH117/(AH117-AD117*$H$13)))</f>
        <v>0</v>
      </c>
      <c r="AG117">
        <f>(AF117-1)*100</f>
        <v>0</v>
      </c>
      <c r="AH117">
        <f>MAX(0,($B$13+$C$13*CL117)/(1+$D$13*CL117)*CE117/(CG117+273)*$E$13)</f>
        <v>0</v>
      </c>
      <c r="AI117" t="s">
        <v>294</v>
      </c>
      <c r="AJ117">
        <v>0</v>
      </c>
      <c r="AK117">
        <v>0</v>
      </c>
      <c r="AL117">
        <f>AK117-AJ117</f>
        <v>0</v>
      </c>
      <c r="AM117">
        <f>AL117/AK117</f>
        <v>0</v>
      </c>
      <c r="AN117">
        <v>0</v>
      </c>
      <c r="AO117" t="s">
        <v>294</v>
      </c>
      <c r="AP117">
        <v>0</v>
      </c>
      <c r="AQ117">
        <v>0</v>
      </c>
      <c r="AR117">
        <f>1-AP117/AQ117</f>
        <v>0</v>
      </c>
      <c r="AS117">
        <v>0.5</v>
      </c>
      <c r="AT117">
        <f>BP117</f>
        <v>0</v>
      </c>
      <c r="AU117">
        <f>I117</f>
        <v>0</v>
      </c>
      <c r="AV117">
        <f>AR117*AS117*AT117</f>
        <v>0</v>
      </c>
      <c r="AW117">
        <f>BB117/AQ117</f>
        <v>0</v>
      </c>
      <c r="AX117">
        <f>(AU117-AN117)/AT117</f>
        <v>0</v>
      </c>
      <c r="AY117">
        <f>(AK117-AQ117)/AQ117</f>
        <v>0</v>
      </c>
      <c r="AZ117" t="s">
        <v>294</v>
      </c>
      <c r="BA117">
        <v>0</v>
      </c>
      <c r="BB117">
        <f>AQ117-BA117</f>
        <v>0</v>
      </c>
      <c r="BC117">
        <f>(AQ117-AP117)/(AQ117-BA117)</f>
        <v>0</v>
      </c>
      <c r="BD117">
        <f>(AK117-AQ117)/(AK117-BA117)</f>
        <v>0</v>
      </c>
      <c r="BE117">
        <f>(AQ117-AP117)/(AQ117-AJ117)</f>
        <v>0</v>
      </c>
      <c r="BF117">
        <f>(AK117-AQ117)/(AK117-AJ117)</f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f>$B$11*CM117+$C$11*CN117+$F$11*CO117*(1-CR117)</f>
        <v>0</v>
      </c>
      <c r="BP117">
        <f>BO117*BQ117</f>
        <v>0</v>
      </c>
      <c r="BQ117">
        <f>($B$11*$D$9+$C$11*$D$9+$F$11*((DB117+CT117)/MAX(DB117+CT117+DC117, 0.1)*$I$9+DC117/MAX(DB117+CT117+DC117, 0.1)*$J$9))/($B$11+$C$11+$F$11)</f>
        <v>0</v>
      </c>
      <c r="BR117">
        <f>($B$11*$K$9+$C$11*$K$9+$F$11*((DB117+CT117)/MAX(DB117+CT117+DC117, 0.1)*$P$9+DC117/MAX(DB117+CT117+DC117, 0.1)*$Q$9))/($B$11+$C$11+$F$11)</f>
        <v>0</v>
      </c>
      <c r="BS117">
        <v>6</v>
      </c>
      <c r="BT117">
        <v>0.5</v>
      </c>
      <c r="BU117" t="s">
        <v>295</v>
      </c>
      <c r="BV117">
        <v>2</v>
      </c>
      <c r="BW117">
        <v>1621533769.5</v>
      </c>
      <c r="BX117">
        <v>316.057</v>
      </c>
      <c r="BY117">
        <v>325.681</v>
      </c>
      <c r="BZ117">
        <v>12.9855</v>
      </c>
      <c r="CA117">
        <v>12.9836</v>
      </c>
      <c r="CB117">
        <v>308.22</v>
      </c>
      <c r="CC117">
        <v>12.8314</v>
      </c>
      <c r="CD117">
        <v>700.145</v>
      </c>
      <c r="CE117">
        <v>100.931</v>
      </c>
      <c r="CF117">
        <v>0.099001</v>
      </c>
      <c r="CG117">
        <v>22.9714</v>
      </c>
      <c r="CH117">
        <v>22.9222</v>
      </c>
      <c r="CI117">
        <v>999.9</v>
      </c>
      <c r="CJ117">
        <v>0</v>
      </c>
      <c r="CK117">
        <v>0</v>
      </c>
      <c r="CL117">
        <v>10000</v>
      </c>
      <c r="CM117">
        <v>0</v>
      </c>
      <c r="CN117">
        <v>3.33586</v>
      </c>
      <c r="CO117">
        <v>599.766</v>
      </c>
      <c r="CP117">
        <v>0.932968</v>
      </c>
      <c r="CQ117">
        <v>0.0670323</v>
      </c>
      <c r="CR117">
        <v>0</v>
      </c>
      <c r="CS117">
        <v>3.4503</v>
      </c>
      <c r="CT117">
        <v>4.99951</v>
      </c>
      <c r="CU117">
        <v>90.013</v>
      </c>
      <c r="CV117">
        <v>4812.16</v>
      </c>
      <c r="CW117">
        <v>37.687</v>
      </c>
      <c r="CX117">
        <v>41.5</v>
      </c>
      <c r="CY117">
        <v>40.125</v>
      </c>
      <c r="CZ117">
        <v>41.062</v>
      </c>
      <c r="DA117">
        <v>40</v>
      </c>
      <c r="DB117">
        <v>554.9</v>
      </c>
      <c r="DC117">
        <v>39.87</v>
      </c>
      <c r="DD117">
        <v>0</v>
      </c>
      <c r="DE117">
        <v>1621533773.2</v>
      </c>
      <c r="DF117">
        <v>0</v>
      </c>
      <c r="DG117">
        <v>3.46077692307692</v>
      </c>
      <c r="DH117">
        <v>0.14513504532169</v>
      </c>
      <c r="DI117">
        <v>-0.671863249837609</v>
      </c>
      <c r="DJ117">
        <v>90.0738461538462</v>
      </c>
      <c r="DK117">
        <v>15</v>
      </c>
      <c r="DL117">
        <v>1621533543.5</v>
      </c>
      <c r="DM117" t="s">
        <v>296</v>
      </c>
      <c r="DN117">
        <v>1621533543</v>
      </c>
      <c r="DO117">
        <v>1621533543.5</v>
      </c>
      <c r="DP117">
        <v>4</v>
      </c>
      <c r="DQ117">
        <v>0.002</v>
      </c>
      <c r="DR117">
        <v>0.003</v>
      </c>
      <c r="DS117">
        <v>8.559</v>
      </c>
      <c r="DT117">
        <v>0.154</v>
      </c>
      <c r="DU117">
        <v>420</v>
      </c>
      <c r="DV117">
        <v>13</v>
      </c>
      <c r="DW117">
        <v>1.35</v>
      </c>
      <c r="DX117">
        <v>0.35</v>
      </c>
      <c r="DY117">
        <v>-9.63885875</v>
      </c>
      <c r="DZ117">
        <v>0.98461362101314</v>
      </c>
      <c r="EA117">
        <v>0.178291133433319</v>
      </c>
      <c r="EB117">
        <v>0</v>
      </c>
      <c r="EC117">
        <v>3.45384285714286</v>
      </c>
      <c r="ED117">
        <v>0.146929960304117</v>
      </c>
      <c r="EE117">
        <v>0.141225842001312</v>
      </c>
      <c r="EF117">
        <v>1</v>
      </c>
      <c r="EG117">
        <v>-0.006847712675</v>
      </c>
      <c r="EH117">
        <v>0.00943491180112571</v>
      </c>
      <c r="EI117">
        <v>0.00824699478235529</v>
      </c>
      <c r="EJ117">
        <v>1</v>
      </c>
      <c r="EK117">
        <v>2</v>
      </c>
      <c r="EL117">
        <v>3</v>
      </c>
      <c r="EM117" t="s">
        <v>306</v>
      </c>
      <c r="EN117">
        <v>100</v>
      </c>
      <c r="EO117">
        <v>100</v>
      </c>
      <c r="EP117">
        <v>7.837</v>
      </c>
      <c r="EQ117">
        <v>0.1541</v>
      </c>
      <c r="ER117">
        <v>5.25304998807394</v>
      </c>
      <c r="ES117">
        <v>0.0095515401478521</v>
      </c>
      <c r="ET117">
        <v>-4.08282145803731e-06</v>
      </c>
      <c r="EU117">
        <v>9.61633180237613e-10</v>
      </c>
      <c r="EV117">
        <v>-0.0133641391554055</v>
      </c>
      <c r="EW117">
        <v>0.00964955815971448</v>
      </c>
      <c r="EX117">
        <v>0.000351754833574242</v>
      </c>
      <c r="EY117">
        <v>-6.74969522547015e-06</v>
      </c>
      <c r="EZ117">
        <v>-1</v>
      </c>
      <c r="FA117">
        <v>-1</v>
      </c>
      <c r="FB117">
        <v>-1</v>
      </c>
      <c r="FC117">
        <v>-1</v>
      </c>
      <c r="FD117">
        <v>3.8</v>
      </c>
      <c r="FE117">
        <v>3.8</v>
      </c>
      <c r="FF117">
        <v>2</v>
      </c>
      <c r="FG117">
        <v>793.751</v>
      </c>
      <c r="FH117">
        <v>737.922</v>
      </c>
      <c r="FI117">
        <v>19.9993</v>
      </c>
      <c r="FJ117">
        <v>26.902</v>
      </c>
      <c r="FK117">
        <v>30</v>
      </c>
      <c r="FL117">
        <v>26.9666</v>
      </c>
      <c r="FM117">
        <v>26.9409</v>
      </c>
      <c r="FN117">
        <v>22.0313</v>
      </c>
      <c r="FO117">
        <v>18.4373</v>
      </c>
      <c r="FP117">
        <v>7.20053</v>
      </c>
      <c r="FQ117">
        <v>20</v>
      </c>
      <c r="FR117">
        <v>337.78</v>
      </c>
      <c r="FS117">
        <v>13.0381</v>
      </c>
      <c r="FT117">
        <v>100.023</v>
      </c>
      <c r="FU117">
        <v>100.387</v>
      </c>
    </row>
    <row r="118" spans="1:177">
      <c r="A118">
        <v>102</v>
      </c>
      <c r="B118">
        <v>1621533771.5</v>
      </c>
      <c r="C118">
        <v>202</v>
      </c>
      <c r="D118" t="s">
        <v>500</v>
      </c>
      <c r="E118" t="s">
        <v>501</v>
      </c>
      <c r="G118">
        <v>1621533771.5</v>
      </c>
      <c r="H118">
        <f>CD118*AF118*(BZ118-CA118)/(100*BS118*(1000-AF118*BZ118))</f>
        <v>0</v>
      </c>
      <c r="I118">
        <f>CD118*AF118*(BY118-BX118*(1000-AF118*CA118)/(1000-AF118*BZ118))/(100*BS118)</f>
        <v>0</v>
      </c>
      <c r="J118">
        <f>BX118 - IF(AF118&gt;1, I118*BS118*100.0/(AH118*CL118), 0)</f>
        <v>0</v>
      </c>
      <c r="K118">
        <f>((Q118-H118/2)*J118-I118)/(Q118+H118/2)</f>
        <v>0</v>
      </c>
      <c r="L118">
        <f>K118*(CE118+CF118)/1000.0</f>
        <v>0</v>
      </c>
      <c r="M118">
        <f>(BX118 - IF(AF118&gt;1, I118*BS118*100.0/(AH118*CL118), 0))*(CE118+CF118)/1000.0</f>
        <v>0</v>
      </c>
      <c r="N118">
        <f>2.0/((1/P118-1/O118)+SIGN(P118)*SQRT((1/P118-1/O118)*(1/P118-1/O118) + 4*BT118/((BT118+1)*(BT118+1))*(2*1/P118*1/O118-1/O118*1/O118)))</f>
        <v>0</v>
      </c>
      <c r="O118">
        <f>IF(LEFT(BU118,1)&lt;&gt;"0",IF(LEFT(BU118,1)="1",3.0,BV118),$D$5+$E$5*(CL118*CE118/($K$5*1000))+$F$5*(CL118*CE118/($K$5*1000))*MAX(MIN(BS118,$J$5),$I$5)*MAX(MIN(BS118,$J$5),$I$5)+$G$5*MAX(MIN(BS118,$J$5),$I$5)*(CL118*CE118/($K$5*1000))+$H$5*(CL118*CE118/($K$5*1000))*(CL118*CE118/($K$5*1000)))</f>
        <v>0</v>
      </c>
      <c r="P118">
        <f>H118*(1000-(1000*0.61365*exp(17.502*T118/(240.97+T118))/(CE118+CF118)+BZ118)/2)/(1000*0.61365*exp(17.502*T118/(240.97+T118))/(CE118+CF118)-BZ118)</f>
        <v>0</v>
      </c>
      <c r="Q118">
        <f>1/((BT118+1)/(N118/1.6)+1/(O118/1.37)) + BT118/((BT118+1)/(N118/1.6) + BT118/(O118/1.37))</f>
        <v>0</v>
      </c>
      <c r="R118">
        <f>(BP118*BR118)</f>
        <v>0</v>
      </c>
      <c r="S118">
        <f>(CG118+(R118+2*0.95*5.67E-8*(((CG118+$B$7)+273)^4-(CG118+273)^4)-44100*H118)/(1.84*29.3*O118+8*0.95*5.67E-8*(CG118+273)^3))</f>
        <v>0</v>
      </c>
      <c r="T118">
        <f>($C$7*CH118+$D$7*CI118+$E$7*S118)</f>
        <v>0</v>
      </c>
      <c r="U118">
        <f>0.61365*exp(17.502*T118/(240.97+T118))</f>
        <v>0</v>
      </c>
      <c r="V118">
        <f>(W118/X118*100)</f>
        <v>0</v>
      </c>
      <c r="W118">
        <f>BZ118*(CE118+CF118)/1000</f>
        <v>0</v>
      </c>
      <c r="X118">
        <f>0.61365*exp(17.502*CG118/(240.97+CG118))</f>
        <v>0</v>
      </c>
      <c r="Y118">
        <f>(U118-BZ118*(CE118+CF118)/1000)</f>
        <v>0</v>
      </c>
      <c r="Z118">
        <f>(-H118*44100)</f>
        <v>0</v>
      </c>
      <c r="AA118">
        <f>2*29.3*O118*0.92*(CG118-T118)</f>
        <v>0</v>
      </c>
      <c r="AB118">
        <f>2*0.95*5.67E-8*(((CG118+$B$7)+273)^4-(T118+273)^4)</f>
        <v>0</v>
      </c>
      <c r="AC118">
        <f>R118+AB118+Z118+AA118</f>
        <v>0</v>
      </c>
      <c r="AD118">
        <v>0</v>
      </c>
      <c r="AE118">
        <v>0</v>
      </c>
      <c r="AF118">
        <f>IF(AD118*$H$13&gt;=AH118,1.0,(AH118/(AH118-AD118*$H$13)))</f>
        <v>0</v>
      </c>
      <c r="AG118">
        <f>(AF118-1)*100</f>
        <v>0</v>
      </c>
      <c r="AH118">
        <f>MAX(0,($B$13+$C$13*CL118)/(1+$D$13*CL118)*CE118/(CG118+273)*$E$13)</f>
        <v>0</v>
      </c>
      <c r="AI118" t="s">
        <v>294</v>
      </c>
      <c r="AJ118">
        <v>0</v>
      </c>
      <c r="AK118">
        <v>0</v>
      </c>
      <c r="AL118">
        <f>AK118-AJ118</f>
        <v>0</v>
      </c>
      <c r="AM118">
        <f>AL118/AK118</f>
        <v>0</v>
      </c>
      <c r="AN118">
        <v>0</v>
      </c>
      <c r="AO118" t="s">
        <v>294</v>
      </c>
      <c r="AP118">
        <v>0</v>
      </c>
      <c r="AQ118">
        <v>0</v>
      </c>
      <c r="AR118">
        <f>1-AP118/AQ118</f>
        <v>0</v>
      </c>
      <c r="AS118">
        <v>0.5</v>
      </c>
      <c r="AT118">
        <f>BP118</f>
        <v>0</v>
      </c>
      <c r="AU118">
        <f>I118</f>
        <v>0</v>
      </c>
      <c r="AV118">
        <f>AR118*AS118*AT118</f>
        <v>0</v>
      </c>
      <c r="AW118">
        <f>BB118/AQ118</f>
        <v>0</v>
      </c>
      <c r="AX118">
        <f>(AU118-AN118)/AT118</f>
        <v>0</v>
      </c>
      <c r="AY118">
        <f>(AK118-AQ118)/AQ118</f>
        <v>0</v>
      </c>
      <c r="AZ118" t="s">
        <v>294</v>
      </c>
      <c r="BA118">
        <v>0</v>
      </c>
      <c r="BB118">
        <f>AQ118-BA118</f>
        <v>0</v>
      </c>
      <c r="BC118">
        <f>(AQ118-AP118)/(AQ118-BA118)</f>
        <v>0</v>
      </c>
      <c r="BD118">
        <f>(AK118-AQ118)/(AK118-BA118)</f>
        <v>0</v>
      </c>
      <c r="BE118">
        <f>(AQ118-AP118)/(AQ118-AJ118)</f>
        <v>0</v>
      </c>
      <c r="BF118">
        <f>(AK118-AQ118)/(AK118-AJ118)</f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f>$B$11*CM118+$C$11*CN118+$F$11*CO118*(1-CR118)</f>
        <v>0</v>
      </c>
      <c r="BP118">
        <f>BO118*BQ118</f>
        <v>0</v>
      </c>
      <c r="BQ118">
        <f>($B$11*$D$9+$C$11*$D$9+$F$11*((DB118+CT118)/MAX(DB118+CT118+DC118, 0.1)*$I$9+DC118/MAX(DB118+CT118+DC118, 0.1)*$J$9))/($B$11+$C$11+$F$11)</f>
        <v>0</v>
      </c>
      <c r="BR118">
        <f>($B$11*$K$9+$C$11*$K$9+$F$11*((DB118+CT118)/MAX(DB118+CT118+DC118, 0.1)*$P$9+DC118/MAX(DB118+CT118+DC118, 0.1)*$Q$9))/($B$11+$C$11+$F$11)</f>
        <v>0</v>
      </c>
      <c r="BS118">
        <v>6</v>
      </c>
      <c r="BT118">
        <v>0.5</v>
      </c>
      <c r="BU118" t="s">
        <v>295</v>
      </c>
      <c r="BV118">
        <v>2</v>
      </c>
      <c r="BW118">
        <v>1621533771.5</v>
      </c>
      <c r="BX118">
        <v>319.27</v>
      </c>
      <c r="BY118">
        <v>328.786</v>
      </c>
      <c r="BZ118">
        <v>12.9903</v>
      </c>
      <c r="CA118">
        <v>12.993</v>
      </c>
      <c r="CB118">
        <v>311.409</v>
      </c>
      <c r="CC118">
        <v>12.8361</v>
      </c>
      <c r="CD118">
        <v>699.906</v>
      </c>
      <c r="CE118">
        <v>100.931</v>
      </c>
      <c r="CF118">
        <v>0.0999573</v>
      </c>
      <c r="CG118">
        <v>22.9687</v>
      </c>
      <c r="CH118">
        <v>22.9497</v>
      </c>
      <c r="CI118">
        <v>999.9</v>
      </c>
      <c r="CJ118">
        <v>0</v>
      </c>
      <c r="CK118">
        <v>0</v>
      </c>
      <c r="CL118">
        <v>9900</v>
      </c>
      <c r="CM118">
        <v>0</v>
      </c>
      <c r="CN118">
        <v>3.33586</v>
      </c>
      <c r="CO118">
        <v>600.082</v>
      </c>
      <c r="CP118">
        <v>0.933003</v>
      </c>
      <c r="CQ118">
        <v>0.0669971</v>
      </c>
      <c r="CR118">
        <v>0</v>
      </c>
      <c r="CS118">
        <v>3.5694</v>
      </c>
      <c r="CT118">
        <v>4.99951</v>
      </c>
      <c r="CU118">
        <v>90.5227</v>
      </c>
      <c r="CV118">
        <v>4814.77</v>
      </c>
      <c r="CW118">
        <v>37.687</v>
      </c>
      <c r="CX118">
        <v>41.437</v>
      </c>
      <c r="CY118">
        <v>40.125</v>
      </c>
      <c r="CZ118">
        <v>41.062</v>
      </c>
      <c r="DA118">
        <v>40</v>
      </c>
      <c r="DB118">
        <v>555.21</v>
      </c>
      <c r="DC118">
        <v>39.87</v>
      </c>
      <c r="DD118">
        <v>0</v>
      </c>
      <c r="DE118">
        <v>1621533775.6</v>
      </c>
      <c r="DF118">
        <v>0</v>
      </c>
      <c r="DG118">
        <v>3.45928461538462</v>
      </c>
      <c r="DH118">
        <v>0.45181538416528</v>
      </c>
      <c r="DI118">
        <v>0.450803416130589</v>
      </c>
      <c r="DJ118">
        <v>90.1017769230769</v>
      </c>
      <c r="DK118">
        <v>15</v>
      </c>
      <c r="DL118">
        <v>1621533543.5</v>
      </c>
      <c r="DM118" t="s">
        <v>296</v>
      </c>
      <c r="DN118">
        <v>1621533543</v>
      </c>
      <c r="DO118">
        <v>1621533543.5</v>
      </c>
      <c r="DP118">
        <v>4</v>
      </c>
      <c r="DQ118">
        <v>0.002</v>
      </c>
      <c r="DR118">
        <v>0.003</v>
      </c>
      <c r="DS118">
        <v>8.559</v>
      </c>
      <c r="DT118">
        <v>0.154</v>
      </c>
      <c r="DU118">
        <v>420</v>
      </c>
      <c r="DV118">
        <v>13</v>
      </c>
      <c r="DW118">
        <v>1.35</v>
      </c>
      <c r="DX118">
        <v>0.35</v>
      </c>
      <c r="DY118">
        <v>-9.60203925</v>
      </c>
      <c r="DZ118">
        <v>1.29059515947468</v>
      </c>
      <c r="EA118">
        <v>0.200112032276766</v>
      </c>
      <c r="EB118">
        <v>0</v>
      </c>
      <c r="EC118">
        <v>3.45721764705882</v>
      </c>
      <c r="ED118">
        <v>0.159778925723446</v>
      </c>
      <c r="EE118">
        <v>0.143024564880197</v>
      </c>
      <c r="EF118">
        <v>1</v>
      </c>
      <c r="EG118">
        <v>-0.006914827675</v>
      </c>
      <c r="EH118">
        <v>0.0259724632007505</v>
      </c>
      <c r="EI118">
        <v>0.00832333419366062</v>
      </c>
      <c r="EJ118">
        <v>1</v>
      </c>
      <c r="EK118">
        <v>2</v>
      </c>
      <c r="EL118">
        <v>3</v>
      </c>
      <c r="EM118" t="s">
        <v>306</v>
      </c>
      <c r="EN118">
        <v>100</v>
      </c>
      <c r="EO118">
        <v>100</v>
      </c>
      <c r="EP118">
        <v>7.861</v>
      </c>
      <c r="EQ118">
        <v>0.1542</v>
      </c>
      <c r="ER118">
        <v>5.25304998807394</v>
      </c>
      <c r="ES118">
        <v>0.0095515401478521</v>
      </c>
      <c r="ET118">
        <v>-4.08282145803731e-06</v>
      </c>
      <c r="EU118">
        <v>9.61633180237613e-10</v>
      </c>
      <c r="EV118">
        <v>-0.0133641391554055</v>
      </c>
      <c r="EW118">
        <v>0.00964955815971448</v>
      </c>
      <c r="EX118">
        <v>0.000351754833574242</v>
      </c>
      <c r="EY118">
        <v>-6.74969522547015e-06</v>
      </c>
      <c r="EZ118">
        <v>-1</v>
      </c>
      <c r="FA118">
        <v>-1</v>
      </c>
      <c r="FB118">
        <v>-1</v>
      </c>
      <c r="FC118">
        <v>-1</v>
      </c>
      <c r="FD118">
        <v>3.8</v>
      </c>
      <c r="FE118">
        <v>3.8</v>
      </c>
      <c r="FF118">
        <v>2</v>
      </c>
      <c r="FG118">
        <v>793.751</v>
      </c>
      <c r="FH118">
        <v>738.49</v>
      </c>
      <c r="FI118">
        <v>19.9991</v>
      </c>
      <c r="FJ118">
        <v>26.8997</v>
      </c>
      <c r="FK118">
        <v>30</v>
      </c>
      <c r="FL118">
        <v>26.9666</v>
      </c>
      <c r="FM118">
        <v>26.9409</v>
      </c>
      <c r="FN118">
        <v>22.2156</v>
      </c>
      <c r="FO118">
        <v>18.4373</v>
      </c>
      <c r="FP118">
        <v>7.20053</v>
      </c>
      <c r="FQ118">
        <v>20</v>
      </c>
      <c r="FR118">
        <v>341.16</v>
      </c>
      <c r="FS118">
        <v>13.0381</v>
      </c>
      <c r="FT118">
        <v>100.023</v>
      </c>
      <c r="FU118">
        <v>100.389</v>
      </c>
    </row>
    <row r="119" spans="1:177">
      <c r="A119">
        <v>103</v>
      </c>
      <c r="B119">
        <v>1621533773.5</v>
      </c>
      <c r="C119">
        <v>204</v>
      </c>
      <c r="D119" t="s">
        <v>502</v>
      </c>
      <c r="E119" t="s">
        <v>503</v>
      </c>
      <c r="G119">
        <v>1621533773.5</v>
      </c>
      <c r="H119">
        <f>CD119*AF119*(BZ119-CA119)/(100*BS119*(1000-AF119*BZ119))</f>
        <v>0</v>
      </c>
      <c r="I119">
        <f>CD119*AF119*(BY119-BX119*(1000-AF119*CA119)/(1000-AF119*BZ119))/(100*BS119)</f>
        <v>0</v>
      </c>
      <c r="J119">
        <f>BX119 - IF(AF119&gt;1, I119*BS119*100.0/(AH119*CL119), 0)</f>
        <v>0</v>
      </c>
      <c r="K119">
        <f>((Q119-H119/2)*J119-I119)/(Q119+H119/2)</f>
        <v>0</v>
      </c>
      <c r="L119">
        <f>K119*(CE119+CF119)/1000.0</f>
        <v>0</v>
      </c>
      <c r="M119">
        <f>(BX119 - IF(AF119&gt;1, I119*BS119*100.0/(AH119*CL119), 0))*(CE119+CF119)/1000.0</f>
        <v>0</v>
      </c>
      <c r="N119">
        <f>2.0/((1/P119-1/O119)+SIGN(P119)*SQRT((1/P119-1/O119)*(1/P119-1/O119) + 4*BT119/((BT119+1)*(BT119+1))*(2*1/P119*1/O119-1/O119*1/O119)))</f>
        <v>0</v>
      </c>
      <c r="O119">
        <f>IF(LEFT(BU119,1)&lt;&gt;"0",IF(LEFT(BU119,1)="1",3.0,BV119),$D$5+$E$5*(CL119*CE119/($K$5*1000))+$F$5*(CL119*CE119/($K$5*1000))*MAX(MIN(BS119,$J$5),$I$5)*MAX(MIN(BS119,$J$5),$I$5)+$G$5*MAX(MIN(BS119,$J$5),$I$5)*(CL119*CE119/($K$5*1000))+$H$5*(CL119*CE119/($K$5*1000))*(CL119*CE119/($K$5*1000)))</f>
        <v>0</v>
      </c>
      <c r="P119">
        <f>H119*(1000-(1000*0.61365*exp(17.502*T119/(240.97+T119))/(CE119+CF119)+BZ119)/2)/(1000*0.61365*exp(17.502*T119/(240.97+T119))/(CE119+CF119)-BZ119)</f>
        <v>0</v>
      </c>
      <c r="Q119">
        <f>1/((BT119+1)/(N119/1.6)+1/(O119/1.37)) + BT119/((BT119+1)/(N119/1.6) + BT119/(O119/1.37))</f>
        <v>0</v>
      </c>
      <c r="R119">
        <f>(BP119*BR119)</f>
        <v>0</v>
      </c>
      <c r="S119">
        <f>(CG119+(R119+2*0.95*5.67E-8*(((CG119+$B$7)+273)^4-(CG119+273)^4)-44100*H119)/(1.84*29.3*O119+8*0.95*5.67E-8*(CG119+273)^3))</f>
        <v>0</v>
      </c>
      <c r="T119">
        <f>($C$7*CH119+$D$7*CI119+$E$7*S119)</f>
        <v>0</v>
      </c>
      <c r="U119">
        <f>0.61365*exp(17.502*T119/(240.97+T119))</f>
        <v>0</v>
      </c>
      <c r="V119">
        <f>(W119/X119*100)</f>
        <v>0</v>
      </c>
      <c r="W119">
        <f>BZ119*(CE119+CF119)/1000</f>
        <v>0</v>
      </c>
      <c r="X119">
        <f>0.61365*exp(17.502*CG119/(240.97+CG119))</f>
        <v>0</v>
      </c>
      <c r="Y119">
        <f>(U119-BZ119*(CE119+CF119)/1000)</f>
        <v>0</v>
      </c>
      <c r="Z119">
        <f>(-H119*44100)</f>
        <v>0</v>
      </c>
      <c r="AA119">
        <f>2*29.3*O119*0.92*(CG119-T119)</f>
        <v>0</v>
      </c>
      <c r="AB119">
        <f>2*0.95*5.67E-8*(((CG119+$B$7)+273)^4-(T119+273)^4)</f>
        <v>0</v>
      </c>
      <c r="AC119">
        <f>R119+AB119+Z119+AA119</f>
        <v>0</v>
      </c>
      <c r="AD119">
        <v>0</v>
      </c>
      <c r="AE119">
        <v>0</v>
      </c>
      <c r="AF119">
        <f>IF(AD119*$H$13&gt;=AH119,1.0,(AH119/(AH119-AD119*$H$13)))</f>
        <v>0</v>
      </c>
      <c r="AG119">
        <f>(AF119-1)*100</f>
        <v>0</v>
      </c>
      <c r="AH119">
        <f>MAX(0,($B$13+$C$13*CL119)/(1+$D$13*CL119)*CE119/(CG119+273)*$E$13)</f>
        <v>0</v>
      </c>
      <c r="AI119" t="s">
        <v>294</v>
      </c>
      <c r="AJ119">
        <v>0</v>
      </c>
      <c r="AK119">
        <v>0</v>
      </c>
      <c r="AL119">
        <f>AK119-AJ119</f>
        <v>0</v>
      </c>
      <c r="AM119">
        <f>AL119/AK119</f>
        <v>0</v>
      </c>
      <c r="AN119">
        <v>0</v>
      </c>
      <c r="AO119" t="s">
        <v>294</v>
      </c>
      <c r="AP119">
        <v>0</v>
      </c>
      <c r="AQ119">
        <v>0</v>
      </c>
      <c r="AR119">
        <f>1-AP119/AQ119</f>
        <v>0</v>
      </c>
      <c r="AS119">
        <v>0.5</v>
      </c>
      <c r="AT119">
        <f>BP119</f>
        <v>0</v>
      </c>
      <c r="AU119">
        <f>I119</f>
        <v>0</v>
      </c>
      <c r="AV119">
        <f>AR119*AS119*AT119</f>
        <v>0</v>
      </c>
      <c r="AW119">
        <f>BB119/AQ119</f>
        <v>0</v>
      </c>
      <c r="AX119">
        <f>(AU119-AN119)/AT119</f>
        <v>0</v>
      </c>
      <c r="AY119">
        <f>(AK119-AQ119)/AQ119</f>
        <v>0</v>
      </c>
      <c r="AZ119" t="s">
        <v>294</v>
      </c>
      <c r="BA119">
        <v>0</v>
      </c>
      <c r="BB119">
        <f>AQ119-BA119</f>
        <v>0</v>
      </c>
      <c r="BC119">
        <f>(AQ119-AP119)/(AQ119-BA119)</f>
        <v>0</v>
      </c>
      <c r="BD119">
        <f>(AK119-AQ119)/(AK119-BA119)</f>
        <v>0</v>
      </c>
      <c r="BE119">
        <f>(AQ119-AP119)/(AQ119-AJ119)</f>
        <v>0</v>
      </c>
      <c r="BF119">
        <f>(AK119-AQ119)/(AK119-AJ119)</f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f>$B$11*CM119+$C$11*CN119+$F$11*CO119*(1-CR119)</f>
        <v>0</v>
      </c>
      <c r="BP119">
        <f>BO119*BQ119</f>
        <v>0</v>
      </c>
      <c r="BQ119">
        <f>($B$11*$D$9+$C$11*$D$9+$F$11*((DB119+CT119)/MAX(DB119+CT119+DC119, 0.1)*$I$9+DC119/MAX(DB119+CT119+DC119, 0.1)*$J$9))/($B$11+$C$11+$F$11)</f>
        <v>0</v>
      </c>
      <c r="BR119">
        <f>($B$11*$K$9+$C$11*$K$9+$F$11*((DB119+CT119)/MAX(DB119+CT119+DC119, 0.1)*$P$9+DC119/MAX(DB119+CT119+DC119, 0.1)*$Q$9))/($B$11+$C$11+$F$11)</f>
        <v>0</v>
      </c>
      <c r="BS119">
        <v>6</v>
      </c>
      <c r="BT119">
        <v>0.5</v>
      </c>
      <c r="BU119" t="s">
        <v>295</v>
      </c>
      <c r="BV119">
        <v>2</v>
      </c>
      <c r="BW119">
        <v>1621533773.5</v>
      </c>
      <c r="BX119">
        <v>322.66</v>
      </c>
      <c r="BY119">
        <v>332.244</v>
      </c>
      <c r="BZ119">
        <v>12.9823</v>
      </c>
      <c r="CA119">
        <v>12.9905</v>
      </c>
      <c r="CB119">
        <v>314.774</v>
      </c>
      <c r="CC119">
        <v>12.8283</v>
      </c>
      <c r="CD119">
        <v>699.878</v>
      </c>
      <c r="CE119">
        <v>100.931</v>
      </c>
      <c r="CF119">
        <v>0.0998147</v>
      </c>
      <c r="CG119">
        <v>22.9691</v>
      </c>
      <c r="CH119">
        <v>22.9346</v>
      </c>
      <c r="CI119">
        <v>999.9</v>
      </c>
      <c r="CJ119">
        <v>0</v>
      </c>
      <c r="CK119">
        <v>0</v>
      </c>
      <c r="CL119">
        <v>9930</v>
      </c>
      <c r="CM119">
        <v>0</v>
      </c>
      <c r="CN119">
        <v>3.33586</v>
      </c>
      <c r="CO119">
        <v>600.086</v>
      </c>
      <c r="CP119">
        <v>0.933003</v>
      </c>
      <c r="CQ119">
        <v>0.0669971</v>
      </c>
      <c r="CR119">
        <v>0</v>
      </c>
      <c r="CS119">
        <v>3.3203</v>
      </c>
      <c r="CT119">
        <v>4.99951</v>
      </c>
      <c r="CU119">
        <v>90.3609</v>
      </c>
      <c r="CV119">
        <v>4814.8</v>
      </c>
      <c r="CW119">
        <v>37.687</v>
      </c>
      <c r="CX119">
        <v>41.5</v>
      </c>
      <c r="CY119">
        <v>40.125</v>
      </c>
      <c r="CZ119">
        <v>41.062</v>
      </c>
      <c r="DA119">
        <v>40</v>
      </c>
      <c r="DB119">
        <v>555.22</v>
      </c>
      <c r="DC119">
        <v>39.87</v>
      </c>
      <c r="DD119">
        <v>0</v>
      </c>
      <c r="DE119">
        <v>1621533777.4</v>
      </c>
      <c r="DF119">
        <v>0</v>
      </c>
      <c r="DG119">
        <v>3.47012</v>
      </c>
      <c r="DH119">
        <v>0.296692304367626</v>
      </c>
      <c r="DI119">
        <v>1.08330768923629</v>
      </c>
      <c r="DJ119">
        <v>90.110948</v>
      </c>
      <c r="DK119">
        <v>15</v>
      </c>
      <c r="DL119">
        <v>1621533543.5</v>
      </c>
      <c r="DM119" t="s">
        <v>296</v>
      </c>
      <c r="DN119">
        <v>1621533543</v>
      </c>
      <c r="DO119">
        <v>1621533543.5</v>
      </c>
      <c r="DP119">
        <v>4</v>
      </c>
      <c r="DQ119">
        <v>0.002</v>
      </c>
      <c r="DR119">
        <v>0.003</v>
      </c>
      <c r="DS119">
        <v>8.559</v>
      </c>
      <c r="DT119">
        <v>0.154</v>
      </c>
      <c r="DU119">
        <v>420</v>
      </c>
      <c r="DV119">
        <v>13</v>
      </c>
      <c r="DW119">
        <v>1.35</v>
      </c>
      <c r="DX119">
        <v>0.35</v>
      </c>
      <c r="DY119">
        <v>-9.569482</v>
      </c>
      <c r="DZ119">
        <v>1.42427189493435</v>
      </c>
      <c r="EA119">
        <v>0.206756169910356</v>
      </c>
      <c r="EB119">
        <v>0</v>
      </c>
      <c r="EC119">
        <v>3.47353333333333</v>
      </c>
      <c r="ED119">
        <v>0.298089736383564</v>
      </c>
      <c r="EE119">
        <v>0.149847402514705</v>
      </c>
      <c r="EF119">
        <v>1</v>
      </c>
      <c r="EG119">
        <v>-0.0077151986975</v>
      </c>
      <c r="EH119">
        <v>0.0534571838037524</v>
      </c>
      <c r="EI119">
        <v>0.00758157534078621</v>
      </c>
      <c r="EJ119">
        <v>1</v>
      </c>
      <c r="EK119">
        <v>2</v>
      </c>
      <c r="EL119">
        <v>3</v>
      </c>
      <c r="EM119" t="s">
        <v>306</v>
      </c>
      <c r="EN119">
        <v>100</v>
      </c>
      <c r="EO119">
        <v>100</v>
      </c>
      <c r="EP119">
        <v>7.886</v>
      </c>
      <c r="EQ119">
        <v>0.154</v>
      </c>
      <c r="ER119">
        <v>5.25304998807394</v>
      </c>
      <c r="ES119">
        <v>0.0095515401478521</v>
      </c>
      <c r="ET119">
        <v>-4.08282145803731e-06</v>
      </c>
      <c r="EU119">
        <v>9.61633180237613e-10</v>
      </c>
      <c r="EV119">
        <v>-0.0133641391554055</v>
      </c>
      <c r="EW119">
        <v>0.00964955815971448</v>
      </c>
      <c r="EX119">
        <v>0.000351754833574242</v>
      </c>
      <c r="EY119">
        <v>-6.74969522547015e-06</v>
      </c>
      <c r="EZ119">
        <v>-1</v>
      </c>
      <c r="FA119">
        <v>-1</v>
      </c>
      <c r="FB119">
        <v>-1</v>
      </c>
      <c r="FC119">
        <v>-1</v>
      </c>
      <c r="FD119">
        <v>3.8</v>
      </c>
      <c r="FE119">
        <v>3.8</v>
      </c>
      <c r="FF119">
        <v>2</v>
      </c>
      <c r="FG119">
        <v>793.719</v>
      </c>
      <c r="FH119">
        <v>738.111</v>
      </c>
      <c r="FI119">
        <v>19.9994</v>
      </c>
      <c r="FJ119">
        <v>26.8997</v>
      </c>
      <c r="FK119">
        <v>30</v>
      </c>
      <c r="FL119">
        <v>26.9643</v>
      </c>
      <c r="FM119">
        <v>26.9409</v>
      </c>
      <c r="FN119">
        <v>22.3993</v>
      </c>
      <c r="FO119">
        <v>18.4373</v>
      </c>
      <c r="FP119">
        <v>7.20053</v>
      </c>
      <c r="FQ119">
        <v>20</v>
      </c>
      <c r="FR119">
        <v>344.53</v>
      </c>
      <c r="FS119">
        <v>13.0381</v>
      </c>
      <c r="FT119">
        <v>100.024</v>
      </c>
      <c r="FU119">
        <v>100.39</v>
      </c>
    </row>
    <row r="120" spans="1:177">
      <c r="A120">
        <v>104</v>
      </c>
      <c r="B120">
        <v>1621533775.5</v>
      </c>
      <c r="C120">
        <v>206</v>
      </c>
      <c r="D120" t="s">
        <v>504</v>
      </c>
      <c r="E120" t="s">
        <v>505</v>
      </c>
      <c r="G120">
        <v>1621533775.5</v>
      </c>
      <c r="H120">
        <f>CD120*AF120*(BZ120-CA120)/(100*BS120*(1000-AF120*BZ120))</f>
        <v>0</v>
      </c>
      <c r="I120">
        <f>CD120*AF120*(BY120-BX120*(1000-AF120*CA120)/(1000-AF120*BZ120))/(100*BS120)</f>
        <v>0</v>
      </c>
      <c r="J120">
        <f>BX120 - IF(AF120&gt;1, I120*BS120*100.0/(AH120*CL120), 0)</f>
        <v>0</v>
      </c>
      <c r="K120">
        <f>((Q120-H120/2)*J120-I120)/(Q120+H120/2)</f>
        <v>0</v>
      </c>
      <c r="L120">
        <f>K120*(CE120+CF120)/1000.0</f>
        <v>0</v>
      </c>
      <c r="M120">
        <f>(BX120 - IF(AF120&gt;1, I120*BS120*100.0/(AH120*CL120), 0))*(CE120+CF120)/1000.0</f>
        <v>0</v>
      </c>
      <c r="N120">
        <f>2.0/((1/P120-1/O120)+SIGN(P120)*SQRT((1/P120-1/O120)*(1/P120-1/O120) + 4*BT120/((BT120+1)*(BT120+1))*(2*1/P120*1/O120-1/O120*1/O120)))</f>
        <v>0</v>
      </c>
      <c r="O120">
        <f>IF(LEFT(BU120,1)&lt;&gt;"0",IF(LEFT(BU120,1)="1",3.0,BV120),$D$5+$E$5*(CL120*CE120/($K$5*1000))+$F$5*(CL120*CE120/($K$5*1000))*MAX(MIN(BS120,$J$5),$I$5)*MAX(MIN(BS120,$J$5),$I$5)+$G$5*MAX(MIN(BS120,$J$5),$I$5)*(CL120*CE120/($K$5*1000))+$H$5*(CL120*CE120/($K$5*1000))*(CL120*CE120/($K$5*1000)))</f>
        <v>0</v>
      </c>
      <c r="P120">
        <f>H120*(1000-(1000*0.61365*exp(17.502*T120/(240.97+T120))/(CE120+CF120)+BZ120)/2)/(1000*0.61365*exp(17.502*T120/(240.97+T120))/(CE120+CF120)-BZ120)</f>
        <v>0</v>
      </c>
      <c r="Q120">
        <f>1/((BT120+1)/(N120/1.6)+1/(O120/1.37)) + BT120/((BT120+1)/(N120/1.6) + BT120/(O120/1.37))</f>
        <v>0</v>
      </c>
      <c r="R120">
        <f>(BP120*BR120)</f>
        <v>0</v>
      </c>
      <c r="S120">
        <f>(CG120+(R120+2*0.95*5.67E-8*(((CG120+$B$7)+273)^4-(CG120+273)^4)-44100*H120)/(1.84*29.3*O120+8*0.95*5.67E-8*(CG120+273)^3))</f>
        <v>0</v>
      </c>
      <c r="T120">
        <f>($C$7*CH120+$D$7*CI120+$E$7*S120)</f>
        <v>0</v>
      </c>
      <c r="U120">
        <f>0.61365*exp(17.502*T120/(240.97+T120))</f>
        <v>0</v>
      </c>
      <c r="V120">
        <f>(W120/X120*100)</f>
        <v>0</v>
      </c>
      <c r="W120">
        <f>BZ120*(CE120+CF120)/1000</f>
        <v>0</v>
      </c>
      <c r="X120">
        <f>0.61365*exp(17.502*CG120/(240.97+CG120))</f>
        <v>0</v>
      </c>
      <c r="Y120">
        <f>(U120-BZ120*(CE120+CF120)/1000)</f>
        <v>0</v>
      </c>
      <c r="Z120">
        <f>(-H120*44100)</f>
        <v>0</v>
      </c>
      <c r="AA120">
        <f>2*29.3*O120*0.92*(CG120-T120)</f>
        <v>0</v>
      </c>
      <c r="AB120">
        <f>2*0.95*5.67E-8*(((CG120+$B$7)+273)^4-(T120+273)^4)</f>
        <v>0</v>
      </c>
      <c r="AC120">
        <f>R120+AB120+Z120+AA120</f>
        <v>0</v>
      </c>
      <c r="AD120">
        <v>0</v>
      </c>
      <c r="AE120">
        <v>0</v>
      </c>
      <c r="AF120">
        <f>IF(AD120*$H$13&gt;=AH120,1.0,(AH120/(AH120-AD120*$H$13)))</f>
        <v>0</v>
      </c>
      <c r="AG120">
        <f>(AF120-1)*100</f>
        <v>0</v>
      </c>
      <c r="AH120">
        <f>MAX(0,($B$13+$C$13*CL120)/(1+$D$13*CL120)*CE120/(CG120+273)*$E$13)</f>
        <v>0</v>
      </c>
      <c r="AI120" t="s">
        <v>294</v>
      </c>
      <c r="AJ120">
        <v>0</v>
      </c>
      <c r="AK120">
        <v>0</v>
      </c>
      <c r="AL120">
        <f>AK120-AJ120</f>
        <v>0</v>
      </c>
      <c r="AM120">
        <f>AL120/AK120</f>
        <v>0</v>
      </c>
      <c r="AN120">
        <v>0</v>
      </c>
      <c r="AO120" t="s">
        <v>294</v>
      </c>
      <c r="AP120">
        <v>0</v>
      </c>
      <c r="AQ120">
        <v>0</v>
      </c>
      <c r="AR120">
        <f>1-AP120/AQ120</f>
        <v>0</v>
      </c>
      <c r="AS120">
        <v>0.5</v>
      </c>
      <c r="AT120">
        <f>BP120</f>
        <v>0</v>
      </c>
      <c r="AU120">
        <f>I120</f>
        <v>0</v>
      </c>
      <c r="AV120">
        <f>AR120*AS120*AT120</f>
        <v>0</v>
      </c>
      <c r="AW120">
        <f>BB120/AQ120</f>
        <v>0</v>
      </c>
      <c r="AX120">
        <f>(AU120-AN120)/AT120</f>
        <v>0</v>
      </c>
      <c r="AY120">
        <f>(AK120-AQ120)/AQ120</f>
        <v>0</v>
      </c>
      <c r="AZ120" t="s">
        <v>294</v>
      </c>
      <c r="BA120">
        <v>0</v>
      </c>
      <c r="BB120">
        <f>AQ120-BA120</f>
        <v>0</v>
      </c>
      <c r="BC120">
        <f>(AQ120-AP120)/(AQ120-BA120)</f>
        <v>0</v>
      </c>
      <c r="BD120">
        <f>(AK120-AQ120)/(AK120-BA120)</f>
        <v>0</v>
      </c>
      <c r="BE120">
        <f>(AQ120-AP120)/(AQ120-AJ120)</f>
        <v>0</v>
      </c>
      <c r="BF120">
        <f>(AK120-AQ120)/(AK120-AJ120)</f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f>$B$11*CM120+$C$11*CN120+$F$11*CO120*(1-CR120)</f>
        <v>0</v>
      </c>
      <c r="BP120">
        <f>BO120*BQ120</f>
        <v>0</v>
      </c>
      <c r="BQ120">
        <f>($B$11*$D$9+$C$11*$D$9+$F$11*((DB120+CT120)/MAX(DB120+CT120+DC120, 0.1)*$I$9+DC120/MAX(DB120+CT120+DC120, 0.1)*$J$9))/($B$11+$C$11+$F$11)</f>
        <v>0</v>
      </c>
      <c r="BR120">
        <f>($B$11*$K$9+$C$11*$K$9+$F$11*((DB120+CT120)/MAX(DB120+CT120+DC120, 0.1)*$P$9+DC120/MAX(DB120+CT120+DC120, 0.1)*$Q$9))/($B$11+$C$11+$F$11)</f>
        <v>0</v>
      </c>
      <c r="BS120">
        <v>6</v>
      </c>
      <c r="BT120">
        <v>0.5</v>
      </c>
      <c r="BU120" t="s">
        <v>295</v>
      </c>
      <c r="BV120">
        <v>2</v>
      </c>
      <c r="BW120">
        <v>1621533775.5</v>
      </c>
      <c r="BX120">
        <v>326.153</v>
      </c>
      <c r="BY120">
        <v>335.835</v>
      </c>
      <c r="BZ120">
        <v>12.9864</v>
      </c>
      <c r="CA120">
        <v>12.9808</v>
      </c>
      <c r="CB120">
        <v>318.242</v>
      </c>
      <c r="CC120">
        <v>12.8323</v>
      </c>
      <c r="CD120">
        <v>699.696</v>
      </c>
      <c r="CE120">
        <v>100.932</v>
      </c>
      <c r="CF120">
        <v>0.0993732</v>
      </c>
      <c r="CG120">
        <v>22.9683</v>
      </c>
      <c r="CH120">
        <v>22.9228</v>
      </c>
      <c r="CI120">
        <v>999.9</v>
      </c>
      <c r="CJ120">
        <v>0</v>
      </c>
      <c r="CK120">
        <v>0</v>
      </c>
      <c r="CL120">
        <v>9970</v>
      </c>
      <c r="CM120">
        <v>0</v>
      </c>
      <c r="CN120">
        <v>3.33586</v>
      </c>
      <c r="CO120">
        <v>600.079</v>
      </c>
      <c r="CP120">
        <v>0.933003</v>
      </c>
      <c r="CQ120">
        <v>0.0669971</v>
      </c>
      <c r="CR120">
        <v>0</v>
      </c>
      <c r="CS120">
        <v>3.2706</v>
      </c>
      <c r="CT120">
        <v>4.99951</v>
      </c>
      <c r="CU120">
        <v>90.1334</v>
      </c>
      <c r="CV120">
        <v>4814.74</v>
      </c>
      <c r="CW120">
        <v>37.687</v>
      </c>
      <c r="CX120">
        <v>41.437</v>
      </c>
      <c r="CY120">
        <v>40.125</v>
      </c>
      <c r="CZ120">
        <v>41.062</v>
      </c>
      <c r="DA120">
        <v>40</v>
      </c>
      <c r="DB120">
        <v>555.21</v>
      </c>
      <c r="DC120">
        <v>39.87</v>
      </c>
      <c r="DD120">
        <v>0</v>
      </c>
      <c r="DE120">
        <v>1621533779.2</v>
      </c>
      <c r="DF120">
        <v>0</v>
      </c>
      <c r="DG120">
        <v>3.45883846153846</v>
      </c>
      <c r="DH120">
        <v>-0.192218803120981</v>
      </c>
      <c r="DI120">
        <v>1.34209230412676</v>
      </c>
      <c r="DJ120">
        <v>90.1340615384615</v>
      </c>
      <c r="DK120">
        <v>15</v>
      </c>
      <c r="DL120">
        <v>1621533543.5</v>
      </c>
      <c r="DM120" t="s">
        <v>296</v>
      </c>
      <c r="DN120">
        <v>1621533543</v>
      </c>
      <c r="DO120">
        <v>1621533543.5</v>
      </c>
      <c r="DP120">
        <v>4</v>
      </c>
      <c r="DQ120">
        <v>0.002</v>
      </c>
      <c r="DR120">
        <v>0.003</v>
      </c>
      <c r="DS120">
        <v>8.559</v>
      </c>
      <c r="DT120">
        <v>0.154</v>
      </c>
      <c r="DU120">
        <v>420</v>
      </c>
      <c r="DV120">
        <v>13</v>
      </c>
      <c r="DW120">
        <v>1.35</v>
      </c>
      <c r="DX120">
        <v>0.35</v>
      </c>
      <c r="DY120">
        <v>-9.5531855</v>
      </c>
      <c r="DZ120">
        <v>1.29124345215763</v>
      </c>
      <c r="EA120">
        <v>0.206886129162276</v>
      </c>
      <c r="EB120">
        <v>0</v>
      </c>
      <c r="EC120">
        <v>3.46160285714286</v>
      </c>
      <c r="ED120">
        <v>0.0312195762740527</v>
      </c>
      <c r="EE120">
        <v>0.147655695039341</v>
      </c>
      <c r="EF120">
        <v>1</v>
      </c>
      <c r="EG120">
        <v>-0.0068093037975</v>
      </c>
      <c r="EH120">
        <v>0.0594577098585366</v>
      </c>
      <c r="EI120">
        <v>0.00754206564863658</v>
      </c>
      <c r="EJ120">
        <v>1</v>
      </c>
      <c r="EK120">
        <v>2</v>
      </c>
      <c r="EL120">
        <v>3</v>
      </c>
      <c r="EM120" t="s">
        <v>306</v>
      </c>
      <c r="EN120">
        <v>100</v>
      </c>
      <c r="EO120">
        <v>100</v>
      </c>
      <c r="EP120">
        <v>7.911</v>
      </c>
      <c r="EQ120">
        <v>0.1541</v>
      </c>
      <c r="ER120">
        <v>5.25304998807394</v>
      </c>
      <c r="ES120">
        <v>0.0095515401478521</v>
      </c>
      <c r="ET120">
        <v>-4.08282145803731e-06</v>
      </c>
      <c r="EU120">
        <v>9.61633180237613e-10</v>
      </c>
      <c r="EV120">
        <v>-0.0133641391554055</v>
      </c>
      <c r="EW120">
        <v>0.00964955815971448</v>
      </c>
      <c r="EX120">
        <v>0.000351754833574242</v>
      </c>
      <c r="EY120">
        <v>-6.74969522547015e-06</v>
      </c>
      <c r="EZ120">
        <v>-1</v>
      </c>
      <c r="FA120">
        <v>-1</v>
      </c>
      <c r="FB120">
        <v>-1</v>
      </c>
      <c r="FC120">
        <v>-1</v>
      </c>
      <c r="FD120">
        <v>3.9</v>
      </c>
      <c r="FE120">
        <v>3.9</v>
      </c>
      <c r="FF120">
        <v>2</v>
      </c>
      <c r="FG120">
        <v>793.362</v>
      </c>
      <c r="FH120">
        <v>738.27</v>
      </c>
      <c r="FI120">
        <v>19.9993</v>
      </c>
      <c r="FJ120">
        <v>26.8997</v>
      </c>
      <c r="FK120">
        <v>30</v>
      </c>
      <c r="FL120">
        <v>26.9643</v>
      </c>
      <c r="FM120">
        <v>26.9387</v>
      </c>
      <c r="FN120">
        <v>22.5813</v>
      </c>
      <c r="FO120">
        <v>18.4373</v>
      </c>
      <c r="FP120">
        <v>7.20053</v>
      </c>
      <c r="FQ120">
        <v>20</v>
      </c>
      <c r="FR120">
        <v>347.88</v>
      </c>
      <c r="FS120">
        <v>13.0381</v>
      </c>
      <c r="FT120">
        <v>100.025</v>
      </c>
      <c r="FU120">
        <v>100.386</v>
      </c>
    </row>
    <row r="121" spans="1:177">
      <c r="A121">
        <v>105</v>
      </c>
      <c r="B121">
        <v>1621533777.5</v>
      </c>
      <c r="C121">
        <v>208</v>
      </c>
      <c r="D121" t="s">
        <v>506</v>
      </c>
      <c r="E121" t="s">
        <v>507</v>
      </c>
      <c r="G121">
        <v>1621533777.5</v>
      </c>
      <c r="H121">
        <f>CD121*AF121*(BZ121-CA121)/(100*BS121*(1000-AF121*BZ121))</f>
        <v>0</v>
      </c>
      <c r="I121">
        <f>CD121*AF121*(BY121-BX121*(1000-AF121*CA121)/(1000-AF121*BZ121))/(100*BS121)</f>
        <v>0</v>
      </c>
      <c r="J121">
        <f>BX121 - IF(AF121&gt;1, I121*BS121*100.0/(AH121*CL121), 0)</f>
        <v>0</v>
      </c>
      <c r="K121">
        <f>((Q121-H121/2)*J121-I121)/(Q121+H121/2)</f>
        <v>0</v>
      </c>
      <c r="L121">
        <f>K121*(CE121+CF121)/1000.0</f>
        <v>0</v>
      </c>
      <c r="M121">
        <f>(BX121 - IF(AF121&gt;1, I121*BS121*100.0/(AH121*CL121), 0))*(CE121+CF121)/1000.0</f>
        <v>0</v>
      </c>
      <c r="N121">
        <f>2.0/((1/P121-1/O121)+SIGN(P121)*SQRT((1/P121-1/O121)*(1/P121-1/O121) + 4*BT121/((BT121+1)*(BT121+1))*(2*1/P121*1/O121-1/O121*1/O121)))</f>
        <v>0</v>
      </c>
      <c r="O121">
        <f>IF(LEFT(BU121,1)&lt;&gt;"0",IF(LEFT(BU121,1)="1",3.0,BV121),$D$5+$E$5*(CL121*CE121/($K$5*1000))+$F$5*(CL121*CE121/($K$5*1000))*MAX(MIN(BS121,$J$5),$I$5)*MAX(MIN(BS121,$J$5),$I$5)+$G$5*MAX(MIN(BS121,$J$5),$I$5)*(CL121*CE121/($K$5*1000))+$H$5*(CL121*CE121/($K$5*1000))*(CL121*CE121/($K$5*1000)))</f>
        <v>0</v>
      </c>
      <c r="P121">
        <f>H121*(1000-(1000*0.61365*exp(17.502*T121/(240.97+T121))/(CE121+CF121)+BZ121)/2)/(1000*0.61365*exp(17.502*T121/(240.97+T121))/(CE121+CF121)-BZ121)</f>
        <v>0</v>
      </c>
      <c r="Q121">
        <f>1/((BT121+1)/(N121/1.6)+1/(O121/1.37)) + BT121/((BT121+1)/(N121/1.6) + BT121/(O121/1.37))</f>
        <v>0</v>
      </c>
      <c r="R121">
        <f>(BP121*BR121)</f>
        <v>0</v>
      </c>
      <c r="S121">
        <f>(CG121+(R121+2*0.95*5.67E-8*(((CG121+$B$7)+273)^4-(CG121+273)^4)-44100*H121)/(1.84*29.3*O121+8*0.95*5.67E-8*(CG121+273)^3))</f>
        <v>0</v>
      </c>
      <c r="T121">
        <f>($C$7*CH121+$D$7*CI121+$E$7*S121)</f>
        <v>0</v>
      </c>
      <c r="U121">
        <f>0.61365*exp(17.502*T121/(240.97+T121))</f>
        <v>0</v>
      </c>
      <c r="V121">
        <f>(W121/X121*100)</f>
        <v>0</v>
      </c>
      <c r="W121">
        <f>BZ121*(CE121+CF121)/1000</f>
        <v>0</v>
      </c>
      <c r="X121">
        <f>0.61365*exp(17.502*CG121/(240.97+CG121))</f>
        <v>0</v>
      </c>
      <c r="Y121">
        <f>(U121-BZ121*(CE121+CF121)/1000)</f>
        <v>0</v>
      </c>
      <c r="Z121">
        <f>(-H121*44100)</f>
        <v>0</v>
      </c>
      <c r="AA121">
        <f>2*29.3*O121*0.92*(CG121-T121)</f>
        <v>0</v>
      </c>
      <c r="AB121">
        <f>2*0.95*5.67E-8*(((CG121+$B$7)+273)^4-(T121+273)^4)</f>
        <v>0</v>
      </c>
      <c r="AC121">
        <f>R121+AB121+Z121+AA121</f>
        <v>0</v>
      </c>
      <c r="AD121">
        <v>0</v>
      </c>
      <c r="AE121">
        <v>0</v>
      </c>
      <c r="AF121">
        <f>IF(AD121*$H$13&gt;=AH121,1.0,(AH121/(AH121-AD121*$H$13)))</f>
        <v>0</v>
      </c>
      <c r="AG121">
        <f>(AF121-1)*100</f>
        <v>0</v>
      </c>
      <c r="AH121">
        <f>MAX(0,($B$13+$C$13*CL121)/(1+$D$13*CL121)*CE121/(CG121+273)*$E$13)</f>
        <v>0</v>
      </c>
      <c r="AI121" t="s">
        <v>294</v>
      </c>
      <c r="AJ121">
        <v>0</v>
      </c>
      <c r="AK121">
        <v>0</v>
      </c>
      <c r="AL121">
        <f>AK121-AJ121</f>
        <v>0</v>
      </c>
      <c r="AM121">
        <f>AL121/AK121</f>
        <v>0</v>
      </c>
      <c r="AN121">
        <v>0</v>
      </c>
      <c r="AO121" t="s">
        <v>294</v>
      </c>
      <c r="AP121">
        <v>0</v>
      </c>
      <c r="AQ121">
        <v>0</v>
      </c>
      <c r="AR121">
        <f>1-AP121/AQ121</f>
        <v>0</v>
      </c>
      <c r="AS121">
        <v>0.5</v>
      </c>
      <c r="AT121">
        <f>BP121</f>
        <v>0</v>
      </c>
      <c r="AU121">
        <f>I121</f>
        <v>0</v>
      </c>
      <c r="AV121">
        <f>AR121*AS121*AT121</f>
        <v>0</v>
      </c>
      <c r="AW121">
        <f>BB121/AQ121</f>
        <v>0</v>
      </c>
      <c r="AX121">
        <f>(AU121-AN121)/AT121</f>
        <v>0</v>
      </c>
      <c r="AY121">
        <f>(AK121-AQ121)/AQ121</f>
        <v>0</v>
      </c>
      <c r="AZ121" t="s">
        <v>294</v>
      </c>
      <c r="BA121">
        <v>0</v>
      </c>
      <c r="BB121">
        <f>AQ121-BA121</f>
        <v>0</v>
      </c>
      <c r="BC121">
        <f>(AQ121-AP121)/(AQ121-BA121)</f>
        <v>0</v>
      </c>
      <c r="BD121">
        <f>(AK121-AQ121)/(AK121-BA121)</f>
        <v>0</v>
      </c>
      <c r="BE121">
        <f>(AQ121-AP121)/(AQ121-AJ121)</f>
        <v>0</v>
      </c>
      <c r="BF121">
        <f>(AK121-AQ121)/(AK121-AJ121)</f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f>$B$11*CM121+$C$11*CN121+$F$11*CO121*(1-CR121)</f>
        <v>0</v>
      </c>
      <c r="BP121">
        <f>BO121*BQ121</f>
        <v>0</v>
      </c>
      <c r="BQ121">
        <f>($B$11*$D$9+$C$11*$D$9+$F$11*((DB121+CT121)/MAX(DB121+CT121+DC121, 0.1)*$I$9+DC121/MAX(DB121+CT121+DC121, 0.1)*$J$9))/($B$11+$C$11+$F$11)</f>
        <v>0</v>
      </c>
      <c r="BR121">
        <f>($B$11*$K$9+$C$11*$K$9+$F$11*((DB121+CT121)/MAX(DB121+CT121+DC121, 0.1)*$P$9+DC121/MAX(DB121+CT121+DC121, 0.1)*$Q$9))/($B$11+$C$11+$F$11)</f>
        <v>0</v>
      </c>
      <c r="BS121">
        <v>6</v>
      </c>
      <c r="BT121">
        <v>0.5</v>
      </c>
      <c r="BU121" t="s">
        <v>295</v>
      </c>
      <c r="BV121">
        <v>2</v>
      </c>
      <c r="BW121">
        <v>1621533777.5</v>
      </c>
      <c r="BX121">
        <v>329.435</v>
      </c>
      <c r="BY121">
        <v>339.228</v>
      </c>
      <c r="BZ121">
        <v>12.9823</v>
      </c>
      <c r="CA121">
        <v>12.9814</v>
      </c>
      <c r="CB121">
        <v>321.501</v>
      </c>
      <c r="CC121">
        <v>12.8283</v>
      </c>
      <c r="CD121">
        <v>699.651</v>
      </c>
      <c r="CE121">
        <v>100.931</v>
      </c>
      <c r="CF121">
        <v>0.0989806</v>
      </c>
      <c r="CG121">
        <v>22.9675</v>
      </c>
      <c r="CH121">
        <v>22.939</v>
      </c>
      <c r="CI121">
        <v>999.9</v>
      </c>
      <c r="CJ121">
        <v>0</v>
      </c>
      <c r="CK121">
        <v>0</v>
      </c>
      <c r="CL121">
        <v>10045</v>
      </c>
      <c r="CM121">
        <v>0</v>
      </c>
      <c r="CN121">
        <v>3.33586</v>
      </c>
      <c r="CO121">
        <v>600.075</v>
      </c>
      <c r="CP121">
        <v>0.933003</v>
      </c>
      <c r="CQ121">
        <v>0.0669971</v>
      </c>
      <c r="CR121">
        <v>0</v>
      </c>
      <c r="CS121">
        <v>3.2236</v>
      </c>
      <c r="CT121">
        <v>4.99951</v>
      </c>
      <c r="CU121">
        <v>90.37</v>
      </c>
      <c r="CV121">
        <v>4814.71</v>
      </c>
      <c r="CW121">
        <v>37.687</v>
      </c>
      <c r="CX121">
        <v>41.5</v>
      </c>
      <c r="CY121">
        <v>40.125</v>
      </c>
      <c r="CZ121">
        <v>41.062</v>
      </c>
      <c r="DA121">
        <v>40</v>
      </c>
      <c r="DB121">
        <v>555.21</v>
      </c>
      <c r="DC121">
        <v>39.87</v>
      </c>
      <c r="DD121">
        <v>0</v>
      </c>
      <c r="DE121">
        <v>1621533781.6</v>
      </c>
      <c r="DF121">
        <v>0</v>
      </c>
      <c r="DG121">
        <v>3.45286538461538</v>
      </c>
      <c r="DH121">
        <v>-0.587415388885845</v>
      </c>
      <c r="DI121">
        <v>1.62157606860461</v>
      </c>
      <c r="DJ121">
        <v>90.1567961538462</v>
      </c>
      <c r="DK121">
        <v>15</v>
      </c>
      <c r="DL121">
        <v>1621533543.5</v>
      </c>
      <c r="DM121" t="s">
        <v>296</v>
      </c>
      <c r="DN121">
        <v>1621533543</v>
      </c>
      <c r="DO121">
        <v>1621533543.5</v>
      </c>
      <c r="DP121">
        <v>4</v>
      </c>
      <c r="DQ121">
        <v>0.002</v>
      </c>
      <c r="DR121">
        <v>0.003</v>
      </c>
      <c r="DS121">
        <v>8.559</v>
      </c>
      <c r="DT121">
        <v>0.154</v>
      </c>
      <c r="DU121">
        <v>420</v>
      </c>
      <c r="DV121">
        <v>13</v>
      </c>
      <c r="DW121">
        <v>1.35</v>
      </c>
      <c r="DX121">
        <v>0.35</v>
      </c>
      <c r="DY121">
        <v>-9.5439035</v>
      </c>
      <c r="DZ121">
        <v>1.06283797373356</v>
      </c>
      <c r="EA121">
        <v>0.202337570838315</v>
      </c>
      <c r="EB121">
        <v>0</v>
      </c>
      <c r="EC121">
        <v>3.44562424242424</v>
      </c>
      <c r="ED121">
        <v>-0.102378618716342</v>
      </c>
      <c r="EE121">
        <v>0.173697230539676</v>
      </c>
      <c r="EF121">
        <v>1</v>
      </c>
      <c r="EG121">
        <v>-0.0042906260475</v>
      </c>
      <c r="EH121">
        <v>0.0497986510052533</v>
      </c>
      <c r="EI121">
        <v>0.00651577438473962</v>
      </c>
      <c r="EJ121">
        <v>1</v>
      </c>
      <c r="EK121">
        <v>2</v>
      </c>
      <c r="EL121">
        <v>3</v>
      </c>
      <c r="EM121" t="s">
        <v>306</v>
      </c>
      <c r="EN121">
        <v>100</v>
      </c>
      <c r="EO121">
        <v>100</v>
      </c>
      <c r="EP121">
        <v>7.934</v>
      </c>
      <c r="EQ121">
        <v>0.154</v>
      </c>
      <c r="ER121">
        <v>5.25304998807394</v>
      </c>
      <c r="ES121">
        <v>0.0095515401478521</v>
      </c>
      <c r="ET121">
        <v>-4.08282145803731e-06</v>
      </c>
      <c r="EU121">
        <v>9.61633180237613e-10</v>
      </c>
      <c r="EV121">
        <v>-0.0133641391554055</v>
      </c>
      <c r="EW121">
        <v>0.00964955815971448</v>
      </c>
      <c r="EX121">
        <v>0.000351754833574242</v>
      </c>
      <c r="EY121">
        <v>-6.74969522547015e-06</v>
      </c>
      <c r="EZ121">
        <v>-1</v>
      </c>
      <c r="FA121">
        <v>-1</v>
      </c>
      <c r="FB121">
        <v>-1</v>
      </c>
      <c r="FC121">
        <v>-1</v>
      </c>
      <c r="FD121">
        <v>3.9</v>
      </c>
      <c r="FE121">
        <v>3.9</v>
      </c>
      <c r="FF121">
        <v>2</v>
      </c>
      <c r="FG121">
        <v>793.718</v>
      </c>
      <c r="FH121">
        <v>738.27</v>
      </c>
      <c r="FI121">
        <v>19.9994</v>
      </c>
      <c r="FJ121">
        <v>26.8975</v>
      </c>
      <c r="FK121">
        <v>30</v>
      </c>
      <c r="FL121">
        <v>26.9643</v>
      </c>
      <c r="FM121">
        <v>26.9387</v>
      </c>
      <c r="FN121">
        <v>22.7605</v>
      </c>
      <c r="FO121">
        <v>18.4373</v>
      </c>
      <c r="FP121">
        <v>7.20053</v>
      </c>
      <c r="FQ121">
        <v>20</v>
      </c>
      <c r="FR121">
        <v>351.26</v>
      </c>
      <c r="FS121">
        <v>13.0381</v>
      </c>
      <c r="FT121">
        <v>100.021</v>
      </c>
      <c r="FU121">
        <v>100.389</v>
      </c>
    </row>
    <row r="122" spans="1:177">
      <c r="A122">
        <v>106</v>
      </c>
      <c r="B122">
        <v>1621533779.5</v>
      </c>
      <c r="C122">
        <v>210</v>
      </c>
      <c r="D122" t="s">
        <v>508</v>
      </c>
      <c r="E122" t="s">
        <v>509</v>
      </c>
      <c r="G122">
        <v>1621533779.5</v>
      </c>
      <c r="H122">
        <f>CD122*AF122*(BZ122-CA122)/(100*BS122*(1000-AF122*BZ122))</f>
        <v>0</v>
      </c>
      <c r="I122">
        <f>CD122*AF122*(BY122-BX122*(1000-AF122*CA122)/(1000-AF122*BZ122))/(100*BS122)</f>
        <v>0</v>
      </c>
      <c r="J122">
        <f>BX122 - IF(AF122&gt;1, I122*BS122*100.0/(AH122*CL122), 0)</f>
        <v>0</v>
      </c>
      <c r="K122">
        <f>((Q122-H122/2)*J122-I122)/(Q122+H122/2)</f>
        <v>0</v>
      </c>
      <c r="L122">
        <f>K122*(CE122+CF122)/1000.0</f>
        <v>0</v>
      </c>
      <c r="M122">
        <f>(BX122 - IF(AF122&gt;1, I122*BS122*100.0/(AH122*CL122), 0))*(CE122+CF122)/1000.0</f>
        <v>0</v>
      </c>
      <c r="N122">
        <f>2.0/((1/P122-1/O122)+SIGN(P122)*SQRT((1/P122-1/O122)*(1/P122-1/O122) + 4*BT122/((BT122+1)*(BT122+1))*(2*1/P122*1/O122-1/O122*1/O122)))</f>
        <v>0</v>
      </c>
      <c r="O122">
        <f>IF(LEFT(BU122,1)&lt;&gt;"0",IF(LEFT(BU122,1)="1",3.0,BV122),$D$5+$E$5*(CL122*CE122/($K$5*1000))+$F$5*(CL122*CE122/($K$5*1000))*MAX(MIN(BS122,$J$5),$I$5)*MAX(MIN(BS122,$J$5),$I$5)+$G$5*MAX(MIN(BS122,$J$5),$I$5)*(CL122*CE122/($K$5*1000))+$H$5*(CL122*CE122/($K$5*1000))*(CL122*CE122/($K$5*1000)))</f>
        <v>0</v>
      </c>
      <c r="P122">
        <f>H122*(1000-(1000*0.61365*exp(17.502*T122/(240.97+T122))/(CE122+CF122)+BZ122)/2)/(1000*0.61365*exp(17.502*T122/(240.97+T122))/(CE122+CF122)-BZ122)</f>
        <v>0</v>
      </c>
      <c r="Q122">
        <f>1/((BT122+1)/(N122/1.6)+1/(O122/1.37)) + BT122/((BT122+1)/(N122/1.6) + BT122/(O122/1.37))</f>
        <v>0</v>
      </c>
      <c r="R122">
        <f>(BP122*BR122)</f>
        <v>0</v>
      </c>
      <c r="S122">
        <f>(CG122+(R122+2*0.95*5.67E-8*(((CG122+$B$7)+273)^4-(CG122+273)^4)-44100*H122)/(1.84*29.3*O122+8*0.95*5.67E-8*(CG122+273)^3))</f>
        <v>0</v>
      </c>
      <c r="T122">
        <f>($C$7*CH122+$D$7*CI122+$E$7*S122)</f>
        <v>0</v>
      </c>
      <c r="U122">
        <f>0.61365*exp(17.502*T122/(240.97+T122))</f>
        <v>0</v>
      </c>
      <c r="V122">
        <f>(W122/X122*100)</f>
        <v>0</v>
      </c>
      <c r="W122">
        <f>BZ122*(CE122+CF122)/1000</f>
        <v>0</v>
      </c>
      <c r="X122">
        <f>0.61365*exp(17.502*CG122/(240.97+CG122))</f>
        <v>0</v>
      </c>
      <c r="Y122">
        <f>(U122-BZ122*(CE122+CF122)/1000)</f>
        <v>0</v>
      </c>
      <c r="Z122">
        <f>(-H122*44100)</f>
        <v>0</v>
      </c>
      <c r="AA122">
        <f>2*29.3*O122*0.92*(CG122-T122)</f>
        <v>0</v>
      </c>
      <c r="AB122">
        <f>2*0.95*5.67E-8*(((CG122+$B$7)+273)^4-(T122+273)^4)</f>
        <v>0</v>
      </c>
      <c r="AC122">
        <f>R122+AB122+Z122+AA122</f>
        <v>0</v>
      </c>
      <c r="AD122">
        <v>0</v>
      </c>
      <c r="AE122">
        <v>0</v>
      </c>
      <c r="AF122">
        <f>IF(AD122*$H$13&gt;=AH122,1.0,(AH122/(AH122-AD122*$H$13)))</f>
        <v>0</v>
      </c>
      <c r="AG122">
        <f>(AF122-1)*100</f>
        <v>0</v>
      </c>
      <c r="AH122">
        <f>MAX(0,($B$13+$C$13*CL122)/(1+$D$13*CL122)*CE122/(CG122+273)*$E$13)</f>
        <v>0</v>
      </c>
      <c r="AI122" t="s">
        <v>294</v>
      </c>
      <c r="AJ122">
        <v>0</v>
      </c>
      <c r="AK122">
        <v>0</v>
      </c>
      <c r="AL122">
        <f>AK122-AJ122</f>
        <v>0</v>
      </c>
      <c r="AM122">
        <f>AL122/AK122</f>
        <v>0</v>
      </c>
      <c r="AN122">
        <v>0</v>
      </c>
      <c r="AO122" t="s">
        <v>294</v>
      </c>
      <c r="AP122">
        <v>0</v>
      </c>
      <c r="AQ122">
        <v>0</v>
      </c>
      <c r="AR122">
        <f>1-AP122/AQ122</f>
        <v>0</v>
      </c>
      <c r="AS122">
        <v>0.5</v>
      </c>
      <c r="AT122">
        <f>BP122</f>
        <v>0</v>
      </c>
      <c r="AU122">
        <f>I122</f>
        <v>0</v>
      </c>
      <c r="AV122">
        <f>AR122*AS122*AT122</f>
        <v>0</v>
      </c>
      <c r="AW122">
        <f>BB122/AQ122</f>
        <v>0</v>
      </c>
      <c r="AX122">
        <f>(AU122-AN122)/AT122</f>
        <v>0</v>
      </c>
      <c r="AY122">
        <f>(AK122-AQ122)/AQ122</f>
        <v>0</v>
      </c>
      <c r="AZ122" t="s">
        <v>294</v>
      </c>
      <c r="BA122">
        <v>0</v>
      </c>
      <c r="BB122">
        <f>AQ122-BA122</f>
        <v>0</v>
      </c>
      <c r="BC122">
        <f>(AQ122-AP122)/(AQ122-BA122)</f>
        <v>0</v>
      </c>
      <c r="BD122">
        <f>(AK122-AQ122)/(AK122-BA122)</f>
        <v>0</v>
      </c>
      <c r="BE122">
        <f>(AQ122-AP122)/(AQ122-AJ122)</f>
        <v>0</v>
      </c>
      <c r="BF122">
        <f>(AK122-AQ122)/(AK122-AJ122)</f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f>$B$11*CM122+$C$11*CN122+$F$11*CO122*(1-CR122)</f>
        <v>0</v>
      </c>
      <c r="BP122">
        <f>BO122*BQ122</f>
        <v>0</v>
      </c>
      <c r="BQ122">
        <f>($B$11*$D$9+$C$11*$D$9+$F$11*((DB122+CT122)/MAX(DB122+CT122+DC122, 0.1)*$I$9+DC122/MAX(DB122+CT122+DC122, 0.1)*$J$9))/($B$11+$C$11+$F$11)</f>
        <v>0</v>
      </c>
      <c r="BR122">
        <f>($B$11*$K$9+$C$11*$K$9+$F$11*((DB122+CT122)/MAX(DB122+CT122+DC122, 0.1)*$P$9+DC122/MAX(DB122+CT122+DC122, 0.1)*$Q$9))/($B$11+$C$11+$F$11)</f>
        <v>0</v>
      </c>
      <c r="BS122">
        <v>6</v>
      </c>
      <c r="BT122">
        <v>0.5</v>
      </c>
      <c r="BU122" t="s">
        <v>295</v>
      </c>
      <c r="BV122">
        <v>2</v>
      </c>
      <c r="BW122">
        <v>1621533779.5</v>
      </c>
      <c r="BX122">
        <v>332.772</v>
      </c>
      <c r="BY122">
        <v>341.863</v>
      </c>
      <c r="BZ122">
        <v>12.9836</v>
      </c>
      <c r="CA122">
        <v>12.978</v>
      </c>
      <c r="CB122">
        <v>324.814</v>
      </c>
      <c r="CC122">
        <v>12.8296</v>
      </c>
      <c r="CD122">
        <v>699.687</v>
      </c>
      <c r="CE122">
        <v>100.932</v>
      </c>
      <c r="CF122">
        <v>0.0992555</v>
      </c>
      <c r="CG122">
        <v>22.9656</v>
      </c>
      <c r="CH122">
        <v>22.9375</v>
      </c>
      <c r="CI122">
        <v>999.9</v>
      </c>
      <c r="CJ122">
        <v>0</v>
      </c>
      <c r="CK122">
        <v>0</v>
      </c>
      <c r="CL122">
        <v>10030</v>
      </c>
      <c r="CM122">
        <v>0</v>
      </c>
      <c r="CN122">
        <v>3.33586</v>
      </c>
      <c r="CO122">
        <v>599.759</v>
      </c>
      <c r="CP122">
        <v>0.932968</v>
      </c>
      <c r="CQ122">
        <v>0.0670323</v>
      </c>
      <c r="CR122">
        <v>0</v>
      </c>
      <c r="CS122">
        <v>3.319</v>
      </c>
      <c r="CT122">
        <v>4.99951</v>
      </c>
      <c r="CU122">
        <v>90.1039</v>
      </c>
      <c r="CV122">
        <v>4812.1</v>
      </c>
      <c r="CW122">
        <v>37.687</v>
      </c>
      <c r="CX122">
        <v>41.437</v>
      </c>
      <c r="CY122">
        <v>40.125</v>
      </c>
      <c r="CZ122">
        <v>41.062</v>
      </c>
      <c r="DA122">
        <v>40</v>
      </c>
      <c r="DB122">
        <v>554.89</v>
      </c>
      <c r="DC122">
        <v>39.87</v>
      </c>
      <c r="DD122">
        <v>0</v>
      </c>
      <c r="DE122">
        <v>1621533783.4</v>
      </c>
      <c r="DF122">
        <v>0</v>
      </c>
      <c r="DG122">
        <v>3.442064</v>
      </c>
      <c r="DH122">
        <v>-0.669715391486366</v>
      </c>
      <c r="DI122">
        <v>1.28007691874942</v>
      </c>
      <c r="DJ122">
        <v>90.167644</v>
      </c>
      <c r="DK122">
        <v>15</v>
      </c>
      <c r="DL122">
        <v>1621533543.5</v>
      </c>
      <c r="DM122" t="s">
        <v>296</v>
      </c>
      <c r="DN122">
        <v>1621533543</v>
      </c>
      <c r="DO122">
        <v>1621533543.5</v>
      </c>
      <c r="DP122">
        <v>4</v>
      </c>
      <c r="DQ122">
        <v>0.002</v>
      </c>
      <c r="DR122">
        <v>0.003</v>
      </c>
      <c r="DS122">
        <v>8.559</v>
      </c>
      <c r="DT122">
        <v>0.154</v>
      </c>
      <c r="DU122">
        <v>420</v>
      </c>
      <c r="DV122">
        <v>13</v>
      </c>
      <c r="DW122">
        <v>1.35</v>
      </c>
      <c r="DX122">
        <v>0.35</v>
      </c>
      <c r="DY122">
        <v>-9.53752475</v>
      </c>
      <c r="DZ122">
        <v>0.782951031894932</v>
      </c>
      <c r="EA122">
        <v>0.203536592999729</v>
      </c>
      <c r="EB122">
        <v>0</v>
      </c>
      <c r="EC122">
        <v>3.448</v>
      </c>
      <c r="ED122">
        <v>-0.16934809807002</v>
      </c>
      <c r="EE122">
        <v>0.178323935747858</v>
      </c>
      <c r="EF122">
        <v>1</v>
      </c>
      <c r="EG122">
        <v>-0.0024942359475</v>
      </c>
      <c r="EH122">
        <v>0.0435633329774859</v>
      </c>
      <c r="EI122">
        <v>0.00627524199242974</v>
      </c>
      <c r="EJ122">
        <v>1</v>
      </c>
      <c r="EK122">
        <v>2</v>
      </c>
      <c r="EL122">
        <v>3</v>
      </c>
      <c r="EM122" t="s">
        <v>306</v>
      </c>
      <c r="EN122">
        <v>100</v>
      </c>
      <c r="EO122">
        <v>100</v>
      </c>
      <c r="EP122">
        <v>7.958</v>
      </c>
      <c r="EQ122">
        <v>0.154</v>
      </c>
      <c r="ER122">
        <v>5.25304998807394</v>
      </c>
      <c r="ES122">
        <v>0.0095515401478521</v>
      </c>
      <c r="ET122">
        <v>-4.08282145803731e-06</v>
      </c>
      <c r="EU122">
        <v>9.61633180237613e-10</v>
      </c>
      <c r="EV122">
        <v>-0.0133641391554055</v>
      </c>
      <c r="EW122">
        <v>0.00964955815971448</v>
      </c>
      <c r="EX122">
        <v>0.000351754833574242</v>
      </c>
      <c r="EY122">
        <v>-6.74969522547015e-06</v>
      </c>
      <c r="EZ122">
        <v>-1</v>
      </c>
      <c r="FA122">
        <v>-1</v>
      </c>
      <c r="FB122">
        <v>-1</v>
      </c>
      <c r="FC122">
        <v>-1</v>
      </c>
      <c r="FD122">
        <v>3.9</v>
      </c>
      <c r="FE122">
        <v>3.9</v>
      </c>
      <c r="FF122">
        <v>2</v>
      </c>
      <c r="FG122">
        <v>793.178</v>
      </c>
      <c r="FH122">
        <v>738.837</v>
      </c>
      <c r="FI122">
        <v>19.9996</v>
      </c>
      <c r="FJ122">
        <v>26.8975</v>
      </c>
      <c r="FK122">
        <v>29.9999</v>
      </c>
      <c r="FL122">
        <v>26.9634</v>
      </c>
      <c r="FM122">
        <v>26.9387</v>
      </c>
      <c r="FN122">
        <v>22.9514</v>
      </c>
      <c r="FO122">
        <v>18.4373</v>
      </c>
      <c r="FP122">
        <v>7.20053</v>
      </c>
      <c r="FQ122">
        <v>20</v>
      </c>
      <c r="FR122">
        <v>354.65</v>
      </c>
      <c r="FS122">
        <v>13.0196</v>
      </c>
      <c r="FT122">
        <v>100.023</v>
      </c>
      <c r="FU122">
        <v>100.384</v>
      </c>
    </row>
    <row r="123" spans="1:177">
      <c r="A123">
        <v>107</v>
      </c>
      <c r="B123">
        <v>1621533781.5</v>
      </c>
      <c r="C123">
        <v>212</v>
      </c>
      <c r="D123" t="s">
        <v>510</v>
      </c>
      <c r="E123" t="s">
        <v>511</v>
      </c>
      <c r="G123">
        <v>1621533781.5</v>
      </c>
      <c r="H123">
        <f>CD123*AF123*(BZ123-CA123)/(100*BS123*(1000-AF123*BZ123))</f>
        <v>0</v>
      </c>
      <c r="I123">
        <f>CD123*AF123*(BY123-BX123*(1000-AF123*CA123)/(1000-AF123*BZ123))/(100*BS123)</f>
        <v>0</v>
      </c>
      <c r="J123">
        <f>BX123 - IF(AF123&gt;1, I123*BS123*100.0/(AH123*CL123), 0)</f>
        <v>0</v>
      </c>
      <c r="K123">
        <f>((Q123-H123/2)*J123-I123)/(Q123+H123/2)</f>
        <v>0</v>
      </c>
      <c r="L123">
        <f>K123*(CE123+CF123)/1000.0</f>
        <v>0</v>
      </c>
      <c r="M123">
        <f>(BX123 - IF(AF123&gt;1, I123*BS123*100.0/(AH123*CL123), 0))*(CE123+CF123)/1000.0</f>
        <v>0</v>
      </c>
      <c r="N123">
        <f>2.0/((1/P123-1/O123)+SIGN(P123)*SQRT((1/P123-1/O123)*(1/P123-1/O123) + 4*BT123/((BT123+1)*(BT123+1))*(2*1/P123*1/O123-1/O123*1/O123)))</f>
        <v>0</v>
      </c>
      <c r="O123">
        <f>IF(LEFT(BU123,1)&lt;&gt;"0",IF(LEFT(BU123,1)="1",3.0,BV123),$D$5+$E$5*(CL123*CE123/($K$5*1000))+$F$5*(CL123*CE123/($K$5*1000))*MAX(MIN(BS123,$J$5),$I$5)*MAX(MIN(BS123,$J$5),$I$5)+$G$5*MAX(MIN(BS123,$J$5),$I$5)*(CL123*CE123/($K$5*1000))+$H$5*(CL123*CE123/($K$5*1000))*(CL123*CE123/($K$5*1000)))</f>
        <v>0</v>
      </c>
      <c r="P123">
        <f>H123*(1000-(1000*0.61365*exp(17.502*T123/(240.97+T123))/(CE123+CF123)+BZ123)/2)/(1000*0.61365*exp(17.502*T123/(240.97+T123))/(CE123+CF123)-BZ123)</f>
        <v>0</v>
      </c>
      <c r="Q123">
        <f>1/((BT123+1)/(N123/1.6)+1/(O123/1.37)) + BT123/((BT123+1)/(N123/1.6) + BT123/(O123/1.37))</f>
        <v>0</v>
      </c>
      <c r="R123">
        <f>(BP123*BR123)</f>
        <v>0</v>
      </c>
      <c r="S123">
        <f>(CG123+(R123+2*0.95*5.67E-8*(((CG123+$B$7)+273)^4-(CG123+273)^4)-44100*H123)/(1.84*29.3*O123+8*0.95*5.67E-8*(CG123+273)^3))</f>
        <v>0</v>
      </c>
      <c r="T123">
        <f>($C$7*CH123+$D$7*CI123+$E$7*S123)</f>
        <v>0</v>
      </c>
      <c r="U123">
        <f>0.61365*exp(17.502*T123/(240.97+T123))</f>
        <v>0</v>
      </c>
      <c r="V123">
        <f>(W123/X123*100)</f>
        <v>0</v>
      </c>
      <c r="W123">
        <f>BZ123*(CE123+CF123)/1000</f>
        <v>0</v>
      </c>
      <c r="X123">
        <f>0.61365*exp(17.502*CG123/(240.97+CG123))</f>
        <v>0</v>
      </c>
      <c r="Y123">
        <f>(U123-BZ123*(CE123+CF123)/1000)</f>
        <v>0</v>
      </c>
      <c r="Z123">
        <f>(-H123*44100)</f>
        <v>0</v>
      </c>
      <c r="AA123">
        <f>2*29.3*O123*0.92*(CG123-T123)</f>
        <v>0</v>
      </c>
      <c r="AB123">
        <f>2*0.95*5.67E-8*(((CG123+$B$7)+273)^4-(T123+273)^4)</f>
        <v>0</v>
      </c>
      <c r="AC123">
        <f>R123+AB123+Z123+AA123</f>
        <v>0</v>
      </c>
      <c r="AD123">
        <v>0</v>
      </c>
      <c r="AE123">
        <v>0</v>
      </c>
      <c r="AF123">
        <f>IF(AD123*$H$13&gt;=AH123,1.0,(AH123/(AH123-AD123*$H$13)))</f>
        <v>0</v>
      </c>
      <c r="AG123">
        <f>(AF123-1)*100</f>
        <v>0</v>
      </c>
      <c r="AH123">
        <f>MAX(0,($B$13+$C$13*CL123)/(1+$D$13*CL123)*CE123/(CG123+273)*$E$13)</f>
        <v>0</v>
      </c>
      <c r="AI123" t="s">
        <v>294</v>
      </c>
      <c r="AJ123">
        <v>0</v>
      </c>
      <c r="AK123">
        <v>0</v>
      </c>
      <c r="AL123">
        <f>AK123-AJ123</f>
        <v>0</v>
      </c>
      <c r="AM123">
        <f>AL123/AK123</f>
        <v>0</v>
      </c>
      <c r="AN123">
        <v>0</v>
      </c>
      <c r="AO123" t="s">
        <v>294</v>
      </c>
      <c r="AP123">
        <v>0</v>
      </c>
      <c r="AQ123">
        <v>0</v>
      </c>
      <c r="AR123">
        <f>1-AP123/AQ123</f>
        <v>0</v>
      </c>
      <c r="AS123">
        <v>0.5</v>
      </c>
      <c r="AT123">
        <f>BP123</f>
        <v>0</v>
      </c>
      <c r="AU123">
        <f>I123</f>
        <v>0</v>
      </c>
      <c r="AV123">
        <f>AR123*AS123*AT123</f>
        <v>0</v>
      </c>
      <c r="AW123">
        <f>BB123/AQ123</f>
        <v>0</v>
      </c>
      <c r="AX123">
        <f>(AU123-AN123)/AT123</f>
        <v>0</v>
      </c>
      <c r="AY123">
        <f>(AK123-AQ123)/AQ123</f>
        <v>0</v>
      </c>
      <c r="AZ123" t="s">
        <v>294</v>
      </c>
      <c r="BA123">
        <v>0</v>
      </c>
      <c r="BB123">
        <f>AQ123-BA123</f>
        <v>0</v>
      </c>
      <c r="BC123">
        <f>(AQ123-AP123)/(AQ123-BA123)</f>
        <v>0</v>
      </c>
      <c r="BD123">
        <f>(AK123-AQ123)/(AK123-BA123)</f>
        <v>0</v>
      </c>
      <c r="BE123">
        <f>(AQ123-AP123)/(AQ123-AJ123)</f>
        <v>0</v>
      </c>
      <c r="BF123">
        <f>(AK123-AQ123)/(AK123-AJ123)</f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f>$B$11*CM123+$C$11*CN123+$F$11*CO123*(1-CR123)</f>
        <v>0</v>
      </c>
      <c r="BP123">
        <f>BO123*BQ123</f>
        <v>0</v>
      </c>
      <c r="BQ123">
        <f>($B$11*$D$9+$C$11*$D$9+$F$11*((DB123+CT123)/MAX(DB123+CT123+DC123, 0.1)*$I$9+DC123/MAX(DB123+CT123+DC123, 0.1)*$J$9))/($B$11+$C$11+$F$11)</f>
        <v>0</v>
      </c>
      <c r="BR123">
        <f>($B$11*$K$9+$C$11*$K$9+$F$11*((DB123+CT123)/MAX(DB123+CT123+DC123, 0.1)*$P$9+DC123/MAX(DB123+CT123+DC123, 0.1)*$Q$9))/($B$11+$C$11+$F$11)</f>
        <v>0</v>
      </c>
      <c r="BS123">
        <v>6</v>
      </c>
      <c r="BT123">
        <v>0.5</v>
      </c>
      <c r="BU123" t="s">
        <v>295</v>
      </c>
      <c r="BV123">
        <v>2</v>
      </c>
      <c r="BW123">
        <v>1621533781.5</v>
      </c>
      <c r="BX123">
        <v>335.999</v>
      </c>
      <c r="BY123">
        <v>345.762</v>
      </c>
      <c r="BZ123">
        <v>12.9792</v>
      </c>
      <c r="CA123">
        <v>12.9845</v>
      </c>
      <c r="CB123">
        <v>328.018</v>
      </c>
      <c r="CC123">
        <v>12.8252</v>
      </c>
      <c r="CD123">
        <v>700.172</v>
      </c>
      <c r="CE123">
        <v>100.93</v>
      </c>
      <c r="CF123">
        <v>0.100669</v>
      </c>
      <c r="CG123">
        <v>22.9671</v>
      </c>
      <c r="CH123">
        <v>22.9126</v>
      </c>
      <c r="CI123">
        <v>999.9</v>
      </c>
      <c r="CJ123">
        <v>0</v>
      </c>
      <c r="CK123">
        <v>0</v>
      </c>
      <c r="CL123">
        <v>9960</v>
      </c>
      <c r="CM123">
        <v>0</v>
      </c>
      <c r="CN123">
        <v>3.27932</v>
      </c>
      <c r="CO123">
        <v>600.066</v>
      </c>
      <c r="CP123">
        <v>0.933003</v>
      </c>
      <c r="CQ123">
        <v>0.0669971</v>
      </c>
      <c r="CR123">
        <v>0</v>
      </c>
      <c r="CS123">
        <v>3.5234</v>
      </c>
      <c r="CT123">
        <v>4.99951</v>
      </c>
      <c r="CU123">
        <v>89.7139</v>
      </c>
      <c r="CV123">
        <v>4814.64</v>
      </c>
      <c r="CW123">
        <v>37.687</v>
      </c>
      <c r="CX123">
        <v>41.5</v>
      </c>
      <c r="CY123">
        <v>40.125</v>
      </c>
      <c r="CZ123">
        <v>41.062</v>
      </c>
      <c r="DA123">
        <v>40</v>
      </c>
      <c r="DB123">
        <v>555.2</v>
      </c>
      <c r="DC123">
        <v>39.87</v>
      </c>
      <c r="DD123">
        <v>0</v>
      </c>
      <c r="DE123">
        <v>1621533785.2</v>
      </c>
      <c r="DF123">
        <v>0</v>
      </c>
      <c r="DG123">
        <v>3.43338076923077</v>
      </c>
      <c r="DH123">
        <v>-0.203394875626033</v>
      </c>
      <c r="DI123">
        <v>-0.176123087922374</v>
      </c>
      <c r="DJ123">
        <v>90.2007307692308</v>
      </c>
      <c r="DK123">
        <v>15</v>
      </c>
      <c r="DL123">
        <v>1621533543.5</v>
      </c>
      <c r="DM123" t="s">
        <v>296</v>
      </c>
      <c r="DN123">
        <v>1621533543</v>
      </c>
      <c r="DO123">
        <v>1621533543.5</v>
      </c>
      <c r="DP123">
        <v>4</v>
      </c>
      <c r="DQ123">
        <v>0.002</v>
      </c>
      <c r="DR123">
        <v>0.003</v>
      </c>
      <c r="DS123">
        <v>8.559</v>
      </c>
      <c r="DT123">
        <v>0.154</v>
      </c>
      <c r="DU123">
        <v>420</v>
      </c>
      <c r="DV123">
        <v>13</v>
      </c>
      <c r="DW123">
        <v>1.35</v>
      </c>
      <c r="DX123">
        <v>0.35</v>
      </c>
      <c r="DY123">
        <v>-9.4900205</v>
      </c>
      <c r="DZ123">
        <v>0.448113095684808</v>
      </c>
      <c r="EA123">
        <v>0.187701195227281</v>
      </c>
      <c r="EB123">
        <v>1</v>
      </c>
      <c r="EC123">
        <v>3.44625428571429</v>
      </c>
      <c r="ED123">
        <v>-0.238876657426267</v>
      </c>
      <c r="EE123">
        <v>0.17149470186378</v>
      </c>
      <c r="EF123">
        <v>1</v>
      </c>
      <c r="EG123">
        <v>-0.0010208589475</v>
      </c>
      <c r="EH123">
        <v>0.0365631920003753</v>
      </c>
      <c r="EI123">
        <v>0.00606401313059668</v>
      </c>
      <c r="EJ123">
        <v>1</v>
      </c>
      <c r="EK123">
        <v>3</v>
      </c>
      <c r="EL123">
        <v>3</v>
      </c>
      <c r="EM123" t="s">
        <v>297</v>
      </c>
      <c r="EN123">
        <v>100</v>
      </c>
      <c r="EO123">
        <v>100</v>
      </c>
      <c r="EP123">
        <v>7.981</v>
      </c>
      <c r="EQ123">
        <v>0.154</v>
      </c>
      <c r="ER123">
        <v>5.25304998807394</v>
      </c>
      <c r="ES123">
        <v>0.0095515401478521</v>
      </c>
      <c r="ET123">
        <v>-4.08282145803731e-06</v>
      </c>
      <c r="EU123">
        <v>9.61633180237613e-10</v>
      </c>
      <c r="EV123">
        <v>-0.0133641391554055</v>
      </c>
      <c r="EW123">
        <v>0.00964955815971448</v>
      </c>
      <c r="EX123">
        <v>0.000351754833574242</v>
      </c>
      <c r="EY123">
        <v>-6.74969522547015e-06</v>
      </c>
      <c r="EZ123">
        <v>-1</v>
      </c>
      <c r="FA123">
        <v>-1</v>
      </c>
      <c r="FB123">
        <v>-1</v>
      </c>
      <c r="FC123">
        <v>-1</v>
      </c>
      <c r="FD123">
        <v>4</v>
      </c>
      <c r="FE123">
        <v>4</v>
      </c>
      <c r="FF123">
        <v>2</v>
      </c>
      <c r="FG123">
        <v>792.796</v>
      </c>
      <c r="FH123">
        <v>738.239</v>
      </c>
      <c r="FI123">
        <v>19.9993</v>
      </c>
      <c r="FJ123">
        <v>26.8975</v>
      </c>
      <c r="FK123">
        <v>29.9998</v>
      </c>
      <c r="FL123">
        <v>26.962</v>
      </c>
      <c r="FM123">
        <v>26.9364</v>
      </c>
      <c r="FN123">
        <v>23.0917</v>
      </c>
      <c r="FO123">
        <v>18.4373</v>
      </c>
      <c r="FP123">
        <v>7.20053</v>
      </c>
      <c r="FQ123">
        <v>20</v>
      </c>
      <c r="FR123">
        <v>358.37</v>
      </c>
      <c r="FS123">
        <v>13.0207</v>
      </c>
      <c r="FT123">
        <v>100.024</v>
      </c>
      <c r="FU123">
        <v>100.389</v>
      </c>
    </row>
    <row r="124" spans="1:177">
      <c r="A124">
        <v>108</v>
      </c>
      <c r="B124">
        <v>1621533783.5</v>
      </c>
      <c r="C124">
        <v>214</v>
      </c>
      <c r="D124" t="s">
        <v>512</v>
      </c>
      <c r="E124" t="s">
        <v>513</v>
      </c>
      <c r="G124">
        <v>1621533783.5</v>
      </c>
      <c r="H124">
        <f>CD124*AF124*(BZ124-CA124)/(100*BS124*(1000-AF124*BZ124))</f>
        <v>0</v>
      </c>
      <c r="I124">
        <f>CD124*AF124*(BY124-BX124*(1000-AF124*CA124)/(1000-AF124*BZ124))/(100*BS124)</f>
        <v>0</v>
      </c>
      <c r="J124">
        <f>BX124 - IF(AF124&gt;1, I124*BS124*100.0/(AH124*CL124), 0)</f>
        <v>0</v>
      </c>
      <c r="K124">
        <f>((Q124-H124/2)*J124-I124)/(Q124+H124/2)</f>
        <v>0</v>
      </c>
      <c r="L124">
        <f>K124*(CE124+CF124)/1000.0</f>
        <v>0</v>
      </c>
      <c r="M124">
        <f>(BX124 - IF(AF124&gt;1, I124*BS124*100.0/(AH124*CL124), 0))*(CE124+CF124)/1000.0</f>
        <v>0</v>
      </c>
      <c r="N124">
        <f>2.0/((1/P124-1/O124)+SIGN(P124)*SQRT((1/P124-1/O124)*(1/P124-1/O124) + 4*BT124/((BT124+1)*(BT124+1))*(2*1/P124*1/O124-1/O124*1/O124)))</f>
        <v>0</v>
      </c>
      <c r="O124">
        <f>IF(LEFT(BU124,1)&lt;&gt;"0",IF(LEFT(BU124,1)="1",3.0,BV124),$D$5+$E$5*(CL124*CE124/($K$5*1000))+$F$5*(CL124*CE124/($K$5*1000))*MAX(MIN(BS124,$J$5),$I$5)*MAX(MIN(BS124,$J$5),$I$5)+$G$5*MAX(MIN(BS124,$J$5),$I$5)*(CL124*CE124/($K$5*1000))+$H$5*(CL124*CE124/($K$5*1000))*(CL124*CE124/($K$5*1000)))</f>
        <v>0</v>
      </c>
      <c r="P124">
        <f>H124*(1000-(1000*0.61365*exp(17.502*T124/(240.97+T124))/(CE124+CF124)+BZ124)/2)/(1000*0.61365*exp(17.502*T124/(240.97+T124))/(CE124+CF124)-BZ124)</f>
        <v>0</v>
      </c>
      <c r="Q124">
        <f>1/((BT124+1)/(N124/1.6)+1/(O124/1.37)) + BT124/((BT124+1)/(N124/1.6) + BT124/(O124/1.37))</f>
        <v>0</v>
      </c>
      <c r="R124">
        <f>(BP124*BR124)</f>
        <v>0</v>
      </c>
      <c r="S124">
        <f>(CG124+(R124+2*0.95*5.67E-8*(((CG124+$B$7)+273)^4-(CG124+273)^4)-44100*H124)/(1.84*29.3*O124+8*0.95*5.67E-8*(CG124+273)^3))</f>
        <v>0</v>
      </c>
      <c r="T124">
        <f>($C$7*CH124+$D$7*CI124+$E$7*S124)</f>
        <v>0</v>
      </c>
      <c r="U124">
        <f>0.61365*exp(17.502*T124/(240.97+T124))</f>
        <v>0</v>
      </c>
      <c r="V124">
        <f>(W124/X124*100)</f>
        <v>0</v>
      </c>
      <c r="W124">
        <f>BZ124*(CE124+CF124)/1000</f>
        <v>0</v>
      </c>
      <c r="X124">
        <f>0.61365*exp(17.502*CG124/(240.97+CG124))</f>
        <v>0</v>
      </c>
      <c r="Y124">
        <f>(U124-BZ124*(CE124+CF124)/1000)</f>
        <v>0</v>
      </c>
      <c r="Z124">
        <f>(-H124*44100)</f>
        <v>0</v>
      </c>
      <c r="AA124">
        <f>2*29.3*O124*0.92*(CG124-T124)</f>
        <v>0</v>
      </c>
      <c r="AB124">
        <f>2*0.95*5.67E-8*(((CG124+$B$7)+273)^4-(T124+273)^4)</f>
        <v>0</v>
      </c>
      <c r="AC124">
        <f>R124+AB124+Z124+AA124</f>
        <v>0</v>
      </c>
      <c r="AD124">
        <v>0</v>
      </c>
      <c r="AE124">
        <v>0</v>
      </c>
      <c r="AF124">
        <f>IF(AD124*$H$13&gt;=AH124,1.0,(AH124/(AH124-AD124*$H$13)))</f>
        <v>0</v>
      </c>
      <c r="AG124">
        <f>(AF124-1)*100</f>
        <v>0</v>
      </c>
      <c r="AH124">
        <f>MAX(0,($B$13+$C$13*CL124)/(1+$D$13*CL124)*CE124/(CG124+273)*$E$13)</f>
        <v>0</v>
      </c>
      <c r="AI124" t="s">
        <v>294</v>
      </c>
      <c r="AJ124">
        <v>0</v>
      </c>
      <c r="AK124">
        <v>0</v>
      </c>
      <c r="AL124">
        <f>AK124-AJ124</f>
        <v>0</v>
      </c>
      <c r="AM124">
        <f>AL124/AK124</f>
        <v>0</v>
      </c>
      <c r="AN124">
        <v>0</v>
      </c>
      <c r="AO124" t="s">
        <v>294</v>
      </c>
      <c r="AP124">
        <v>0</v>
      </c>
      <c r="AQ124">
        <v>0</v>
      </c>
      <c r="AR124">
        <f>1-AP124/AQ124</f>
        <v>0</v>
      </c>
      <c r="AS124">
        <v>0.5</v>
      </c>
      <c r="AT124">
        <f>BP124</f>
        <v>0</v>
      </c>
      <c r="AU124">
        <f>I124</f>
        <v>0</v>
      </c>
      <c r="AV124">
        <f>AR124*AS124*AT124</f>
        <v>0</v>
      </c>
      <c r="AW124">
        <f>BB124/AQ124</f>
        <v>0</v>
      </c>
      <c r="AX124">
        <f>(AU124-AN124)/AT124</f>
        <v>0</v>
      </c>
      <c r="AY124">
        <f>(AK124-AQ124)/AQ124</f>
        <v>0</v>
      </c>
      <c r="AZ124" t="s">
        <v>294</v>
      </c>
      <c r="BA124">
        <v>0</v>
      </c>
      <c r="BB124">
        <f>AQ124-BA124</f>
        <v>0</v>
      </c>
      <c r="BC124">
        <f>(AQ124-AP124)/(AQ124-BA124)</f>
        <v>0</v>
      </c>
      <c r="BD124">
        <f>(AK124-AQ124)/(AK124-BA124)</f>
        <v>0</v>
      </c>
      <c r="BE124">
        <f>(AQ124-AP124)/(AQ124-AJ124)</f>
        <v>0</v>
      </c>
      <c r="BF124">
        <f>(AK124-AQ124)/(AK124-AJ124)</f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f>$B$11*CM124+$C$11*CN124+$F$11*CO124*(1-CR124)</f>
        <v>0</v>
      </c>
      <c r="BP124">
        <f>BO124*BQ124</f>
        <v>0</v>
      </c>
      <c r="BQ124">
        <f>($B$11*$D$9+$C$11*$D$9+$F$11*((DB124+CT124)/MAX(DB124+CT124+DC124, 0.1)*$I$9+DC124/MAX(DB124+CT124+DC124, 0.1)*$J$9))/($B$11+$C$11+$F$11)</f>
        <v>0</v>
      </c>
      <c r="BR124">
        <f>($B$11*$K$9+$C$11*$K$9+$F$11*((DB124+CT124)/MAX(DB124+CT124+DC124, 0.1)*$P$9+DC124/MAX(DB124+CT124+DC124, 0.1)*$Q$9))/($B$11+$C$11+$F$11)</f>
        <v>0</v>
      </c>
      <c r="BS124">
        <v>6</v>
      </c>
      <c r="BT124">
        <v>0.5</v>
      </c>
      <c r="BU124" t="s">
        <v>295</v>
      </c>
      <c r="BV124">
        <v>2</v>
      </c>
      <c r="BW124">
        <v>1621533783.5</v>
      </c>
      <c r="BX124">
        <v>339.426</v>
      </c>
      <c r="BY124">
        <v>348.783</v>
      </c>
      <c r="BZ124">
        <v>12.9783</v>
      </c>
      <c r="CA124">
        <v>12.978</v>
      </c>
      <c r="CB124">
        <v>331.421</v>
      </c>
      <c r="CC124">
        <v>12.8243</v>
      </c>
      <c r="CD124">
        <v>699.911</v>
      </c>
      <c r="CE124">
        <v>100.928</v>
      </c>
      <c r="CF124">
        <v>0.099945</v>
      </c>
      <c r="CG124">
        <v>22.9652</v>
      </c>
      <c r="CH124">
        <v>22.9371</v>
      </c>
      <c r="CI124">
        <v>999.9</v>
      </c>
      <c r="CJ124">
        <v>0</v>
      </c>
      <c r="CK124">
        <v>0</v>
      </c>
      <c r="CL124">
        <v>10055</v>
      </c>
      <c r="CM124">
        <v>0</v>
      </c>
      <c r="CN124">
        <v>3.22278</v>
      </c>
      <c r="CO124">
        <v>600.071</v>
      </c>
      <c r="CP124">
        <v>0.933003</v>
      </c>
      <c r="CQ124">
        <v>0.0669971</v>
      </c>
      <c r="CR124">
        <v>0</v>
      </c>
      <c r="CS124">
        <v>3.3875</v>
      </c>
      <c r="CT124">
        <v>4.99951</v>
      </c>
      <c r="CU124">
        <v>86.9356</v>
      </c>
      <c r="CV124">
        <v>4814.68</v>
      </c>
      <c r="CW124">
        <v>37.687</v>
      </c>
      <c r="CX124">
        <v>41.5</v>
      </c>
      <c r="CY124">
        <v>40.125</v>
      </c>
      <c r="CZ124">
        <v>41</v>
      </c>
      <c r="DA124">
        <v>40</v>
      </c>
      <c r="DB124">
        <v>555.2</v>
      </c>
      <c r="DC124">
        <v>39.87</v>
      </c>
      <c r="DD124">
        <v>0</v>
      </c>
      <c r="DE124">
        <v>1621533787.6</v>
      </c>
      <c r="DF124">
        <v>0</v>
      </c>
      <c r="DG124">
        <v>3.43336538461538</v>
      </c>
      <c r="DH124">
        <v>-0.20084444656138</v>
      </c>
      <c r="DI124">
        <v>-8.23658460935422</v>
      </c>
      <c r="DJ124">
        <v>89.8413961538461</v>
      </c>
      <c r="DK124">
        <v>15</v>
      </c>
      <c r="DL124">
        <v>1621533543.5</v>
      </c>
      <c r="DM124" t="s">
        <v>296</v>
      </c>
      <c r="DN124">
        <v>1621533543</v>
      </c>
      <c r="DO124">
        <v>1621533543.5</v>
      </c>
      <c r="DP124">
        <v>4</v>
      </c>
      <c r="DQ124">
        <v>0.002</v>
      </c>
      <c r="DR124">
        <v>0.003</v>
      </c>
      <c r="DS124">
        <v>8.559</v>
      </c>
      <c r="DT124">
        <v>0.154</v>
      </c>
      <c r="DU124">
        <v>420</v>
      </c>
      <c r="DV124">
        <v>13</v>
      </c>
      <c r="DW124">
        <v>1.35</v>
      </c>
      <c r="DX124">
        <v>0.35</v>
      </c>
      <c r="DY124">
        <v>-9.47724625</v>
      </c>
      <c r="DZ124">
        <v>-0.324377448405229</v>
      </c>
      <c r="EA124">
        <v>0.173033161788247</v>
      </c>
      <c r="EB124">
        <v>1</v>
      </c>
      <c r="EC124">
        <v>3.45813636363636</v>
      </c>
      <c r="ED124">
        <v>-0.412641169102287</v>
      </c>
      <c r="EE124">
        <v>0.165629268051458</v>
      </c>
      <c r="EF124">
        <v>1</v>
      </c>
      <c r="EG124">
        <v>0.0001001123025</v>
      </c>
      <c r="EH124">
        <v>0.0239906109106942</v>
      </c>
      <c r="EI124">
        <v>0.00545817417460046</v>
      </c>
      <c r="EJ124">
        <v>1</v>
      </c>
      <c r="EK124">
        <v>3</v>
      </c>
      <c r="EL124">
        <v>3</v>
      </c>
      <c r="EM124" t="s">
        <v>297</v>
      </c>
      <c r="EN124">
        <v>100</v>
      </c>
      <c r="EO124">
        <v>100</v>
      </c>
      <c r="EP124">
        <v>8.005</v>
      </c>
      <c r="EQ124">
        <v>0.154</v>
      </c>
      <c r="ER124">
        <v>5.25304998807394</v>
      </c>
      <c r="ES124">
        <v>0.0095515401478521</v>
      </c>
      <c r="ET124">
        <v>-4.08282145803731e-06</v>
      </c>
      <c r="EU124">
        <v>9.61633180237613e-10</v>
      </c>
      <c r="EV124">
        <v>-0.0133641391554055</v>
      </c>
      <c r="EW124">
        <v>0.00964955815971448</v>
      </c>
      <c r="EX124">
        <v>0.000351754833574242</v>
      </c>
      <c r="EY124">
        <v>-6.74969522547015e-06</v>
      </c>
      <c r="EZ124">
        <v>-1</v>
      </c>
      <c r="FA124">
        <v>-1</v>
      </c>
      <c r="FB124">
        <v>-1</v>
      </c>
      <c r="FC124">
        <v>-1</v>
      </c>
      <c r="FD124">
        <v>4</v>
      </c>
      <c r="FE124">
        <v>4</v>
      </c>
      <c r="FF124">
        <v>2</v>
      </c>
      <c r="FG124">
        <v>793.508</v>
      </c>
      <c r="FH124">
        <v>738.617</v>
      </c>
      <c r="FI124">
        <v>19.9996</v>
      </c>
      <c r="FJ124">
        <v>26.8952</v>
      </c>
      <c r="FK124">
        <v>29.9999</v>
      </c>
      <c r="FL124">
        <v>26.962</v>
      </c>
      <c r="FM124">
        <v>26.9364</v>
      </c>
      <c r="FN124">
        <v>23.2703</v>
      </c>
      <c r="FO124">
        <v>18.4373</v>
      </c>
      <c r="FP124">
        <v>7.20053</v>
      </c>
      <c r="FQ124">
        <v>20</v>
      </c>
      <c r="FR124">
        <v>361.8</v>
      </c>
      <c r="FS124">
        <v>13.0165</v>
      </c>
      <c r="FT124">
        <v>100.022</v>
      </c>
      <c r="FU124">
        <v>100.387</v>
      </c>
    </row>
    <row r="125" spans="1:177">
      <c r="A125">
        <v>109</v>
      </c>
      <c r="B125">
        <v>1621533785.5</v>
      </c>
      <c r="C125">
        <v>216</v>
      </c>
      <c r="D125" t="s">
        <v>514</v>
      </c>
      <c r="E125" t="s">
        <v>515</v>
      </c>
      <c r="G125">
        <v>1621533785.5</v>
      </c>
      <c r="H125">
        <f>CD125*AF125*(BZ125-CA125)/(100*BS125*(1000-AF125*BZ125))</f>
        <v>0</v>
      </c>
      <c r="I125">
        <f>CD125*AF125*(BY125-BX125*(1000-AF125*CA125)/(1000-AF125*BZ125))/(100*BS125)</f>
        <v>0</v>
      </c>
      <c r="J125">
        <f>BX125 - IF(AF125&gt;1, I125*BS125*100.0/(AH125*CL125), 0)</f>
        <v>0</v>
      </c>
      <c r="K125">
        <f>((Q125-H125/2)*J125-I125)/(Q125+H125/2)</f>
        <v>0</v>
      </c>
      <c r="L125">
        <f>K125*(CE125+CF125)/1000.0</f>
        <v>0</v>
      </c>
      <c r="M125">
        <f>(BX125 - IF(AF125&gt;1, I125*BS125*100.0/(AH125*CL125), 0))*(CE125+CF125)/1000.0</f>
        <v>0</v>
      </c>
      <c r="N125">
        <f>2.0/((1/P125-1/O125)+SIGN(P125)*SQRT((1/P125-1/O125)*(1/P125-1/O125) + 4*BT125/((BT125+1)*(BT125+1))*(2*1/P125*1/O125-1/O125*1/O125)))</f>
        <v>0</v>
      </c>
      <c r="O125">
        <f>IF(LEFT(BU125,1)&lt;&gt;"0",IF(LEFT(BU125,1)="1",3.0,BV125),$D$5+$E$5*(CL125*CE125/($K$5*1000))+$F$5*(CL125*CE125/($K$5*1000))*MAX(MIN(BS125,$J$5),$I$5)*MAX(MIN(BS125,$J$5),$I$5)+$G$5*MAX(MIN(BS125,$J$5),$I$5)*(CL125*CE125/($K$5*1000))+$H$5*(CL125*CE125/($K$5*1000))*(CL125*CE125/($K$5*1000)))</f>
        <v>0</v>
      </c>
      <c r="P125">
        <f>H125*(1000-(1000*0.61365*exp(17.502*T125/(240.97+T125))/(CE125+CF125)+BZ125)/2)/(1000*0.61365*exp(17.502*T125/(240.97+T125))/(CE125+CF125)-BZ125)</f>
        <v>0</v>
      </c>
      <c r="Q125">
        <f>1/((BT125+1)/(N125/1.6)+1/(O125/1.37)) + BT125/((BT125+1)/(N125/1.6) + BT125/(O125/1.37))</f>
        <v>0</v>
      </c>
      <c r="R125">
        <f>(BP125*BR125)</f>
        <v>0</v>
      </c>
      <c r="S125">
        <f>(CG125+(R125+2*0.95*5.67E-8*(((CG125+$B$7)+273)^4-(CG125+273)^4)-44100*H125)/(1.84*29.3*O125+8*0.95*5.67E-8*(CG125+273)^3))</f>
        <v>0</v>
      </c>
      <c r="T125">
        <f>($C$7*CH125+$D$7*CI125+$E$7*S125)</f>
        <v>0</v>
      </c>
      <c r="U125">
        <f>0.61365*exp(17.502*T125/(240.97+T125))</f>
        <v>0</v>
      </c>
      <c r="V125">
        <f>(W125/X125*100)</f>
        <v>0</v>
      </c>
      <c r="W125">
        <f>BZ125*(CE125+CF125)/1000</f>
        <v>0</v>
      </c>
      <c r="X125">
        <f>0.61365*exp(17.502*CG125/(240.97+CG125))</f>
        <v>0</v>
      </c>
      <c r="Y125">
        <f>(U125-BZ125*(CE125+CF125)/1000)</f>
        <v>0</v>
      </c>
      <c r="Z125">
        <f>(-H125*44100)</f>
        <v>0</v>
      </c>
      <c r="AA125">
        <f>2*29.3*O125*0.92*(CG125-T125)</f>
        <v>0</v>
      </c>
      <c r="AB125">
        <f>2*0.95*5.67E-8*(((CG125+$B$7)+273)^4-(T125+273)^4)</f>
        <v>0</v>
      </c>
      <c r="AC125">
        <f>R125+AB125+Z125+AA125</f>
        <v>0</v>
      </c>
      <c r="AD125">
        <v>0</v>
      </c>
      <c r="AE125">
        <v>0</v>
      </c>
      <c r="AF125">
        <f>IF(AD125*$H$13&gt;=AH125,1.0,(AH125/(AH125-AD125*$H$13)))</f>
        <v>0</v>
      </c>
      <c r="AG125">
        <f>(AF125-1)*100</f>
        <v>0</v>
      </c>
      <c r="AH125">
        <f>MAX(0,($B$13+$C$13*CL125)/(1+$D$13*CL125)*CE125/(CG125+273)*$E$13)</f>
        <v>0</v>
      </c>
      <c r="AI125" t="s">
        <v>294</v>
      </c>
      <c r="AJ125">
        <v>0</v>
      </c>
      <c r="AK125">
        <v>0</v>
      </c>
      <c r="AL125">
        <f>AK125-AJ125</f>
        <v>0</v>
      </c>
      <c r="AM125">
        <f>AL125/AK125</f>
        <v>0</v>
      </c>
      <c r="AN125">
        <v>0</v>
      </c>
      <c r="AO125" t="s">
        <v>294</v>
      </c>
      <c r="AP125">
        <v>0</v>
      </c>
      <c r="AQ125">
        <v>0</v>
      </c>
      <c r="AR125">
        <f>1-AP125/AQ125</f>
        <v>0</v>
      </c>
      <c r="AS125">
        <v>0.5</v>
      </c>
      <c r="AT125">
        <f>BP125</f>
        <v>0</v>
      </c>
      <c r="AU125">
        <f>I125</f>
        <v>0</v>
      </c>
      <c r="AV125">
        <f>AR125*AS125*AT125</f>
        <v>0</v>
      </c>
      <c r="AW125">
        <f>BB125/AQ125</f>
        <v>0</v>
      </c>
      <c r="AX125">
        <f>(AU125-AN125)/AT125</f>
        <v>0</v>
      </c>
      <c r="AY125">
        <f>(AK125-AQ125)/AQ125</f>
        <v>0</v>
      </c>
      <c r="AZ125" t="s">
        <v>294</v>
      </c>
      <c r="BA125">
        <v>0</v>
      </c>
      <c r="BB125">
        <f>AQ125-BA125</f>
        <v>0</v>
      </c>
      <c r="BC125">
        <f>(AQ125-AP125)/(AQ125-BA125)</f>
        <v>0</v>
      </c>
      <c r="BD125">
        <f>(AK125-AQ125)/(AK125-BA125)</f>
        <v>0</v>
      </c>
      <c r="BE125">
        <f>(AQ125-AP125)/(AQ125-AJ125)</f>
        <v>0</v>
      </c>
      <c r="BF125">
        <f>(AK125-AQ125)/(AK125-AJ125)</f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f>$B$11*CM125+$C$11*CN125+$F$11*CO125*(1-CR125)</f>
        <v>0</v>
      </c>
      <c r="BP125">
        <f>BO125*BQ125</f>
        <v>0</v>
      </c>
      <c r="BQ125">
        <f>($B$11*$D$9+$C$11*$D$9+$F$11*((DB125+CT125)/MAX(DB125+CT125+DC125, 0.1)*$I$9+DC125/MAX(DB125+CT125+DC125, 0.1)*$J$9))/($B$11+$C$11+$F$11)</f>
        <v>0</v>
      </c>
      <c r="BR125">
        <f>($B$11*$K$9+$C$11*$K$9+$F$11*((DB125+CT125)/MAX(DB125+CT125+DC125, 0.1)*$P$9+DC125/MAX(DB125+CT125+DC125, 0.1)*$Q$9))/($B$11+$C$11+$F$11)</f>
        <v>0</v>
      </c>
      <c r="BS125">
        <v>6</v>
      </c>
      <c r="BT125">
        <v>0.5</v>
      </c>
      <c r="BU125" t="s">
        <v>295</v>
      </c>
      <c r="BV125">
        <v>2</v>
      </c>
      <c r="BW125">
        <v>1621533785.5</v>
      </c>
      <c r="BX125">
        <v>342.786</v>
      </c>
      <c r="BY125">
        <v>352.275</v>
      </c>
      <c r="BZ125">
        <v>12.9786</v>
      </c>
      <c r="CA125">
        <v>12.9703</v>
      </c>
      <c r="CB125">
        <v>334.757</v>
      </c>
      <c r="CC125">
        <v>12.8246</v>
      </c>
      <c r="CD125">
        <v>700.29</v>
      </c>
      <c r="CE125">
        <v>100.93</v>
      </c>
      <c r="CF125">
        <v>0.0997485</v>
      </c>
      <c r="CG125">
        <v>22.9652</v>
      </c>
      <c r="CH125">
        <v>22.9332</v>
      </c>
      <c r="CI125">
        <v>999.9</v>
      </c>
      <c r="CJ125">
        <v>0</v>
      </c>
      <c r="CK125">
        <v>0</v>
      </c>
      <c r="CL125">
        <v>10080</v>
      </c>
      <c r="CM125">
        <v>0</v>
      </c>
      <c r="CN125">
        <v>3.22278</v>
      </c>
      <c r="CO125">
        <v>599.767</v>
      </c>
      <c r="CP125">
        <v>0.932968</v>
      </c>
      <c r="CQ125">
        <v>0.0670323</v>
      </c>
      <c r="CR125">
        <v>0</v>
      </c>
      <c r="CS125">
        <v>3.8193</v>
      </c>
      <c r="CT125">
        <v>4.99951</v>
      </c>
      <c r="CU125">
        <v>87.2497</v>
      </c>
      <c r="CV125">
        <v>4812.17</v>
      </c>
      <c r="CW125">
        <v>37.687</v>
      </c>
      <c r="CX125">
        <v>41.437</v>
      </c>
      <c r="CY125">
        <v>40.125</v>
      </c>
      <c r="CZ125">
        <v>41.062</v>
      </c>
      <c r="DA125">
        <v>40</v>
      </c>
      <c r="DB125">
        <v>554.9</v>
      </c>
      <c r="DC125">
        <v>39.87</v>
      </c>
      <c r="DD125">
        <v>0</v>
      </c>
      <c r="DE125">
        <v>1621533789.4</v>
      </c>
      <c r="DF125">
        <v>0</v>
      </c>
      <c r="DG125">
        <v>3.437324</v>
      </c>
      <c r="DH125">
        <v>0.0702538500992073</v>
      </c>
      <c r="DI125">
        <v>-14.4225692132972</v>
      </c>
      <c r="DJ125">
        <v>89.448776</v>
      </c>
      <c r="DK125">
        <v>15</v>
      </c>
      <c r="DL125">
        <v>1621533543.5</v>
      </c>
      <c r="DM125" t="s">
        <v>296</v>
      </c>
      <c r="DN125">
        <v>1621533543</v>
      </c>
      <c r="DO125">
        <v>1621533543.5</v>
      </c>
      <c r="DP125">
        <v>4</v>
      </c>
      <c r="DQ125">
        <v>0.002</v>
      </c>
      <c r="DR125">
        <v>0.003</v>
      </c>
      <c r="DS125">
        <v>8.559</v>
      </c>
      <c r="DT125">
        <v>0.154</v>
      </c>
      <c r="DU125">
        <v>420</v>
      </c>
      <c r="DV125">
        <v>13</v>
      </c>
      <c r="DW125">
        <v>1.35</v>
      </c>
      <c r="DX125">
        <v>0.35</v>
      </c>
      <c r="DY125">
        <v>-9.46669675</v>
      </c>
      <c r="DZ125">
        <v>-0.451471632270158</v>
      </c>
      <c r="EA125">
        <v>0.171762256104004</v>
      </c>
      <c r="EB125">
        <v>1</v>
      </c>
      <c r="EC125">
        <v>3.44518787878788</v>
      </c>
      <c r="ED125">
        <v>-0.250969483208094</v>
      </c>
      <c r="EE125">
        <v>0.160879551702839</v>
      </c>
      <c r="EF125">
        <v>1</v>
      </c>
      <c r="EG125">
        <v>0.0009746557025</v>
      </c>
      <c r="EH125">
        <v>0.0181717594795497</v>
      </c>
      <c r="EI125">
        <v>0.00531387296524856</v>
      </c>
      <c r="EJ125">
        <v>1</v>
      </c>
      <c r="EK125">
        <v>3</v>
      </c>
      <c r="EL125">
        <v>3</v>
      </c>
      <c r="EM125" t="s">
        <v>297</v>
      </c>
      <c r="EN125">
        <v>100</v>
      </c>
      <c r="EO125">
        <v>100</v>
      </c>
      <c r="EP125">
        <v>8.029</v>
      </c>
      <c r="EQ125">
        <v>0.154</v>
      </c>
      <c r="ER125">
        <v>5.25304998807394</v>
      </c>
      <c r="ES125">
        <v>0.0095515401478521</v>
      </c>
      <c r="ET125">
        <v>-4.08282145803731e-06</v>
      </c>
      <c r="EU125">
        <v>9.61633180237613e-10</v>
      </c>
      <c r="EV125">
        <v>-0.0133641391554055</v>
      </c>
      <c r="EW125">
        <v>0.00964955815971448</v>
      </c>
      <c r="EX125">
        <v>0.000351754833574242</v>
      </c>
      <c r="EY125">
        <v>-6.74969522547015e-06</v>
      </c>
      <c r="EZ125">
        <v>-1</v>
      </c>
      <c r="FA125">
        <v>-1</v>
      </c>
      <c r="FB125">
        <v>-1</v>
      </c>
      <c r="FC125">
        <v>-1</v>
      </c>
      <c r="FD125">
        <v>4</v>
      </c>
      <c r="FE125">
        <v>4</v>
      </c>
      <c r="FF125">
        <v>2</v>
      </c>
      <c r="FG125">
        <v>793.476</v>
      </c>
      <c r="FH125">
        <v>738.428</v>
      </c>
      <c r="FI125">
        <v>19.9995</v>
      </c>
      <c r="FJ125">
        <v>26.8952</v>
      </c>
      <c r="FK125">
        <v>29.9999</v>
      </c>
      <c r="FL125">
        <v>26.9598</v>
      </c>
      <c r="FM125">
        <v>26.9364</v>
      </c>
      <c r="FN125">
        <v>23.4515</v>
      </c>
      <c r="FO125">
        <v>18.4373</v>
      </c>
      <c r="FP125">
        <v>7.20053</v>
      </c>
      <c r="FQ125">
        <v>20</v>
      </c>
      <c r="FR125">
        <v>365.16</v>
      </c>
      <c r="FS125">
        <v>13.0149</v>
      </c>
      <c r="FT125">
        <v>100.022</v>
      </c>
      <c r="FU125">
        <v>100.386</v>
      </c>
    </row>
    <row r="126" spans="1:177">
      <c r="A126">
        <v>110</v>
      </c>
      <c r="B126">
        <v>1621533787.5</v>
      </c>
      <c r="C126">
        <v>218</v>
      </c>
      <c r="D126" t="s">
        <v>516</v>
      </c>
      <c r="E126" t="s">
        <v>517</v>
      </c>
      <c r="G126">
        <v>1621533787.5</v>
      </c>
      <c r="H126">
        <f>CD126*AF126*(BZ126-CA126)/(100*BS126*(1000-AF126*BZ126))</f>
        <v>0</v>
      </c>
      <c r="I126">
        <f>CD126*AF126*(BY126-BX126*(1000-AF126*CA126)/(1000-AF126*BZ126))/(100*BS126)</f>
        <v>0</v>
      </c>
      <c r="J126">
        <f>BX126 - IF(AF126&gt;1, I126*BS126*100.0/(AH126*CL126), 0)</f>
        <v>0</v>
      </c>
      <c r="K126">
        <f>((Q126-H126/2)*J126-I126)/(Q126+H126/2)</f>
        <v>0</v>
      </c>
      <c r="L126">
        <f>K126*(CE126+CF126)/1000.0</f>
        <v>0</v>
      </c>
      <c r="M126">
        <f>(BX126 - IF(AF126&gt;1, I126*BS126*100.0/(AH126*CL126), 0))*(CE126+CF126)/1000.0</f>
        <v>0</v>
      </c>
      <c r="N126">
        <f>2.0/((1/P126-1/O126)+SIGN(P126)*SQRT((1/P126-1/O126)*(1/P126-1/O126) + 4*BT126/((BT126+1)*(BT126+1))*(2*1/P126*1/O126-1/O126*1/O126)))</f>
        <v>0</v>
      </c>
      <c r="O126">
        <f>IF(LEFT(BU126,1)&lt;&gt;"0",IF(LEFT(BU126,1)="1",3.0,BV126),$D$5+$E$5*(CL126*CE126/($K$5*1000))+$F$5*(CL126*CE126/($K$5*1000))*MAX(MIN(BS126,$J$5),$I$5)*MAX(MIN(BS126,$J$5),$I$5)+$G$5*MAX(MIN(BS126,$J$5),$I$5)*(CL126*CE126/($K$5*1000))+$H$5*(CL126*CE126/($K$5*1000))*(CL126*CE126/($K$5*1000)))</f>
        <v>0</v>
      </c>
      <c r="P126">
        <f>H126*(1000-(1000*0.61365*exp(17.502*T126/(240.97+T126))/(CE126+CF126)+BZ126)/2)/(1000*0.61365*exp(17.502*T126/(240.97+T126))/(CE126+CF126)-BZ126)</f>
        <v>0</v>
      </c>
      <c r="Q126">
        <f>1/((BT126+1)/(N126/1.6)+1/(O126/1.37)) + BT126/((BT126+1)/(N126/1.6) + BT126/(O126/1.37))</f>
        <v>0</v>
      </c>
      <c r="R126">
        <f>(BP126*BR126)</f>
        <v>0</v>
      </c>
      <c r="S126">
        <f>(CG126+(R126+2*0.95*5.67E-8*(((CG126+$B$7)+273)^4-(CG126+273)^4)-44100*H126)/(1.84*29.3*O126+8*0.95*5.67E-8*(CG126+273)^3))</f>
        <v>0</v>
      </c>
      <c r="T126">
        <f>($C$7*CH126+$D$7*CI126+$E$7*S126)</f>
        <v>0</v>
      </c>
      <c r="U126">
        <f>0.61365*exp(17.502*T126/(240.97+T126))</f>
        <v>0</v>
      </c>
      <c r="V126">
        <f>(W126/X126*100)</f>
        <v>0</v>
      </c>
      <c r="W126">
        <f>BZ126*(CE126+CF126)/1000</f>
        <v>0</v>
      </c>
      <c r="X126">
        <f>0.61365*exp(17.502*CG126/(240.97+CG126))</f>
        <v>0</v>
      </c>
      <c r="Y126">
        <f>(U126-BZ126*(CE126+CF126)/1000)</f>
        <v>0</v>
      </c>
      <c r="Z126">
        <f>(-H126*44100)</f>
        <v>0</v>
      </c>
      <c r="AA126">
        <f>2*29.3*O126*0.92*(CG126-T126)</f>
        <v>0</v>
      </c>
      <c r="AB126">
        <f>2*0.95*5.67E-8*(((CG126+$B$7)+273)^4-(T126+273)^4)</f>
        <v>0</v>
      </c>
      <c r="AC126">
        <f>R126+AB126+Z126+AA126</f>
        <v>0</v>
      </c>
      <c r="AD126">
        <v>0</v>
      </c>
      <c r="AE126">
        <v>0</v>
      </c>
      <c r="AF126">
        <f>IF(AD126*$H$13&gt;=AH126,1.0,(AH126/(AH126-AD126*$H$13)))</f>
        <v>0</v>
      </c>
      <c r="AG126">
        <f>(AF126-1)*100</f>
        <v>0</v>
      </c>
      <c r="AH126">
        <f>MAX(0,($B$13+$C$13*CL126)/(1+$D$13*CL126)*CE126/(CG126+273)*$E$13)</f>
        <v>0</v>
      </c>
      <c r="AI126" t="s">
        <v>294</v>
      </c>
      <c r="AJ126">
        <v>0</v>
      </c>
      <c r="AK126">
        <v>0</v>
      </c>
      <c r="AL126">
        <f>AK126-AJ126</f>
        <v>0</v>
      </c>
      <c r="AM126">
        <f>AL126/AK126</f>
        <v>0</v>
      </c>
      <c r="AN126">
        <v>0</v>
      </c>
      <c r="AO126" t="s">
        <v>294</v>
      </c>
      <c r="AP126">
        <v>0</v>
      </c>
      <c r="AQ126">
        <v>0</v>
      </c>
      <c r="AR126">
        <f>1-AP126/AQ126</f>
        <v>0</v>
      </c>
      <c r="AS126">
        <v>0.5</v>
      </c>
      <c r="AT126">
        <f>BP126</f>
        <v>0</v>
      </c>
      <c r="AU126">
        <f>I126</f>
        <v>0</v>
      </c>
      <c r="AV126">
        <f>AR126*AS126*AT126</f>
        <v>0</v>
      </c>
      <c r="AW126">
        <f>BB126/AQ126</f>
        <v>0</v>
      </c>
      <c r="AX126">
        <f>(AU126-AN126)/AT126</f>
        <v>0</v>
      </c>
      <c r="AY126">
        <f>(AK126-AQ126)/AQ126</f>
        <v>0</v>
      </c>
      <c r="AZ126" t="s">
        <v>294</v>
      </c>
      <c r="BA126">
        <v>0</v>
      </c>
      <c r="BB126">
        <f>AQ126-BA126</f>
        <v>0</v>
      </c>
      <c r="BC126">
        <f>(AQ126-AP126)/(AQ126-BA126)</f>
        <v>0</v>
      </c>
      <c r="BD126">
        <f>(AK126-AQ126)/(AK126-BA126)</f>
        <v>0</v>
      </c>
      <c r="BE126">
        <f>(AQ126-AP126)/(AQ126-AJ126)</f>
        <v>0</v>
      </c>
      <c r="BF126">
        <f>(AK126-AQ126)/(AK126-AJ126)</f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f>$B$11*CM126+$C$11*CN126+$F$11*CO126*(1-CR126)</f>
        <v>0</v>
      </c>
      <c r="BP126">
        <f>BO126*BQ126</f>
        <v>0</v>
      </c>
      <c r="BQ126">
        <f>($B$11*$D$9+$C$11*$D$9+$F$11*((DB126+CT126)/MAX(DB126+CT126+DC126, 0.1)*$I$9+DC126/MAX(DB126+CT126+DC126, 0.1)*$J$9))/($B$11+$C$11+$F$11)</f>
        <v>0</v>
      </c>
      <c r="BR126">
        <f>($B$11*$K$9+$C$11*$K$9+$F$11*((DB126+CT126)/MAX(DB126+CT126+DC126, 0.1)*$P$9+DC126/MAX(DB126+CT126+DC126, 0.1)*$Q$9))/($B$11+$C$11+$F$11)</f>
        <v>0</v>
      </c>
      <c r="BS126">
        <v>6</v>
      </c>
      <c r="BT126">
        <v>0.5</v>
      </c>
      <c r="BU126" t="s">
        <v>295</v>
      </c>
      <c r="BV126">
        <v>2</v>
      </c>
      <c r="BW126">
        <v>1621533787.5</v>
      </c>
      <c r="BX126">
        <v>345.994</v>
      </c>
      <c r="BY126">
        <v>355.45</v>
      </c>
      <c r="BZ126">
        <v>12.9758</v>
      </c>
      <c r="CA126">
        <v>12.9665</v>
      </c>
      <c r="CB126">
        <v>337.942</v>
      </c>
      <c r="CC126">
        <v>12.8218</v>
      </c>
      <c r="CD126">
        <v>699.726</v>
      </c>
      <c r="CE126">
        <v>100.933</v>
      </c>
      <c r="CF126">
        <v>0.0995771</v>
      </c>
      <c r="CG126">
        <v>22.9621</v>
      </c>
      <c r="CH126">
        <v>22.9235</v>
      </c>
      <c r="CI126">
        <v>999.9</v>
      </c>
      <c r="CJ126">
        <v>0</v>
      </c>
      <c r="CK126">
        <v>0</v>
      </c>
      <c r="CL126">
        <v>9990</v>
      </c>
      <c r="CM126">
        <v>0</v>
      </c>
      <c r="CN126">
        <v>3.22278</v>
      </c>
      <c r="CO126">
        <v>600.088</v>
      </c>
      <c r="CP126">
        <v>0.933003</v>
      </c>
      <c r="CQ126">
        <v>0.0669971</v>
      </c>
      <c r="CR126">
        <v>0</v>
      </c>
      <c r="CS126">
        <v>3.365</v>
      </c>
      <c r="CT126">
        <v>4.99951</v>
      </c>
      <c r="CU126">
        <v>87.3768</v>
      </c>
      <c r="CV126">
        <v>4814.82</v>
      </c>
      <c r="CW126">
        <v>37.687</v>
      </c>
      <c r="CX126">
        <v>41.437</v>
      </c>
      <c r="CY126">
        <v>40.125</v>
      </c>
      <c r="CZ126">
        <v>41.062</v>
      </c>
      <c r="DA126">
        <v>40</v>
      </c>
      <c r="DB126">
        <v>555.22</v>
      </c>
      <c r="DC126">
        <v>39.87</v>
      </c>
      <c r="DD126">
        <v>0</v>
      </c>
      <c r="DE126">
        <v>1621533791.8</v>
      </c>
      <c r="DF126">
        <v>0</v>
      </c>
      <c r="DG126">
        <v>3.423624</v>
      </c>
      <c r="DH126">
        <v>0.556430773084078</v>
      </c>
      <c r="DI126">
        <v>-17.5760308067402</v>
      </c>
      <c r="DJ126">
        <v>88.97292</v>
      </c>
      <c r="DK126">
        <v>15</v>
      </c>
      <c r="DL126">
        <v>1621533543.5</v>
      </c>
      <c r="DM126" t="s">
        <v>296</v>
      </c>
      <c r="DN126">
        <v>1621533543</v>
      </c>
      <c r="DO126">
        <v>1621533543.5</v>
      </c>
      <c r="DP126">
        <v>4</v>
      </c>
      <c r="DQ126">
        <v>0.002</v>
      </c>
      <c r="DR126">
        <v>0.003</v>
      </c>
      <c r="DS126">
        <v>8.559</v>
      </c>
      <c r="DT126">
        <v>0.154</v>
      </c>
      <c r="DU126">
        <v>420</v>
      </c>
      <c r="DV126">
        <v>13</v>
      </c>
      <c r="DW126">
        <v>1.35</v>
      </c>
      <c r="DX126">
        <v>0.35</v>
      </c>
      <c r="DY126">
        <v>-9.469872</v>
      </c>
      <c r="DZ126">
        <v>-0.351198348968079</v>
      </c>
      <c r="EA126">
        <v>0.168733903813075</v>
      </c>
      <c r="EB126">
        <v>1</v>
      </c>
      <c r="EC126">
        <v>3.44368571428571</v>
      </c>
      <c r="ED126">
        <v>0.0817395017635633</v>
      </c>
      <c r="EE126">
        <v>0.167273463257637</v>
      </c>
      <c r="EF126">
        <v>1</v>
      </c>
      <c r="EG126">
        <v>0.0016735557525</v>
      </c>
      <c r="EH126">
        <v>0.021858883230394</v>
      </c>
      <c r="EI126">
        <v>0.00527271127015621</v>
      </c>
      <c r="EJ126">
        <v>1</v>
      </c>
      <c r="EK126">
        <v>3</v>
      </c>
      <c r="EL126">
        <v>3</v>
      </c>
      <c r="EM126" t="s">
        <v>297</v>
      </c>
      <c r="EN126">
        <v>100</v>
      </c>
      <c r="EO126">
        <v>100</v>
      </c>
      <c r="EP126">
        <v>8.052</v>
      </c>
      <c r="EQ126">
        <v>0.154</v>
      </c>
      <c r="ER126">
        <v>5.25304998807394</v>
      </c>
      <c r="ES126">
        <v>0.0095515401478521</v>
      </c>
      <c r="ET126">
        <v>-4.08282145803731e-06</v>
      </c>
      <c r="EU126">
        <v>9.61633180237613e-10</v>
      </c>
      <c r="EV126">
        <v>-0.0133641391554055</v>
      </c>
      <c r="EW126">
        <v>0.00964955815971448</v>
      </c>
      <c r="EX126">
        <v>0.000351754833574242</v>
      </c>
      <c r="EY126">
        <v>-6.74969522547015e-06</v>
      </c>
      <c r="EZ126">
        <v>-1</v>
      </c>
      <c r="FA126">
        <v>-1</v>
      </c>
      <c r="FB126">
        <v>-1</v>
      </c>
      <c r="FC126">
        <v>-1</v>
      </c>
      <c r="FD126">
        <v>4.1</v>
      </c>
      <c r="FE126">
        <v>4.1</v>
      </c>
      <c r="FF126">
        <v>2</v>
      </c>
      <c r="FG126">
        <v>793.476</v>
      </c>
      <c r="FH126">
        <v>738.585</v>
      </c>
      <c r="FI126">
        <v>19.9995</v>
      </c>
      <c r="FJ126">
        <v>26.8947</v>
      </c>
      <c r="FK126">
        <v>29.9999</v>
      </c>
      <c r="FL126">
        <v>26.9598</v>
      </c>
      <c r="FM126">
        <v>26.9342</v>
      </c>
      <c r="FN126">
        <v>23.6316</v>
      </c>
      <c r="FO126">
        <v>18.4373</v>
      </c>
      <c r="FP126">
        <v>7.20053</v>
      </c>
      <c r="FQ126">
        <v>20</v>
      </c>
      <c r="FR126">
        <v>368.53</v>
      </c>
      <c r="FS126">
        <v>13.0151</v>
      </c>
      <c r="FT126">
        <v>100.022</v>
      </c>
      <c r="FU126">
        <v>100.388</v>
      </c>
    </row>
    <row r="127" spans="1:177">
      <c r="A127">
        <v>111</v>
      </c>
      <c r="B127">
        <v>1621533789.5</v>
      </c>
      <c r="C127">
        <v>220</v>
      </c>
      <c r="D127" t="s">
        <v>518</v>
      </c>
      <c r="E127" t="s">
        <v>519</v>
      </c>
      <c r="G127">
        <v>1621533789.5</v>
      </c>
      <c r="H127">
        <f>CD127*AF127*(BZ127-CA127)/(100*BS127*(1000-AF127*BZ127))</f>
        <v>0</v>
      </c>
      <c r="I127">
        <f>CD127*AF127*(BY127-BX127*(1000-AF127*CA127)/(1000-AF127*BZ127))/(100*BS127)</f>
        <v>0</v>
      </c>
      <c r="J127">
        <f>BX127 - IF(AF127&gt;1, I127*BS127*100.0/(AH127*CL127), 0)</f>
        <v>0</v>
      </c>
      <c r="K127">
        <f>((Q127-H127/2)*J127-I127)/(Q127+H127/2)</f>
        <v>0</v>
      </c>
      <c r="L127">
        <f>K127*(CE127+CF127)/1000.0</f>
        <v>0</v>
      </c>
      <c r="M127">
        <f>(BX127 - IF(AF127&gt;1, I127*BS127*100.0/(AH127*CL127), 0))*(CE127+CF127)/1000.0</f>
        <v>0</v>
      </c>
      <c r="N127">
        <f>2.0/((1/P127-1/O127)+SIGN(P127)*SQRT((1/P127-1/O127)*(1/P127-1/O127) + 4*BT127/((BT127+1)*(BT127+1))*(2*1/P127*1/O127-1/O127*1/O127)))</f>
        <v>0</v>
      </c>
      <c r="O127">
        <f>IF(LEFT(BU127,1)&lt;&gt;"0",IF(LEFT(BU127,1)="1",3.0,BV127),$D$5+$E$5*(CL127*CE127/($K$5*1000))+$F$5*(CL127*CE127/($K$5*1000))*MAX(MIN(BS127,$J$5),$I$5)*MAX(MIN(BS127,$J$5),$I$5)+$G$5*MAX(MIN(BS127,$J$5),$I$5)*(CL127*CE127/($K$5*1000))+$H$5*(CL127*CE127/($K$5*1000))*(CL127*CE127/($K$5*1000)))</f>
        <v>0</v>
      </c>
      <c r="P127">
        <f>H127*(1000-(1000*0.61365*exp(17.502*T127/(240.97+T127))/(CE127+CF127)+BZ127)/2)/(1000*0.61365*exp(17.502*T127/(240.97+T127))/(CE127+CF127)-BZ127)</f>
        <v>0</v>
      </c>
      <c r="Q127">
        <f>1/((BT127+1)/(N127/1.6)+1/(O127/1.37)) + BT127/((BT127+1)/(N127/1.6) + BT127/(O127/1.37))</f>
        <v>0</v>
      </c>
      <c r="R127">
        <f>(BP127*BR127)</f>
        <v>0</v>
      </c>
      <c r="S127">
        <f>(CG127+(R127+2*0.95*5.67E-8*(((CG127+$B$7)+273)^4-(CG127+273)^4)-44100*H127)/(1.84*29.3*O127+8*0.95*5.67E-8*(CG127+273)^3))</f>
        <v>0</v>
      </c>
      <c r="T127">
        <f>($C$7*CH127+$D$7*CI127+$E$7*S127)</f>
        <v>0</v>
      </c>
      <c r="U127">
        <f>0.61365*exp(17.502*T127/(240.97+T127))</f>
        <v>0</v>
      </c>
      <c r="V127">
        <f>(W127/X127*100)</f>
        <v>0</v>
      </c>
      <c r="W127">
        <f>BZ127*(CE127+CF127)/1000</f>
        <v>0</v>
      </c>
      <c r="X127">
        <f>0.61365*exp(17.502*CG127/(240.97+CG127))</f>
        <v>0</v>
      </c>
      <c r="Y127">
        <f>(U127-BZ127*(CE127+CF127)/1000)</f>
        <v>0</v>
      </c>
      <c r="Z127">
        <f>(-H127*44100)</f>
        <v>0</v>
      </c>
      <c r="AA127">
        <f>2*29.3*O127*0.92*(CG127-T127)</f>
        <v>0</v>
      </c>
      <c r="AB127">
        <f>2*0.95*5.67E-8*(((CG127+$B$7)+273)^4-(T127+273)^4)</f>
        <v>0</v>
      </c>
      <c r="AC127">
        <f>R127+AB127+Z127+AA127</f>
        <v>0</v>
      </c>
      <c r="AD127">
        <v>0</v>
      </c>
      <c r="AE127">
        <v>0</v>
      </c>
      <c r="AF127">
        <f>IF(AD127*$H$13&gt;=AH127,1.0,(AH127/(AH127-AD127*$H$13)))</f>
        <v>0</v>
      </c>
      <c r="AG127">
        <f>(AF127-1)*100</f>
        <v>0</v>
      </c>
      <c r="AH127">
        <f>MAX(0,($B$13+$C$13*CL127)/(1+$D$13*CL127)*CE127/(CG127+273)*$E$13)</f>
        <v>0</v>
      </c>
      <c r="AI127" t="s">
        <v>294</v>
      </c>
      <c r="AJ127">
        <v>0</v>
      </c>
      <c r="AK127">
        <v>0</v>
      </c>
      <c r="AL127">
        <f>AK127-AJ127</f>
        <v>0</v>
      </c>
      <c r="AM127">
        <f>AL127/AK127</f>
        <v>0</v>
      </c>
      <c r="AN127">
        <v>0</v>
      </c>
      <c r="AO127" t="s">
        <v>294</v>
      </c>
      <c r="AP127">
        <v>0</v>
      </c>
      <c r="AQ127">
        <v>0</v>
      </c>
      <c r="AR127">
        <f>1-AP127/AQ127</f>
        <v>0</v>
      </c>
      <c r="AS127">
        <v>0.5</v>
      </c>
      <c r="AT127">
        <f>BP127</f>
        <v>0</v>
      </c>
      <c r="AU127">
        <f>I127</f>
        <v>0</v>
      </c>
      <c r="AV127">
        <f>AR127*AS127*AT127</f>
        <v>0</v>
      </c>
      <c r="AW127">
        <f>BB127/AQ127</f>
        <v>0</v>
      </c>
      <c r="AX127">
        <f>(AU127-AN127)/AT127</f>
        <v>0</v>
      </c>
      <c r="AY127">
        <f>(AK127-AQ127)/AQ127</f>
        <v>0</v>
      </c>
      <c r="AZ127" t="s">
        <v>294</v>
      </c>
      <c r="BA127">
        <v>0</v>
      </c>
      <c r="BB127">
        <f>AQ127-BA127</f>
        <v>0</v>
      </c>
      <c r="BC127">
        <f>(AQ127-AP127)/(AQ127-BA127)</f>
        <v>0</v>
      </c>
      <c r="BD127">
        <f>(AK127-AQ127)/(AK127-BA127)</f>
        <v>0</v>
      </c>
      <c r="BE127">
        <f>(AQ127-AP127)/(AQ127-AJ127)</f>
        <v>0</v>
      </c>
      <c r="BF127">
        <f>(AK127-AQ127)/(AK127-AJ127)</f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f>$B$11*CM127+$C$11*CN127+$F$11*CO127*(1-CR127)</f>
        <v>0</v>
      </c>
      <c r="BP127">
        <f>BO127*BQ127</f>
        <v>0</v>
      </c>
      <c r="BQ127">
        <f>($B$11*$D$9+$C$11*$D$9+$F$11*((DB127+CT127)/MAX(DB127+CT127+DC127, 0.1)*$I$9+DC127/MAX(DB127+CT127+DC127, 0.1)*$J$9))/($B$11+$C$11+$F$11)</f>
        <v>0</v>
      </c>
      <c r="BR127">
        <f>($B$11*$K$9+$C$11*$K$9+$F$11*((DB127+CT127)/MAX(DB127+CT127+DC127, 0.1)*$P$9+DC127/MAX(DB127+CT127+DC127, 0.1)*$Q$9))/($B$11+$C$11+$F$11)</f>
        <v>0</v>
      </c>
      <c r="BS127">
        <v>6</v>
      </c>
      <c r="BT127">
        <v>0.5</v>
      </c>
      <c r="BU127" t="s">
        <v>295</v>
      </c>
      <c r="BV127">
        <v>2</v>
      </c>
      <c r="BW127">
        <v>1621533789.5</v>
      </c>
      <c r="BX127">
        <v>349.321</v>
      </c>
      <c r="BY127">
        <v>358.802</v>
      </c>
      <c r="BZ127">
        <v>12.9742</v>
      </c>
      <c r="CA127">
        <v>12.9713</v>
      </c>
      <c r="CB127">
        <v>341.246</v>
      </c>
      <c r="CC127">
        <v>12.8203</v>
      </c>
      <c r="CD127">
        <v>700.359</v>
      </c>
      <c r="CE127">
        <v>100.934</v>
      </c>
      <c r="CF127">
        <v>0.100263</v>
      </c>
      <c r="CG127">
        <v>22.9633</v>
      </c>
      <c r="CH127">
        <v>22.924</v>
      </c>
      <c r="CI127">
        <v>999.9</v>
      </c>
      <c r="CJ127">
        <v>0</v>
      </c>
      <c r="CK127">
        <v>0</v>
      </c>
      <c r="CL127">
        <v>10020</v>
      </c>
      <c r="CM127">
        <v>0</v>
      </c>
      <c r="CN127">
        <v>3.22278</v>
      </c>
      <c r="CO127">
        <v>600.074</v>
      </c>
      <c r="CP127">
        <v>0.933003</v>
      </c>
      <c r="CQ127">
        <v>0.0669971</v>
      </c>
      <c r="CR127">
        <v>0</v>
      </c>
      <c r="CS127">
        <v>3.6841</v>
      </c>
      <c r="CT127">
        <v>4.99951</v>
      </c>
      <c r="CU127">
        <v>86.706</v>
      </c>
      <c r="CV127">
        <v>4814.7</v>
      </c>
      <c r="CW127">
        <v>37.687</v>
      </c>
      <c r="CX127">
        <v>41.5</v>
      </c>
      <c r="CY127">
        <v>40.125</v>
      </c>
      <c r="CZ127">
        <v>41</v>
      </c>
      <c r="DA127">
        <v>40</v>
      </c>
      <c r="DB127">
        <v>555.21</v>
      </c>
      <c r="DC127">
        <v>39.87</v>
      </c>
      <c r="DD127">
        <v>0</v>
      </c>
      <c r="DE127">
        <v>1621533793.6</v>
      </c>
      <c r="DF127">
        <v>0</v>
      </c>
      <c r="DG127">
        <v>3.43271538461538</v>
      </c>
      <c r="DH127">
        <v>0.660451282749719</v>
      </c>
      <c r="DI127">
        <v>-18.3918666675605</v>
      </c>
      <c r="DJ127">
        <v>88.6206115384615</v>
      </c>
      <c r="DK127">
        <v>15</v>
      </c>
      <c r="DL127">
        <v>1621533543.5</v>
      </c>
      <c r="DM127" t="s">
        <v>296</v>
      </c>
      <c r="DN127">
        <v>1621533543</v>
      </c>
      <c r="DO127">
        <v>1621533543.5</v>
      </c>
      <c r="DP127">
        <v>4</v>
      </c>
      <c r="DQ127">
        <v>0.002</v>
      </c>
      <c r="DR127">
        <v>0.003</v>
      </c>
      <c r="DS127">
        <v>8.559</v>
      </c>
      <c r="DT127">
        <v>0.154</v>
      </c>
      <c r="DU127">
        <v>420</v>
      </c>
      <c r="DV127">
        <v>13</v>
      </c>
      <c r="DW127">
        <v>1.35</v>
      </c>
      <c r="DX127">
        <v>0.35</v>
      </c>
      <c r="DY127">
        <v>-9.47735675</v>
      </c>
      <c r="DZ127">
        <v>-0.19454983114449</v>
      </c>
      <c r="EA127">
        <v>0.173920324004808</v>
      </c>
      <c r="EB127">
        <v>1</v>
      </c>
      <c r="EC127">
        <v>3.44314545454545</v>
      </c>
      <c r="ED127">
        <v>0.0173991683118351</v>
      </c>
      <c r="EE127">
        <v>0.154358490830469</v>
      </c>
      <c r="EF127">
        <v>1</v>
      </c>
      <c r="EG127">
        <v>0.0021923307525</v>
      </c>
      <c r="EH127">
        <v>0.0285689560919325</v>
      </c>
      <c r="EI127">
        <v>0.00549214144543966</v>
      </c>
      <c r="EJ127">
        <v>1</v>
      </c>
      <c r="EK127">
        <v>3</v>
      </c>
      <c r="EL127">
        <v>3</v>
      </c>
      <c r="EM127" t="s">
        <v>297</v>
      </c>
      <c r="EN127">
        <v>100</v>
      </c>
      <c r="EO127">
        <v>100</v>
      </c>
      <c r="EP127">
        <v>8.075</v>
      </c>
      <c r="EQ127">
        <v>0.1539</v>
      </c>
      <c r="ER127">
        <v>5.25304998807394</v>
      </c>
      <c r="ES127">
        <v>0.0095515401478521</v>
      </c>
      <c r="ET127">
        <v>-4.08282145803731e-06</v>
      </c>
      <c r="EU127">
        <v>9.61633180237613e-10</v>
      </c>
      <c r="EV127">
        <v>-0.0133641391554055</v>
      </c>
      <c r="EW127">
        <v>0.00964955815971448</v>
      </c>
      <c r="EX127">
        <v>0.000351754833574242</v>
      </c>
      <c r="EY127">
        <v>-6.74969522547015e-06</v>
      </c>
      <c r="EZ127">
        <v>-1</v>
      </c>
      <c r="FA127">
        <v>-1</v>
      </c>
      <c r="FB127">
        <v>-1</v>
      </c>
      <c r="FC127">
        <v>-1</v>
      </c>
      <c r="FD127">
        <v>4.1</v>
      </c>
      <c r="FE127">
        <v>4.1</v>
      </c>
      <c r="FF127">
        <v>2</v>
      </c>
      <c r="FG127">
        <v>793.298</v>
      </c>
      <c r="FH127">
        <v>738.207</v>
      </c>
      <c r="FI127">
        <v>19.9994</v>
      </c>
      <c r="FJ127">
        <v>26.8929</v>
      </c>
      <c r="FK127">
        <v>29.9999</v>
      </c>
      <c r="FL127">
        <v>26.9598</v>
      </c>
      <c r="FM127">
        <v>26.9342</v>
      </c>
      <c r="FN127">
        <v>23.8117</v>
      </c>
      <c r="FO127">
        <v>18.4373</v>
      </c>
      <c r="FP127">
        <v>7.20053</v>
      </c>
      <c r="FQ127">
        <v>20</v>
      </c>
      <c r="FR127">
        <v>371.88</v>
      </c>
      <c r="FS127">
        <v>13.0138</v>
      </c>
      <c r="FT127">
        <v>100.022</v>
      </c>
      <c r="FU127">
        <v>100.39</v>
      </c>
    </row>
    <row r="128" spans="1:177">
      <c r="A128">
        <v>112</v>
      </c>
      <c r="B128">
        <v>1621533791.5</v>
      </c>
      <c r="C128">
        <v>222</v>
      </c>
      <c r="D128" t="s">
        <v>520</v>
      </c>
      <c r="E128" t="s">
        <v>521</v>
      </c>
      <c r="G128">
        <v>1621533791.5</v>
      </c>
      <c r="H128">
        <f>CD128*AF128*(BZ128-CA128)/(100*BS128*(1000-AF128*BZ128))</f>
        <v>0</v>
      </c>
      <c r="I128">
        <f>CD128*AF128*(BY128-BX128*(1000-AF128*CA128)/(1000-AF128*BZ128))/(100*BS128)</f>
        <v>0</v>
      </c>
      <c r="J128">
        <f>BX128 - IF(AF128&gt;1, I128*BS128*100.0/(AH128*CL128), 0)</f>
        <v>0</v>
      </c>
      <c r="K128">
        <f>((Q128-H128/2)*J128-I128)/(Q128+H128/2)</f>
        <v>0</v>
      </c>
      <c r="L128">
        <f>K128*(CE128+CF128)/1000.0</f>
        <v>0</v>
      </c>
      <c r="M128">
        <f>(BX128 - IF(AF128&gt;1, I128*BS128*100.0/(AH128*CL128), 0))*(CE128+CF128)/1000.0</f>
        <v>0</v>
      </c>
      <c r="N128">
        <f>2.0/((1/P128-1/O128)+SIGN(P128)*SQRT((1/P128-1/O128)*(1/P128-1/O128) + 4*BT128/((BT128+1)*(BT128+1))*(2*1/P128*1/O128-1/O128*1/O128)))</f>
        <v>0</v>
      </c>
      <c r="O128">
        <f>IF(LEFT(BU128,1)&lt;&gt;"0",IF(LEFT(BU128,1)="1",3.0,BV128),$D$5+$E$5*(CL128*CE128/($K$5*1000))+$F$5*(CL128*CE128/($K$5*1000))*MAX(MIN(BS128,$J$5),$I$5)*MAX(MIN(BS128,$J$5),$I$5)+$G$5*MAX(MIN(BS128,$J$5),$I$5)*(CL128*CE128/($K$5*1000))+$H$5*(CL128*CE128/($K$5*1000))*(CL128*CE128/($K$5*1000)))</f>
        <v>0</v>
      </c>
      <c r="P128">
        <f>H128*(1000-(1000*0.61365*exp(17.502*T128/(240.97+T128))/(CE128+CF128)+BZ128)/2)/(1000*0.61365*exp(17.502*T128/(240.97+T128))/(CE128+CF128)-BZ128)</f>
        <v>0</v>
      </c>
      <c r="Q128">
        <f>1/((BT128+1)/(N128/1.6)+1/(O128/1.37)) + BT128/((BT128+1)/(N128/1.6) + BT128/(O128/1.37))</f>
        <v>0</v>
      </c>
      <c r="R128">
        <f>(BP128*BR128)</f>
        <v>0</v>
      </c>
      <c r="S128">
        <f>(CG128+(R128+2*0.95*5.67E-8*(((CG128+$B$7)+273)^4-(CG128+273)^4)-44100*H128)/(1.84*29.3*O128+8*0.95*5.67E-8*(CG128+273)^3))</f>
        <v>0</v>
      </c>
      <c r="T128">
        <f>($C$7*CH128+$D$7*CI128+$E$7*S128)</f>
        <v>0</v>
      </c>
      <c r="U128">
        <f>0.61365*exp(17.502*T128/(240.97+T128))</f>
        <v>0</v>
      </c>
      <c r="V128">
        <f>(W128/X128*100)</f>
        <v>0</v>
      </c>
      <c r="W128">
        <f>BZ128*(CE128+CF128)/1000</f>
        <v>0</v>
      </c>
      <c r="X128">
        <f>0.61365*exp(17.502*CG128/(240.97+CG128))</f>
        <v>0</v>
      </c>
      <c r="Y128">
        <f>(U128-BZ128*(CE128+CF128)/1000)</f>
        <v>0</v>
      </c>
      <c r="Z128">
        <f>(-H128*44100)</f>
        <v>0</v>
      </c>
      <c r="AA128">
        <f>2*29.3*O128*0.92*(CG128-T128)</f>
        <v>0</v>
      </c>
      <c r="AB128">
        <f>2*0.95*5.67E-8*(((CG128+$B$7)+273)^4-(T128+273)^4)</f>
        <v>0</v>
      </c>
      <c r="AC128">
        <f>R128+AB128+Z128+AA128</f>
        <v>0</v>
      </c>
      <c r="AD128">
        <v>0</v>
      </c>
      <c r="AE128">
        <v>0</v>
      </c>
      <c r="AF128">
        <f>IF(AD128*$H$13&gt;=AH128,1.0,(AH128/(AH128-AD128*$H$13)))</f>
        <v>0</v>
      </c>
      <c r="AG128">
        <f>(AF128-1)*100</f>
        <v>0</v>
      </c>
      <c r="AH128">
        <f>MAX(0,($B$13+$C$13*CL128)/(1+$D$13*CL128)*CE128/(CG128+273)*$E$13)</f>
        <v>0</v>
      </c>
      <c r="AI128" t="s">
        <v>294</v>
      </c>
      <c r="AJ128">
        <v>0</v>
      </c>
      <c r="AK128">
        <v>0</v>
      </c>
      <c r="AL128">
        <f>AK128-AJ128</f>
        <v>0</v>
      </c>
      <c r="AM128">
        <f>AL128/AK128</f>
        <v>0</v>
      </c>
      <c r="AN128">
        <v>0</v>
      </c>
      <c r="AO128" t="s">
        <v>294</v>
      </c>
      <c r="AP128">
        <v>0</v>
      </c>
      <c r="AQ128">
        <v>0</v>
      </c>
      <c r="AR128">
        <f>1-AP128/AQ128</f>
        <v>0</v>
      </c>
      <c r="AS128">
        <v>0.5</v>
      </c>
      <c r="AT128">
        <f>BP128</f>
        <v>0</v>
      </c>
      <c r="AU128">
        <f>I128</f>
        <v>0</v>
      </c>
      <c r="AV128">
        <f>AR128*AS128*AT128</f>
        <v>0</v>
      </c>
      <c r="AW128">
        <f>BB128/AQ128</f>
        <v>0</v>
      </c>
      <c r="AX128">
        <f>(AU128-AN128)/AT128</f>
        <v>0</v>
      </c>
      <c r="AY128">
        <f>(AK128-AQ128)/AQ128</f>
        <v>0</v>
      </c>
      <c r="AZ128" t="s">
        <v>294</v>
      </c>
      <c r="BA128">
        <v>0</v>
      </c>
      <c r="BB128">
        <f>AQ128-BA128</f>
        <v>0</v>
      </c>
      <c r="BC128">
        <f>(AQ128-AP128)/(AQ128-BA128)</f>
        <v>0</v>
      </c>
      <c r="BD128">
        <f>(AK128-AQ128)/(AK128-BA128)</f>
        <v>0</v>
      </c>
      <c r="BE128">
        <f>(AQ128-AP128)/(AQ128-AJ128)</f>
        <v>0</v>
      </c>
      <c r="BF128">
        <f>(AK128-AQ128)/(AK128-AJ128)</f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f>$B$11*CM128+$C$11*CN128+$F$11*CO128*(1-CR128)</f>
        <v>0</v>
      </c>
      <c r="BP128">
        <f>BO128*BQ128</f>
        <v>0</v>
      </c>
      <c r="BQ128">
        <f>($B$11*$D$9+$C$11*$D$9+$F$11*((DB128+CT128)/MAX(DB128+CT128+DC128, 0.1)*$I$9+DC128/MAX(DB128+CT128+DC128, 0.1)*$J$9))/($B$11+$C$11+$F$11)</f>
        <v>0</v>
      </c>
      <c r="BR128">
        <f>($B$11*$K$9+$C$11*$K$9+$F$11*((DB128+CT128)/MAX(DB128+CT128+DC128, 0.1)*$P$9+DC128/MAX(DB128+CT128+DC128, 0.1)*$Q$9))/($B$11+$C$11+$F$11)</f>
        <v>0</v>
      </c>
      <c r="BS128">
        <v>6</v>
      </c>
      <c r="BT128">
        <v>0.5</v>
      </c>
      <c r="BU128" t="s">
        <v>295</v>
      </c>
      <c r="BV128">
        <v>2</v>
      </c>
      <c r="BW128">
        <v>1621533791.5</v>
      </c>
      <c r="BX128">
        <v>352.581</v>
      </c>
      <c r="BY128">
        <v>362.106</v>
      </c>
      <c r="BZ128">
        <v>12.9672</v>
      </c>
      <c r="CA128">
        <v>12.967</v>
      </c>
      <c r="CB128">
        <v>344.483</v>
      </c>
      <c r="CC128">
        <v>12.8134</v>
      </c>
      <c r="CD128">
        <v>700.12</v>
      </c>
      <c r="CE128">
        <v>100.934</v>
      </c>
      <c r="CF128">
        <v>0.100509</v>
      </c>
      <c r="CG128">
        <v>22.9629</v>
      </c>
      <c r="CH128">
        <v>22.9314</v>
      </c>
      <c r="CI128">
        <v>999.9</v>
      </c>
      <c r="CJ128">
        <v>0</v>
      </c>
      <c r="CK128">
        <v>0</v>
      </c>
      <c r="CL128">
        <v>9990</v>
      </c>
      <c r="CM128">
        <v>0</v>
      </c>
      <c r="CN128">
        <v>3.16624</v>
      </c>
      <c r="CO128">
        <v>600.073</v>
      </c>
      <c r="CP128">
        <v>0.933003</v>
      </c>
      <c r="CQ128">
        <v>0.0669971</v>
      </c>
      <c r="CR128">
        <v>0</v>
      </c>
      <c r="CS128">
        <v>3.2388</v>
      </c>
      <c r="CT128">
        <v>4.99951</v>
      </c>
      <c r="CU128">
        <v>86.5467</v>
      </c>
      <c r="CV128">
        <v>4814.69</v>
      </c>
      <c r="CW128">
        <v>37.687</v>
      </c>
      <c r="CX128">
        <v>41.5</v>
      </c>
      <c r="CY128">
        <v>40.125</v>
      </c>
      <c r="CZ128">
        <v>41.062</v>
      </c>
      <c r="DA128">
        <v>40</v>
      </c>
      <c r="DB128">
        <v>555.21</v>
      </c>
      <c r="DC128">
        <v>39.87</v>
      </c>
      <c r="DD128">
        <v>0</v>
      </c>
      <c r="DE128">
        <v>1621533795.4</v>
      </c>
      <c r="DF128">
        <v>0</v>
      </c>
      <c r="DG128">
        <v>3.449984</v>
      </c>
      <c r="DH128">
        <v>0.0496769262201584</v>
      </c>
      <c r="DI128">
        <v>-18.1980384322216</v>
      </c>
      <c r="DJ128">
        <v>88.09342</v>
      </c>
      <c r="DK128">
        <v>15</v>
      </c>
      <c r="DL128">
        <v>1621533543.5</v>
      </c>
      <c r="DM128" t="s">
        <v>296</v>
      </c>
      <c r="DN128">
        <v>1621533543</v>
      </c>
      <c r="DO128">
        <v>1621533543.5</v>
      </c>
      <c r="DP128">
        <v>4</v>
      </c>
      <c r="DQ128">
        <v>0.002</v>
      </c>
      <c r="DR128">
        <v>0.003</v>
      </c>
      <c r="DS128">
        <v>8.559</v>
      </c>
      <c r="DT128">
        <v>0.154</v>
      </c>
      <c r="DU128">
        <v>420</v>
      </c>
      <c r="DV128">
        <v>13</v>
      </c>
      <c r="DW128">
        <v>1.35</v>
      </c>
      <c r="DX128">
        <v>0.35</v>
      </c>
      <c r="DY128">
        <v>-9.50326225</v>
      </c>
      <c r="DZ128">
        <v>-0.180357185741058</v>
      </c>
      <c r="EA128">
        <v>0.169586699176078</v>
      </c>
      <c r="EB128">
        <v>1</v>
      </c>
      <c r="EC128">
        <v>3.44588484848485</v>
      </c>
      <c r="ED128">
        <v>0.166889231718617</v>
      </c>
      <c r="EE128">
        <v>0.159953364645264</v>
      </c>
      <c r="EF128">
        <v>1</v>
      </c>
      <c r="EG128">
        <v>0.0030061002525</v>
      </c>
      <c r="EH128">
        <v>0.0246541139065666</v>
      </c>
      <c r="EI128">
        <v>0.00523827333639269</v>
      </c>
      <c r="EJ128">
        <v>1</v>
      </c>
      <c r="EK128">
        <v>3</v>
      </c>
      <c r="EL128">
        <v>3</v>
      </c>
      <c r="EM128" t="s">
        <v>297</v>
      </c>
      <c r="EN128">
        <v>100</v>
      </c>
      <c r="EO128">
        <v>100</v>
      </c>
      <c r="EP128">
        <v>8.098</v>
      </c>
      <c r="EQ128">
        <v>0.1538</v>
      </c>
      <c r="ER128">
        <v>5.25304998807394</v>
      </c>
      <c r="ES128">
        <v>0.0095515401478521</v>
      </c>
      <c r="ET128">
        <v>-4.08282145803731e-06</v>
      </c>
      <c r="EU128">
        <v>9.61633180237613e-10</v>
      </c>
      <c r="EV128">
        <v>-0.0133641391554055</v>
      </c>
      <c r="EW128">
        <v>0.00964955815971448</v>
      </c>
      <c r="EX128">
        <v>0.000351754833574242</v>
      </c>
      <c r="EY128">
        <v>-6.74969522547015e-06</v>
      </c>
      <c r="EZ128">
        <v>-1</v>
      </c>
      <c r="FA128">
        <v>-1</v>
      </c>
      <c r="FB128">
        <v>-1</v>
      </c>
      <c r="FC128">
        <v>-1</v>
      </c>
      <c r="FD128">
        <v>4.1</v>
      </c>
      <c r="FE128">
        <v>4.1</v>
      </c>
      <c r="FF128">
        <v>2</v>
      </c>
      <c r="FG128">
        <v>793.8</v>
      </c>
      <c r="FH128">
        <v>738.208</v>
      </c>
      <c r="FI128">
        <v>19.9997</v>
      </c>
      <c r="FJ128">
        <v>26.8929</v>
      </c>
      <c r="FK128">
        <v>29.9999</v>
      </c>
      <c r="FL128">
        <v>26.9575</v>
      </c>
      <c r="FM128">
        <v>26.9342</v>
      </c>
      <c r="FN128">
        <v>23.9914</v>
      </c>
      <c r="FO128">
        <v>18.4373</v>
      </c>
      <c r="FP128">
        <v>7.20053</v>
      </c>
      <c r="FQ128">
        <v>20</v>
      </c>
      <c r="FR128">
        <v>375.26</v>
      </c>
      <c r="FS128">
        <v>13.0152</v>
      </c>
      <c r="FT128">
        <v>100.023</v>
      </c>
      <c r="FU128">
        <v>100.386</v>
      </c>
    </row>
    <row r="129" spans="1:177">
      <c r="A129">
        <v>113</v>
      </c>
      <c r="B129">
        <v>1621533793.5</v>
      </c>
      <c r="C129">
        <v>224</v>
      </c>
      <c r="D129" t="s">
        <v>522</v>
      </c>
      <c r="E129" t="s">
        <v>523</v>
      </c>
      <c r="G129">
        <v>1621533793.5</v>
      </c>
      <c r="H129">
        <f>CD129*AF129*(BZ129-CA129)/(100*BS129*(1000-AF129*BZ129))</f>
        <v>0</v>
      </c>
      <c r="I129">
        <f>CD129*AF129*(BY129-BX129*(1000-AF129*CA129)/(1000-AF129*BZ129))/(100*BS129)</f>
        <v>0</v>
      </c>
      <c r="J129">
        <f>BX129 - IF(AF129&gt;1, I129*BS129*100.0/(AH129*CL129), 0)</f>
        <v>0</v>
      </c>
      <c r="K129">
        <f>((Q129-H129/2)*J129-I129)/(Q129+H129/2)</f>
        <v>0</v>
      </c>
      <c r="L129">
        <f>K129*(CE129+CF129)/1000.0</f>
        <v>0</v>
      </c>
      <c r="M129">
        <f>(BX129 - IF(AF129&gt;1, I129*BS129*100.0/(AH129*CL129), 0))*(CE129+CF129)/1000.0</f>
        <v>0</v>
      </c>
      <c r="N129">
        <f>2.0/((1/P129-1/O129)+SIGN(P129)*SQRT((1/P129-1/O129)*(1/P129-1/O129) + 4*BT129/((BT129+1)*(BT129+1))*(2*1/P129*1/O129-1/O129*1/O129)))</f>
        <v>0</v>
      </c>
      <c r="O129">
        <f>IF(LEFT(BU129,1)&lt;&gt;"0",IF(LEFT(BU129,1)="1",3.0,BV129),$D$5+$E$5*(CL129*CE129/($K$5*1000))+$F$5*(CL129*CE129/($K$5*1000))*MAX(MIN(BS129,$J$5),$I$5)*MAX(MIN(BS129,$J$5),$I$5)+$G$5*MAX(MIN(BS129,$J$5),$I$5)*(CL129*CE129/($K$5*1000))+$H$5*(CL129*CE129/($K$5*1000))*(CL129*CE129/($K$5*1000)))</f>
        <v>0</v>
      </c>
      <c r="P129">
        <f>H129*(1000-(1000*0.61365*exp(17.502*T129/(240.97+T129))/(CE129+CF129)+BZ129)/2)/(1000*0.61365*exp(17.502*T129/(240.97+T129))/(CE129+CF129)-BZ129)</f>
        <v>0</v>
      </c>
      <c r="Q129">
        <f>1/((BT129+1)/(N129/1.6)+1/(O129/1.37)) + BT129/((BT129+1)/(N129/1.6) + BT129/(O129/1.37))</f>
        <v>0</v>
      </c>
      <c r="R129">
        <f>(BP129*BR129)</f>
        <v>0</v>
      </c>
      <c r="S129">
        <f>(CG129+(R129+2*0.95*5.67E-8*(((CG129+$B$7)+273)^4-(CG129+273)^4)-44100*H129)/(1.84*29.3*O129+8*0.95*5.67E-8*(CG129+273)^3))</f>
        <v>0</v>
      </c>
      <c r="T129">
        <f>($C$7*CH129+$D$7*CI129+$E$7*S129)</f>
        <v>0</v>
      </c>
      <c r="U129">
        <f>0.61365*exp(17.502*T129/(240.97+T129))</f>
        <v>0</v>
      </c>
      <c r="V129">
        <f>(W129/X129*100)</f>
        <v>0</v>
      </c>
      <c r="W129">
        <f>BZ129*(CE129+CF129)/1000</f>
        <v>0</v>
      </c>
      <c r="X129">
        <f>0.61365*exp(17.502*CG129/(240.97+CG129))</f>
        <v>0</v>
      </c>
      <c r="Y129">
        <f>(U129-BZ129*(CE129+CF129)/1000)</f>
        <v>0</v>
      </c>
      <c r="Z129">
        <f>(-H129*44100)</f>
        <v>0</v>
      </c>
      <c r="AA129">
        <f>2*29.3*O129*0.92*(CG129-T129)</f>
        <v>0</v>
      </c>
      <c r="AB129">
        <f>2*0.95*5.67E-8*(((CG129+$B$7)+273)^4-(T129+273)^4)</f>
        <v>0</v>
      </c>
      <c r="AC129">
        <f>R129+AB129+Z129+AA129</f>
        <v>0</v>
      </c>
      <c r="AD129">
        <v>0</v>
      </c>
      <c r="AE129">
        <v>0</v>
      </c>
      <c r="AF129">
        <f>IF(AD129*$H$13&gt;=AH129,1.0,(AH129/(AH129-AD129*$H$13)))</f>
        <v>0</v>
      </c>
      <c r="AG129">
        <f>(AF129-1)*100</f>
        <v>0</v>
      </c>
      <c r="AH129">
        <f>MAX(0,($B$13+$C$13*CL129)/(1+$D$13*CL129)*CE129/(CG129+273)*$E$13)</f>
        <v>0</v>
      </c>
      <c r="AI129" t="s">
        <v>294</v>
      </c>
      <c r="AJ129">
        <v>0</v>
      </c>
      <c r="AK129">
        <v>0</v>
      </c>
      <c r="AL129">
        <f>AK129-AJ129</f>
        <v>0</v>
      </c>
      <c r="AM129">
        <f>AL129/AK129</f>
        <v>0</v>
      </c>
      <c r="AN129">
        <v>0</v>
      </c>
      <c r="AO129" t="s">
        <v>294</v>
      </c>
      <c r="AP129">
        <v>0</v>
      </c>
      <c r="AQ129">
        <v>0</v>
      </c>
      <c r="AR129">
        <f>1-AP129/AQ129</f>
        <v>0</v>
      </c>
      <c r="AS129">
        <v>0.5</v>
      </c>
      <c r="AT129">
        <f>BP129</f>
        <v>0</v>
      </c>
      <c r="AU129">
        <f>I129</f>
        <v>0</v>
      </c>
      <c r="AV129">
        <f>AR129*AS129*AT129</f>
        <v>0</v>
      </c>
      <c r="AW129">
        <f>BB129/AQ129</f>
        <v>0</v>
      </c>
      <c r="AX129">
        <f>(AU129-AN129)/AT129</f>
        <v>0</v>
      </c>
      <c r="AY129">
        <f>(AK129-AQ129)/AQ129</f>
        <v>0</v>
      </c>
      <c r="AZ129" t="s">
        <v>294</v>
      </c>
      <c r="BA129">
        <v>0</v>
      </c>
      <c r="BB129">
        <f>AQ129-BA129</f>
        <v>0</v>
      </c>
      <c r="BC129">
        <f>(AQ129-AP129)/(AQ129-BA129)</f>
        <v>0</v>
      </c>
      <c r="BD129">
        <f>(AK129-AQ129)/(AK129-BA129)</f>
        <v>0</v>
      </c>
      <c r="BE129">
        <f>(AQ129-AP129)/(AQ129-AJ129)</f>
        <v>0</v>
      </c>
      <c r="BF129">
        <f>(AK129-AQ129)/(AK129-AJ129)</f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f>$B$11*CM129+$C$11*CN129+$F$11*CO129*(1-CR129)</f>
        <v>0</v>
      </c>
      <c r="BP129">
        <f>BO129*BQ129</f>
        <v>0</v>
      </c>
      <c r="BQ129">
        <f>($B$11*$D$9+$C$11*$D$9+$F$11*((DB129+CT129)/MAX(DB129+CT129+DC129, 0.1)*$I$9+DC129/MAX(DB129+CT129+DC129, 0.1)*$J$9))/($B$11+$C$11+$F$11)</f>
        <v>0</v>
      </c>
      <c r="BR129">
        <f>($B$11*$K$9+$C$11*$K$9+$F$11*((DB129+CT129)/MAX(DB129+CT129+DC129, 0.1)*$P$9+DC129/MAX(DB129+CT129+DC129, 0.1)*$Q$9))/($B$11+$C$11+$F$11)</f>
        <v>0</v>
      </c>
      <c r="BS129">
        <v>6</v>
      </c>
      <c r="BT129">
        <v>0.5</v>
      </c>
      <c r="BU129" t="s">
        <v>295</v>
      </c>
      <c r="BV129">
        <v>2</v>
      </c>
      <c r="BW129">
        <v>1621533793.5</v>
      </c>
      <c r="BX129">
        <v>356.052</v>
      </c>
      <c r="BY129">
        <v>365.827</v>
      </c>
      <c r="BZ129">
        <v>12.9701</v>
      </c>
      <c r="CA129">
        <v>12.9672</v>
      </c>
      <c r="CB129">
        <v>347.929</v>
      </c>
      <c r="CC129">
        <v>12.8162</v>
      </c>
      <c r="CD129">
        <v>699.937</v>
      </c>
      <c r="CE129">
        <v>100.932</v>
      </c>
      <c r="CF129">
        <v>0.100805</v>
      </c>
      <c r="CG129">
        <v>22.9617</v>
      </c>
      <c r="CH129">
        <v>22.9314</v>
      </c>
      <c r="CI129">
        <v>999.9</v>
      </c>
      <c r="CJ129">
        <v>0</v>
      </c>
      <c r="CK129">
        <v>0</v>
      </c>
      <c r="CL129">
        <v>9985</v>
      </c>
      <c r="CM129">
        <v>0</v>
      </c>
      <c r="CN129">
        <v>3.16624</v>
      </c>
      <c r="CO129">
        <v>600.07</v>
      </c>
      <c r="CP129">
        <v>0.933003</v>
      </c>
      <c r="CQ129">
        <v>0.0669971</v>
      </c>
      <c r="CR129">
        <v>0</v>
      </c>
      <c r="CS129">
        <v>3.4311</v>
      </c>
      <c r="CT129">
        <v>4.99951</v>
      </c>
      <c r="CU129">
        <v>86.7134</v>
      </c>
      <c r="CV129">
        <v>4814.67</v>
      </c>
      <c r="CW129">
        <v>37.687</v>
      </c>
      <c r="CX129">
        <v>41.5</v>
      </c>
      <c r="CY129">
        <v>40.125</v>
      </c>
      <c r="CZ129">
        <v>41.062</v>
      </c>
      <c r="DA129">
        <v>40</v>
      </c>
      <c r="DB129">
        <v>555.2</v>
      </c>
      <c r="DC129">
        <v>39.87</v>
      </c>
      <c r="DD129">
        <v>0</v>
      </c>
      <c r="DE129">
        <v>1621533797.8</v>
      </c>
      <c r="DF129">
        <v>0</v>
      </c>
      <c r="DG129">
        <v>3.442232</v>
      </c>
      <c r="DH129">
        <v>-0.172892308324097</v>
      </c>
      <c r="DI129">
        <v>-13.767553872364</v>
      </c>
      <c r="DJ129">
        <v>87.53368</v>
      </c>
      <c r="DK129">
        <v>15</v>
      </c>
      <c r="DL129">
        <v>1621533543.5</v>
      </c>
      <c r="DM129" t="s">
        <v>296</v>
      </c>
      <c r="DN129">
        <v>1621533543</v>
      </c>
      <c r="DO129">
        <v>1621533543.5</v>
      </c>
      <c r="DP129">
        <v>4</v>
      </c>
      <c r="DQ129">
        <v>0.002</v>
      </c>
      <c r="DR129">
        <v>0.003</v>
      </c>
      <c r="DS129">
        <v>8.559</v>
      </c>
      <c r="DT129">
        <v>0.154</v>
      </c>
      <c r="DU129">
        <v>420</v>
      </c>
      <c r="DV129">
        <v>13</v>
      </c>
      <c r="DW129">
        <v>1.35</v>
      </c>
      <c r="DX129">
        <v>0.35</v>
      </c>
      <c r="DY129">
        <v>-9.51706775</v>
      </c>
      <c r="DZ129">
        <v>0.0110335834896875</v>
      </c>
      <c r="EA129">
        <v>0.161285759391328</v>
      </c>
      <c r="EB129">
        <v>1</v>
      </c>
      <c r="EC129">
        <v>3.43424285714286</v>
      </c>
      <c r="ED129">
        <v>0.0920196648941648</v>
      </c>
      <c r="EE129">
        <v>0.158132268841561</v>
      </c>
      <c r="EF129">
        <v>1</v>
      </c>
      <c r="EG129">
        <v>0.003137778995</v>
      </c>
      <c r="EH129">
        <v>0.00203327749418385</v>
      </c>
      <c r="EI129">
        <v>0.00509227983434992</v>
      </c>
      <c r="EJ129">
        <v>1</v>
      </c>
      <c r="EK129">
        <v>3</v>
      </c>
      <c r="EL129">
        <v>3</v>
      </c>
      <c r="EM129" t="s">
        <v>297</v>
      </c>
      <c r="EN129">
        <v>100</v>
      </c>
      <c r="EO129">
        <v>100</v>
      </c>
      <c r="EP129">
        <v>8.123</v>
      </c>
      <c r="EQ129">
        <v>0.1539</v>
      </c>
      <c r="ER129">
        <v>5.25304998807394</v>
      </c>
      <c r="ES129">
        <v>0.0095515401478521</v>
      </c>
      <c r="ET129">
        <v>-4.08282145803731e-06</v>
      </c>
      <c r="EU129">
        <v>9.61633180237613e-10</v>
      </c>
      <c r="EV129">
        <v>-0.0133641391554055</v>
      </c>
      <c r="EW129">
        <v>0.00964955815971448</v>
      </c>
      <c r="EX129">
        <v>0.000351754833574242</v>
      </c>
      <c r="EY129">
        <v>-6.74969522547015e-06</v>
      </c>
      <c r="EZ129">
        <v>-1</v>
      </c>
      <c r="FA129">
        <v>-1</v>
      </c>
      <c r="FB129">
        <v>-1</v>
      </c>
      <c r="FC129">
        <v>-1</v>
      </c>
      <c r="FD129">
        <v>4.2</v>
      </c>
      <c r="FE129">
        <v>4.2</v>
      </c>
      <c r="FF129">
        <v>2</v>
      </c>
      <c r="FG129">
        <v>793.621</v>
      </c>
      <c r="FH129">
        <v>738.744</v>
      </c>
      <c r="FI129">
        <v>19.9995</v>
      </c>
      <c r="FJ129">
        <v>26.8906</v>
      </c>
      <c r="FK129">
        <v>29.9999</v>
      </c>
      <c r="FL129">
        <v>26.9575</v>
      </c>
      <c r="FM129">
        <v>26.9319</v>
      </c>
      <c r="FN129">
        <v>24.1707</v>
      </c>
      <c r="FO129">
        <v>18.4373</v>
      </c>
      <c r="FP129">
        <v>7.20053</v>
      </c>
      <c r="FQ129">
        <v>20</v>
      </c>
      <c r="FR129">
        <v>378.63</v>
      </c>
      <c r="FS129">
        <v>13.0123</v>
      </c>
      <c r="FT129">
        <v>100.026</v>
      </c>
      <c r="FU129">
        <v>100.386</v>
      </c>
    </row>
    <row r="130" spans="1:177">
      <c r="A130">
        <v>114</v>
      </c>
      <c r="B130">
        <v>1621533795.5</v>
      </c>
      <c r="C130">
        <v>226</v>
      </c>
      <c r="D130" t="s">
        <v>524</v>
      </c>
      <c r="E130" t="s">
        <v>525</v>
      </c>
      <c r="G130">
        <v>1621533795.5</v>
      </c>
      <c r="H130">
        <f>CD130*AF130*(BZ130-CA130)/(100*BS130*(1000-AF130*BZ130))</f>
        <v>0</v>
      </c>
      <c r="I130">
        <f>CD130*AF130*(BY130-BX130*(1000-AF130*CA130)/(1000-AF130*BZ130))/(100*BS130)</f>
        <v>0</v>
      </c>
      <c r="J130">
        <f>BX130 - IF(AF130&gt;1, I130*BS130*100.0/(AH130*CL130), 0)</f>
        <v>0</v>
      </c>
      <c r="K130">
        <f>((Q130-H130/2)*J130-I130)/(Q130+H130/2)</f>
        <v>0</v>
      </c>
      <c r="L130">
        <f>K130*(CE130+CF130)/1000.0</f>
        <v>0</v>
      </c>
      <c r="M130">
        <f>(BX130 - IF(AF130&gt;1, I130*BS130*100.0/(AH130*CL130), 0))*(CE130+CF130)/1000.0</f>
        <v>0</v>
      </c>
      <c r="N130">
        <f>2.0/((1/P130-1/O130)+SIGN(P130)*SQRT((1/P130-1/O130)*(1/P130-1/O130) + 4*BT130/((BT130+1)*(BT130+1))*(2*1/P130*1/O130-1/O130*1/O130)))</f>
        <v>0</v>
      </c>
      <c r="O130">
        <f>IF(LEFT(BU130,1)&lt;&gt;"0",IF(LEFT(BU130,1)="1",3.0,BV130),$D$5+$E$5*(CL130*CE130/($K$5*1000))+$F$5*(CL130*CE130/($K$5*1000))*MAX(MIN(BS130,$J$5),$I$5)*MAX(MIN(BS130,$J$5),$I$5)+$G$5*MAX(MIN(BS130,$J$5),$I$5)*(CL130*CE130/($K$5*1000))+$H$5*(CL130*CE130/($K$5*1000))*(CL130*CE130/($K$5*1000)))</f>
        <v>0</v>
      </c>
      <c r="P130">
        <f>H130*(1000-(1000*0.61365*exp(17.502*T130/(240.97+T130))/(CE130+CF130)+BZ130)/2)/(1000*0.61365*exp(17.502*T130/(240.97+T130))/(CE130+CF130)-BZ130)</f>
        <v>0</v>
      </c>
      <c r="Q130">
        <f>1/((BT130+1)/(N130/1.6)+1/(O130/1.37)) + BT130/((BT130+1)/(N130/1.6) + BT130/(O130/1.37))</f>
        <v>0</v>
      </c>
      <c r="R130">
        <f>(BP130*BR130)</f>
        <v>0</v>
      </c>
      <c r="S130">
        <f>(CG130+(R130+2*0.95*5.67E-8*(((CG130+$B$7)+273)^4-(CG130+273)^4)-44100*H130)/(1.84*29.3*O130+8*0.95*5.67E-8*(CG130+273)^3))</f>
        <v>0</v>
      </c>
      <c r="T130">
        <f>($C$7*CH130+$D$7*CI130+$E$7*S130)</f>
        <v>0</v>
      </c>
      <c r="U130">
        <f>0.61365*exp(17.502*T130/(240.97+T130))</f>
        <v>0</v>
      </c>
      <c r="V130">
        <f>(W130/X130*100)</f>
        <v>0</v>
      </c>
      <c r="W130">
        <f>BZ130*(CE130+CF130)/1000</f>
        <v>0</v>
      </c>
      <c r="X130">
        <f>0.61365*exp(17.502*CG130/(240.97+CG130))</f>
        <v>0</v>
      </c>
      <c r="Y130">
        <f>(U130-BZ130*(CE130+CF130)/1000)</f>
        <v>0</v>
      </c>
      <c r="Z130">
        <f>(-H130*44100)</f>
        <v>0</v>
      </c>
      <c r="AA130">
        <f>2*29.3*O130*0.92*(CG130-T130)</f>
        <v>0</v>
      </c>
      <c r="AB130">
        <f>2*0.95*5.67E-8*(((CG130+$B$7)+273)^4-(T130+273)^4)</f>
        <v>0</v>
      </c>
      <c r="AC130">
        <f>R130+AB130+Z130+AA130</f>
        <v>0</v>
      </c>
      <c r="AD130">
        <v>0</v>
      </c>
      <c r="AE130">
        <v>0</v>
      </c>
      <c r="AF130">
        <f>IF(AD130*$H$13&gt;=AH130,1.0,(AH130/(AH130-AD130*$H$13)))</f>
        <v>0</v>
      </c>
      <c r="AG130">
        <f>(AF130-1)*100</f>
        <v>0</v>
      </c>
      <c r="AH130">
        <f>MAX(0,($B$13+$C$13*CL130)/(1+$D$13*CL130)*CE130/(CG130+273)*$E$13)</f>
        <v>0</v>
      </c>
      <c r="AI130" t="s">
        <v>294</v>
      </c>
      <c r="AJ130">
        <v>0</v>
      </c>
      <c r="AK130">
        <v>0</v>
      </c>
      <c r="AL130">
        <f>AK130-AJ130</f>
        <v>0</v>
      </c>
      <c r="AM130">
        <f>AL130/AK130</f>
        <v>0</v>
      </c>
      <c r="AN130">
        <v>0</v>
      </c>
      <c r="AO130" t="s">
        <v>294</v>
      </c>
      <c r="AP130">
        <v>0</v>
      </c>
      <c r="AQ130">
        <v>0</v>
      </c>
      <c r="AR130">
        <f>1-AP130/AQ130</f>
        <v>0</v>
      </c>
      <c r="AS130">
        <v>0.5</v>
      </c>
      <c r="AT130">
        <f>BP130</f>
        <v>0</v>
      </c>
      <c r="AU130">
        <f>I130</f>
        <v>0</v>
      </c>
      <c r="AV130">
        <f>AR130*AS130*AT130</f>
        <v>0</v>
      </c>
      <c r="AW130">
        <f>BB130/AQ130</f>
        <v>0</v>
      </c>
      <c r="AX130">
        <f>(AU130-AN130)/AT130</f>
        <v>0</v>
      </c>
      <c r="AY130">
        <f>(AK130-AQ130)/AQ130</f>
        <v>0</v>
      </c>
      <c r="AZ130" t="s">
        <v>294</v>
      </c>
      <c r="BA130">
        <v>0</v>
      </c>
      <c r="BB130">
        <f>AQ130-BA130</f>
        <v>0</v>
      </c>
      <c r="BC130">
        <f>(AQ130-AP130)/(AQ130-BA130)</f>
        <v>0</v>
      </c>
      <c r="BD130">
        <f>(AK130-AQ130)/(AK130-BA130)</f>
        <v>0</v>
      </c>
      <c r="BE130">
        <f>(AQ130-AP130)/(AQ130-AJ130)</f>
        <v>0</v>
      </c>
      <c r="BF130">
        <f>(AK130-AQ130)/(AK130-AJ130)</f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f>$B$11*CM130+$C$11*CN130+$F$11*CO130*(1-CR130)</f>
        <v>0</v>
      </c>
      <c r="BP130">
        <f>BO130*BQ130</f>
        <v>0</v>
      </c>
      <c r="BQ130">
        <f>($B$11*$D$9+$C$11*$D$9+$F$11*((DB130+CT130)/MAX(DB130+CT130+DC130, 0.1)*$I$9+DC130/MAX(DB130+CT130+DC130, 0.1)*$J$9))/($B$11+$C$11+$F$11)</f>
        <v>0</v>
      </c>
      <c r="BR130">
        <f>($B$11*$K$9+$C$11*$K$9+$F$11*((DB130+CT130)/MAX(DB130+CT130+DC130, 0.1)*$P$9+DC130/MAX(DB130+CT130+DC130, 0.1)*$Q$9))/($B$11+$C$11+$F$11)</f>
        <v>0</v>
      </c>
      <c r="BS130">
        <v>6</v>
      </c>
      <c r="BT130">
        <v>0.5</v>
      </c>
      <c r="BU130" t="s">
        <v>295</v>
      </c>
      <c r="BV130">
        <v>2</v>
      </c>
      <c r="BW130">
        <v>1621533795.5</v>
      </c>
      <c r="BX130">
        <v>359.377</v>
      </c>
      <c r="BY130">
        <v>368.855</v>
      </c>
      <c r="BZ130">
        <v>12.968</v>
      </c>
      <c r="CA130">
        <v>12.9651</v>
      </c>
      <c r="CB130">
        <v>351.231</v>
      </c>
      <c r="CC130">
        <v>12.8141</v>
      </c>
      <c r="CD130">
        <v>699.98</v>
      </c>
      <c r="CE130">
        <v>100.929</v>
      </c>
      <c r="CF130">
        <v>0.0999092</v>
      </c>
      <c r="CG130">
        <v>22.9617</v>
      </c>
      <c r="CH130">
        <v>22.9206</v>
      </c>
      <c r="CI130">
        <v>999.9</v>
      </c>
      <c r="CJ130">
        <v>0</v>
      </c>
      <c r="CK130">
        <v>0</v>
      </c>
      <c r="CL130">
        <v>10010</v>
      </c>
      <c r="CM130">
        <v>0</v>
      </c>
      <c r="CN130">
        <v>3.16624</v>
      </c>
      <c r="CO130">
        <v>599.771</v>
      </c>
      <c r="CP130">
        <v>0.932968</v>
      </c>
      <c r="CQ130">
        <v>0.0670323</v>
      </c>
      <c r="CR130">
        <v>0</v>
      </c>
      <c r="CS130">
        <v>3.3461</v>
      </c>
      <c r="CT130">
        <v>4.99951</v>
      </c>
      <c r="CU130">
        <v>86.5436</v>
      </c>
      <c r="CV130">
        <v>4812.2</v>
      </c>
      <c r="CW130">
        <v>37.687</v>
      </c>
      <c r="CX130">
        <v>41.437</v>
      </c>
      <c r="CY130">
        <v>40.125</v>
      </c>
      <c r="CZ130">
        <v>41.062</v>
      </c>
      <c r="DA130">
        <v>40</v>
      </c>
      <c r="DB130">
        <v>554.9</v>
      </c>
      <c r="DC130">
        <v>39.87</v>
      </c>
      <c r="DD130">
        <v>0</v>
      </c>
      <c r="DE130">
        <v>1621533799.6</v>
      </c>
      <c r="DF130">
        <v>0</v>
      </c>
      <c r="DG130">
        <v>3.43858461538462</v>
      </c>
      <c r="DH130">
        <v>-0.296471793306427</v>
      </c>
      <c r="DI130">
        <v>-9.51434189716</v>
      </c>
      <c r="DJ130">
        <v>87.2177192307692</v>
      </c>
      <c r="DK130">
        <v>15</v>
      </c>
      <c r="DL130">
        <v>1621533543.5</v>
      </c>
      <c r="DM130" t="s">
        <v>296</v>
      </c>
      <c r="DN130">
        <v>1621533543</v>
      </c>
      <c r="DO130">
        <v>1621533543.5</v>
      </c>
      <c r="DP130">
        <v>4</v>
      </c>
      <c r="DQ130">
        <v>0.002</v>
      </c>
      <c r="DR130">
        <v>0.003</v>
      </c>
      <c r="DS130">
        <v>8.559</v>
      </c>
      <c r="DT130">
        <v>0.154</v>
      </c>
      <c r="DU130">
        <v>420</v>
      </c>
      <c r="DV130">
        <v>13</v>
      </c>
      <c r="DW130">
        <v>1.35</v>
      </c>
      <c r="DX130">
        <v>0.35</v>
      </c>
      <c r="DY130">
        <v>-9.52915825</v>
      </c>
      <c r="DZ130">
        <v>-0.185277185741099</v>
      </c>
      <c r="EA130">
        <v>0.165562560696667</v>
      </c>
      <c r="EB130">
        <v>1</v>
      </c>
      <c r="EC130">
        <v>3.42929090909091</v>
      </c>
      <c r="ED130">
        <v>0.0585337700249243</v>
      </c>
      <c r="EE130">
        <v>0.148052943772759</v>
      </c>
      <c r="EF130">
        <v>1</v>
      </c>
      <c r="EG130">
        <v>0.003596710845</v>
      </c>
      <c r="EH130">
        <v>-0.00613349631894935</v>
      </c>
      <c r="EI130">
        <v>0.00464066149136848</v>
      </c>
      <c r="EJ130">
        <v>1</v>
      </c>
      <c r="EK130">
        <v>3</v>
      </c>
      <c r="EL130">
        <v>3</v>
      </c>
      <c r="EM130" t="s">
        <v>297</v>
      </c>
      <c r="EN130">
        <v>100</v>
      </c>
      <c r="EO130">
        <v>100</v>
      </c>
      <c r="EP130">
        <v>8.146</v>
      </c>
      <c r="EQ130">
        <v>0.1539</v>
      </c>
      <c r="ER130">
        <v>5.25304998807394</v>
      </c>
      <c r="ES130">
        <v>0.0095515401478521</v>
      </c>
      <c r="ET130">
        <v>-4.08282145803731e-06</v>
      </c>
      <c r="EU130">
        <v>9.61633180237613e-10</v>
      </c>
      <c r="EV130">
        <v>-0.0133641391554055</v>
      </c>
      <c r="EW130">
        <v>0.00964955815971448</v>
      </c>
      <c r="EX130">
        <v>0.000351754833574242</v>
      </c>
      <c r="EY130">
        <v>-6.74969522547015e-06</v>
      </c>
      <c r="EZ130">
        <v>-1</v>
      </c>
      <c r="FA130">
        <v>-1</v>
      </c>
      <c r="FB130">
        <v>-1</v>
      </c>
      <c r="FC130">
        <v>-1</v>
      </c>
      <c r="FD130">
        <v>4.2</v>
      </c>
      <c r="FE130">
        <v>4.2</v>
      </c>
      <c r="FF130">
        <v>2</v>
      </c>
      <c r="FG130">
        <v>793.799</v>
      </c>
      <c r="FH130">
        <v>738.177</v>
      </c>
      <c r="FI130">
        <v>19.9996</v>
      </c>
      <c r="FJ130">
        <v>26.8906</v>
      </c>
      <c r="FK130">
        <v>30</v>
      </c>
      <c r="FL130">
        <v>26.9575</v>
      </c>
      <c r="FM130">
        <v>26.9319</v>
      </c>
      <c r="FN130">
        <v>24.3518</v>
      </c>
      <c r="FO130">
        <v>18.4373</v>
      </c>
      <c r="FP130">
        <v>7.20053</v>
      </c>
      <c r="FQ130">
        <v>20</v>
      </c>
      <c r="FR130">
        <v>381.99</v>
      </c>
      <c r="FS130">
        <v>13.014</v>
      </c>
      <c r="FT130">
        <v>100.027</v>
      </c>
      <c r="FU130">
        <v>100.386</v>
      </c>
    </row>
    <row r="131" spans="1:177">
      <c r="A131">
        <v>115</v>
      </c>
      <c r="B131">
        <v>1621533797.5</v>
      </c>
      <c r="C131">
        <v>228</v>
      </c>
      <c r="D131" t="s">
        <v>526</v>
      </c>
      <c r="E131" t="s">
        <v>527</v>
      </c>
      <c r="G131">
        <v>1621533797.5</v>
      </c>
      <c r="H131">
        <f>CD131*AF131*(BZ131-CA131)/(100*BS131*(1000-AF131*BZ131))</f>
        <v>0</v>
      </c>
      <c r="I131">
        <f>CD131*AF131*(BY131-BX131*(1000-AF131*CA131)/(1000-AF131*BZ131))/(100*BS131)</f>
        <v>0</v>
      </c>
      <c r="J131">
        <f>BX131 - IF(AF131&gt;1, I131*BS131*100.0/(AH131*CL131), 0)</f>
        <v>0</v>
      </c>
      <c r="K131">
        <f>((Q131-H131/2)*J131-I131)/(Q131+H131/2)</f>
        <v>0</v>
      </c>
      <c r="L131">
        <f>K131*(CE131+CF131)/1000.0</f>
        <v>0</v>
      </c>
      <c r="M131">
        <f>(BX131 - IF(AF131&gt;1, I131*BS131*100.0/(AH131*CL131), 0))*(CE131+CF131)/1000.0</f>
        <v>0</v>
      </c>
      <c r="N131">
        <f>2.0/((1/P131-1/O131)+SIGN(P131)*SQRT((1/P131-1/O131)*(1/P131-1/O131) + 4*BT131/((BT131+1)*(BT131+1))*(2*1/P131*1/O131-1/O131*1/O131)))</f>
        <v>0</v>
      </c>
      <c r="O131">
        <f>IF(LEFT(BU131,1)&lt;&gt;"0",IF(LEFT(BU131,1)="1",3.0,BV131),$D$5+$E$5*(CL131*CE131/($K$5*1000))+$F$5*(CL131*CE131/($K$5*1000))*MAX(MIN(BS131,$J$5),$I$5)*MAX(MIN(BS131,$J$5),$I$5)+$G$5*MAX(MIN(BS131,$J$5),$I$5)*(CL131*CE131/($K$5*1000))+$H$5*(CL131*CE131/($K$5*1000))*(CL131*CE131/($K$5*1000)))</f>
        <v>0</v>
      </c>
      <c r="P131">
        <f>H131*(1000-(1000*0.61365*exp(17.502*T131/(240.97+T131))/(CE131+CF131)+BZ131)/2)/(1000*0.61365*exp(17.502*T131/(240.97+T131))/(CE131+CF131)-BZ131)</f>
        <v>0</v>
      </c>
      <c r="Q131">
        <f>1/((BT131+1)/(N131/1.6)+1/(O131/1.37)) + BT131/((BT131+1)/(N131/1.6) + BT131/(O131/1.37))</f>
        <v>0</v>
      </c>
      <c r="R131">
        <f>(BP131*BR131)</f>
        <v>0</v>
      </c>
      <c r="S131">
        <f>(CG131+(R131+2*0.95*5.67E-8*(((CG131+$B$7)+273)^4-(CG131+273)^4)-44100*H131)/(1.84*29.3*O131+8*0.95*5.67E-8*(CG131+273)^3))</f>
        <v>0</v>
      </c>
      <c r="T131">
        <f>($C$7*CH131+$D$7*CI131+$E$7*S131)</f>
        <v>0</v>
      </c>
      <c r="U131">
        <f>0.61365*exp(17.502*T131/(240.97+T131))</f>
        <v>0</v>
      </c>
      <c r="V131">
        <f>(W131/X131*100)</f>
        <v>0</v>
      </c>
      <c r="W131">
        <f>BZ131*(CE131+CF131)/1000</f>
        <v>0</v>
      </c>
      <c r="X131">
        <f>0.61365*exp(17.502*CG131/(240.97+CG131))</f>
        <v>0</v>
      </c>
      <c r="Y131">
        <f>(U131-BZ131*(CE131+CF131)/1000)</f>
        <v>0</v>
      </c>
      <c r="Z131">
        <f>(-H131*44100)</f>
        <v>0</v>
      </c>
      <c r="AA131">
        <f>2*29.3*O131*0.92*(CG131-T131)</f>
        <v>0</v>
      </c>
      <c r="AB131">
        <f>2*0.95*5.67E-8*(((CG131+$B$7)+273)^4-(T131+273)^4)</f>
        <v>0</v>
      </c>
      <c r="AC131">
        <f>R131+AB131+Z131+AA131</f>
        <v>0</v>
      </c>
      <c r="AD131">
        <v>0</v>
      </c>
      <c r="AE131">
        <v>0</v>
      </c>
      <c r="AF131">
        <f>IF(AD131*$H$13&gt;=AH131,1.0,(AH131/(AH131-AD131*$H$13)))</f>
        <v>0</v>
      </c>
      <c r="AG131">
        <f>(AF131-1)*100</f>
        <v>0</v>
      </c>
      <c r="AH131">
        <f>MAX(0,($B$13+$C$13*CL131)/(1+$D$13*CL131)*CE131/(CG131+273)*$E$13)</f>
        <v>0</v>
      </c>
      <c r="AI131" t="s">
        <v>294</v>
      </c>
      <c r="AJ131">
        <v>0</v>
      </c>
      <c r="AK131">
        <v>0</v>
      </c>
      <c r="AL131">
        <f>AK131-AJ131</f>
        <v>0</v>
      </c>
      <c r="AM131">
        <f>AL131/AK131</f>
        <v>0</v>
      </c>
      <c r="AN131">
        <v>0</v>
      </c>
      <c r="AO131" t="s">
        <v>294</v>
      </c>
      <c r="AP131">
        <v>0</v>
      </c>
      <c r="AQ131">
        <v>0</v>
      </c>
      <c r="AR131">
        <f>1-AP131/AQ131</f>
        <v>0</v>
      </c>
      <c r="AS131">
        <v>0.5</v>
      </c>
      <c r="AT131">
        <f>BP131</f>
        <v>0</v>
      </c>
      <c r="AU131">
        <f>I131</f>
        <v>0</v>
      </c>
      <c r="AV131">
        <f>AR131*AS131*AT131</f>
        <v>0</v>
      </c>
      <c r="AW131">
        <f>BB131/AQ131</f>
        <v>0</v>
      </c>
      <c r="AX131">
        <f>(AU131-AN131)/AT131</f>
        <v>0</v>
      </c>
      <c r="AY131">
        <f>(AK131-AQ131)/AQ131</f>
        <v>0</v>
      </c>
      <c r="AZ131" t="s">
        <v>294</v>
      </c>
      <c r="BA131">
        <v>0</v>
      </c>
      <c r="BB131">
        <f>AQ131-BA131</f>
        <v>0</v>
      </c>
      <c r="BC131">
        <f>(AQ131-AP131)/(AQ131-BA131)</f>
        <v>0</v>
      </c>
      <c r="BD131">
        <f>(AK131-AQ131)/(AK131-BA131)</f>
        <v>0</v>
      </c>
      <c r="BE131">
        <f>(AQ131-AP131)/(AQ131-AJ131)</f>
        <v>0</v>
      </c>
      <c r="BF131">
        <f>(AK131-AQ131)/(AK131-AJ131)</f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f>$B$11*CM131+$C$11*CN131+$F$11*CO131*(1-CR131)</f>
        <v>0</v>
      </c>
      <c r="BP131">
        <f>BO131*BQ131</f>
        <v>0</v>
      </c>
      <c r="BQ131">
        <f>($B$11*$D$9+$C$11*$D$9+$F$11*((DB131+CT131)/MAX(DB131+CT131+DC131, 0.1)*$I$9+DC131/MAX(DB131+CT131+DC131, 0.1)*$J$9))/($B$11+$C$11+$F$11)</f>
        <v>0</v>
      </c>
      <c r="BR131">
        <f>($B$11*$K$9+$C$11*$K$9+$F$11*((DB131+CT131)/MAX(DB131+CT131+DC131, 0.1)*$P$9+DC131/MAX(DB131+CT131+DC131, 0.1)*$Q$9))/($B$11+$C$11+$F$11)</f>
        <v>0</v>
      </c>
      <c r="BS131">
        <v>6</v>
      </c>
      <c r="BT131">
        <v>0.5</v>
      </c>
      <c r="BU131" t="s">
        <v>295</v>
      </c>
      <c r="BV131">
        <v>2</v>
      </c>
      <c r="BW131">
        <v>1621533797.5</v>
      </c>
      <c r="BX131">
        <v>362.711</v>
      </c>
      <c r="BY131">
        <v>372.24</v>
      </c>
      <c r="BZ131">
        <v>12.9677</v>
      </c>
      <c r="CA131">
        <v>12.9552</v>
      </c>
      <c r="CB131">
        <v>354.542</v>
      </c>
      <c r="CC131">
        <v>12.8138</v>
      </c>
      <c r="CD131">
        <v>700.192</v>
      </c>
      <c r="CE131">
        <v>100.933</v>
      </c>
      <c r="CF131">
        <v>0.100023</v>
      </c>
      <c r="CG131">
        <v>22.9598</v>
      </c>
      <c r="CH131">
        <v>22.9373</v>
      </c>
      <c r="CI131">
        <v>999.9</v>
      </c>
      <c r="CJ131">
        <v>0</v>
      </c>
      <c r="CK131">
        <v>0</v>
      </c>
      <c r="CL131">
        <v>10050</v>
      </c>
      <c r="CM131">
        <v>0</v>
      </c>
      <c r="CN131">
        <v>3.16624</v>
      </c>
      <c r="CO131">
        <v>600.074</v>
      </c>
      <c r="CP131">
        <v>0.933003</v>
      </c>
      <c r="CQ131">
        <v>0.0669971</v>
      </c>
      <c r="CR131">
        <v>0</v>
      </c>
      <c r="CS131">
        <v>3.6191</v>
      </c>
      <c r="CT131">
        <v>4.99951</v>
      </c>
      <c r="CU131">
        <v>86.6158</v>
      </c>
      <c r="CV131">
        <v>4814.7</v>
      </c>
      <c r="CW131">
        <v>37.687</v>
      </c>
      <c r="CX131">
        <v>41.437</v>
      </c>
      <c r="CY131">
        <v>40.125</v>
      </c>
      <c r="CZ131">
        <v>41.062</v>
      </c>
      <c r="DA131">
        <v>40</v>
      </c>
      <c r="DB131">
        <v>555.21</v>
      </c>
      <c r="DC131">
        <v>39.87</v>
      </c>
      <c r="DD131">
        <v>0</v>
      </c>
      <c r="DE131">
        <v>1621533801.4</v>
      </c>
      <c r="DF131">
        <v>0</v>
      </c>
      <c r="DG131">
        <v>3.454584</v>
      </c>
      <c r="DH131">
        <v>0.151092305755335</v>
      </c>
      <c r="DI131">
        <v>-3.61859999208114</v>
      </c>
      <c r="DJ131">
        <v>86.832236</v>
      </c>
      <c r="DK131">
        <v>15</v>
      </c>
      <c r="DL131">
        <v>1621533543.5</v>
      </c>
      <c r="DM131" t="s">
        <v>296</v>
      </c>
      <c r="DN131">
        <v>1621533543</v>
      </c>
      <c r="DO131">
        <v>1621533543.5</v>
      </c>
      <c r="DP131">
        <v>4</v>
      </c>
      <c r="DQ131">
        <v>0.002</v>
      </c>
      <c r="DR131">
        <v>0.003</v>
      </c>
      <c r="DS131">
        <v>8.559</v>
      </c>
      <c r="DT131">
        <v>0.154</v>
      </c>
      <c r="DU131">
        <v>420</v>
      </c>
      <c r="DV131">
        <v>13</v>
      </c>
      <c r="DW131">
        <v>1.35</v>
      </c>
      <c r="DX131">
        <v>0.35</v>
      </c>
      <c r="DY131">
        <v>-9.53030575</v>
      </c>
      <c r="DZ131">
        <v>-0.333969343339563</v>
      </c>
      <c r="EA131">
        <v>0.164385823155275</v>
      </c>
      <c r="EB131">
        <v>1</v>
      </c>
      <c r="EC131">
        <v>3.43280606060606</v>
      </c>
      <c r="ED131">
        <v>-0.229316436013066</v>
      </c>
      <c r="EE131">
        <v>0.124247358216886</v>
      </c>
      <c r="EF131">
        <v>1</v>
      </c>
      <c r="EG131">
        <v>0.00337688907</v>
      </c>
      <c r="EH131">
        <v>-0.00717304392945592</v>
      </c>
      <c r="EI131">
        <v>0.00458470884718092</v>
      </c>
      <c r="EJ131">
        <v>1</v>
      </c>
      <c r="EK131">
        <v>3</v>
      </c>
      <c r="EL131">
        <v>3</v>
      </c>
      <c r="EM131" t="s">
        <v>297</v>
      </c>
      <c r="EN131">
        <v>100</v>
      </c>
      <c r="EO131">
        <v>100</v>
      </c>
      <c r="EP131">
        <v>8.169</v>
      </c>
      <c r="EQ131">
        <v>0.1539</v>
      </c>
      <c r="ER131">
        <v>5.25304998807394</v>
      </c>
      <c r="ES131">
        <v>0.0095515401478521</v>
      </c>
      <c r="ET131">
        <v>-4.08282145803731e-06</v>
      </c>
      <c r="EU131">
        <v>9.61633180237613e-10</v>
      </c>
      <c r="EV131">
        <v>-0.0133641391554055</v>
      </c>
      <c r="EW131">
        <v>0.00964955815971448</v>
      </c>
      <c r="EX131">
        <v>0.000351754833574242</v>
      </c>
      <c r="EY131">
        <v>-6.74969522547015e-06</v>
      </c>
      <c r="EZ131">
        <v>-1</v>
      </c>
      <c r="FA131">
        <v>-1</v>
      </c>
      <c r="FB131">
        <v>-1</v>
      </c>
      <c r="FC131">
        <v>-1</v>
      </c>
      <c r="FD131">
        <v>4.2</v>
      </c>
      <c r="FE131">
        <v>4.2</v>
      </c>
      <c r="FF131">
        <v>2</v>
      </c>
      <c r="FG131">
        <v>793.08</v>
      </c>
      <c r="FH131">
        <v>738.555</v>
      </c>
      <c r="FI131">
        <v>19.9995</v>
      </c>
      <c r="FJ131">
        <v>26.8897</v>
      </c>
      <c r="FK131">
        <v>29.9999</v>
      </c>
      <c r="FL131">
        <v>26.9566</v>
      </c>
      <c r="FM131">
        <v>26.9319</v>
      </c>
      <c r="FN131">
        <v>24.5328</v>
      </c>
      <c r="FO131">
        <v>18.4373</v>
      </c>
      <c r="FP131">
        <v>6.83048</v>
      </c>
      <c r="FQ131">
        <v>20</v>
      </c>
      <c r="FR131">
        <v>385.37</v>
      </c>
      <c r="FS131">
        <v>13.0123</v>
      </c>
      <c r="FT131">
        <v>100.024</v>
      </c>
      <c r="FU131">
        <v>100.388</v>
      </c>
    </row>
    <row r="132" spans="1:177">
      <c r="A132">
        <v>116</v>
      </c>
      <c r="B132">
        <v>1621533799.5</v>
      </c>
      <c r="C132">
        <v>230</v>
      </c>
      <c r="D132" t="s">
        <v>528</v>
      </c>
      <c r="E132" t="s">
        <v>529</v>
      </c>
      <c r="G132">
        <v>1621533799.5</v>
      </c>
      <c r="H132">
        <f>CD132*AF132*(BZ132-CA132)/(100*BS132*(1000-AF132*BZ132))</f>
        <v>0</v>
      </c>
      <c r="I132">
        <f>CD132*AF132*(BY132-BX132*(1000-AF132*CA132)/(1000-AF132*BZ132))/(100*BS132)</f>
        <v>0</v>
      </c>
      <c r="J132">
        <f>BX132 - IF(AF132&gt;1, I132*BS132*100.0/(AH132*CL132), 0)</f>
        <v>0</v>
      </c>
      <c r="K132">
        <f>((Q132-H132/2)*J132-I132)/(Q132+H132/2)</f>
        <v>0</v>
      </c>
      <c r="L132">
        <f>K132*(CE132+CF132)/1000.0</f>
        <v>0</v>
      </c>
      <c r="M132">
        <f>(BX132 - IF(AF132&gt;1, I132*BS132*100.0/(AH132*CL132), 0))*(CE132+CF132)/1000.0</f>
        <v>0</v>
      </c>
      <c r="N132">
        <f>2.0/((1/P132-1/O132)+SIGN(P132)*SQRT((1/P132-1/O132)*(1/P132-1/O132) + 4*BT132/((BT132+1)*(BT132+1))*(2*1/P132*1/O132-1/O132*1/O132)))</f>
        <v>0</v>
      </c>
      <c r="O132">
        <f>IF(LEFT(BU132,1)&lt;&gt;"0",IF(LEFT(BU132,1)="1",3.0,BV132),$D$5+$E$5*(CL132*CE132/($K$5*1000))+$F$5*(CL132*CE132/($K$5*1000))*MAX(MIN(BS132,$J$5),$I$5)*MAX(MIN(BS132,$J$5),$I$5)+$G$5*MAX(MIN(BS132,$J$5),$I$5)*(CL132*CE132/($K$5*1000))+$H$5*(CL132*CE132/($K$5*1000))*(CL132*CE132/($K$5*1000)))</f>
        <v>0</v>
      </c>
      <c r="P132">
        <f>H132*(1000-(1000*0.61365*exp(17.502*T132/(240.97+T132))/(CE132+CF132)+BZ132)/2)/(1000*0.61365*exp(17.502*T132/(240.97+T132))/(CE132+CF132)-BZ132)</f>
        <v>0</v>
      </c>
      <c r="Q132">
        <f>1/((BT132+1)/(N132/1.6)+1/(O132/1.37)) + BT132/((BT132+1)/(N132/1.6) + BT132/(O132/1.37))</f>
        <v>0</v>
      </c>
      <c r="R132">
        <f>(BP132*BR132)</f>
        <v>0</v>
      </c>
      <c r="S132">
        <f>(CG132+(R132+2*0.95*5.67E-8*(((CG132+$B$7)+273)^4-(CG132+273)^4)-44100*H132)/(1.84*29.3*O132+8*0.95*5.67E-8*(CG132+273)^3))</f>
        <v>0</v>
      </c>
      <c r="T132">
        <f>($C$7*CH132+$D$7*CI132+$E$7*S132)</f>
        <v>0</v>
      </c>
      <c r="U132">
        <f>0.61365*exp(17.502*T132/(240.97+T132))</f>
        <v>0</v>
      </c>
      <c r="V132">
        <f>(W132/X132*100)</f>
        <v>0</v>
      </c>
      <c r="W132">
        <f>BZ132*(CE132+CF132)/1000</f>
        <v>0</v>
      </c>
      <c r="X132">
        <f>0.61365*exp(17.502*CG132/(240.97+CG132))</f>
        <v>0</v>
      </c>
      <c r="Y132">
        <f>(U132-BZ132*(CE132+CF132)/1000)</f>
        <v>0</v>
      </c>
      <c r="Z132">
        <f>(-H132*44100)</f>
        <v>0</v>
      </c>
      <c r="AA132">
        <f>2*29.3*O132*0.92*(CG132-T132)</f>
        <v>0</v>
      </c>
      <c r="AB132">
        <f>2*0.95*5.67E-8*(((CG132+$B$7)+273)^4-(T132+273)^4)</f>
        <v>0</v>
      </c>
      <c r="AC132">
        <f>R132+AB132+Z132+AA132</f>
        <v>0</v>
      </c>
      <c r="AD132">
        <v>0</v>
      </c>
      <c r="AE132">
        <v>0</v>
      </c>
      <c r="AF132">
        <f>IF(AD132*$H$13&gt;=AH132,1.0,(AH132/(AH132-AD132*$H$13)))</f>
        <v>0</v>
      </c>
      <c r="AG132">
        <f>(AF132-1)*100</f>
        <v>0</v>
      </c>
      <c r="AH132">
        <f>MAX(0,($B$13+$C$13*CL132)/(1+$D$13*CL132)*CE132/(CG132+273)*$E$13)</f>
        <v>0</v>
      </c>
      <c r="AI132" t="s">
        <v>294</v>
      </c>
      <c r="AJ132">
        <v>0</v>
      </c>
      <c r="AK132">
        <v>0</v>
      </c>
      <c r="AL132">
        <f>AK132-AJ132</f>
        <v>0</v>
      </c>
      <c r="AM132">
        <f>AL132/AK132</f>
        <v>0</v>
      </c>
      <c r="AN132">
        <v>0</v>
      </c>
      <c r="AO132" t="s">
        <v>294</v>
      </c>
      <c r="AP132">
        <v>0</v>
      </c>
      <c r="AQ132">
        <v>0</v>
      </c>
      <c r="AR132">
        <f>1-AP132/AQ132</f>
        <v>0</v>
      </c>
      <c r="AS132">
        <v>0.5</v>
      </c>
      <c r="AT132">
        <f>BP132</f>
        <v>0</v>
      </c>
      <c r="AU132">
        <f>I132</f>
        <v>0</v>
      </c>
      <c r="AV132">
        <f>AR132*AS132*AT132</f>
        <v>0</v>
      </c>
      <c r="AW132">
        <f>BB132/AQ132</f>
        <v>0</v>
      </c>
      <c r="AX132">
        <f>(AU132-AN132)/AT132</f>
        <v>0</v>
      </c>
      <c r="AY132">
        <f>(AK132-AQ132)/AQ132</f>
        <v>0</v>
      </c>
      <c r="AZ132" t="s">
        <v>294</v>
      </c>
      <c r="BA132">
        <v>0</v>
      </c>
      <c r="BB132">
        <f>AQ132-BA132</f>
        <v>0</v>
      </c>
      <c r="BC132">
        <f>(AQ132-AP132)/(AQ132-BA132)</f>
        <v>0</v>
      </c>
      <c r="BD132">
        <f>(AK132-AQ132)/(AK132-BA132)</f>
        <v>0</v>
      </c>
      <c r="BE132">
        <f>(AQ132-AP132)/(AQ132-AJ132)</f>
        <v>0</v>
      </c>
      <c r="BF132">
        <f>(AK132-AQ132)/(AK132-AJ132)</f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f>$B$11*CM132+$C$11*CN132+$F$11*CO132*(1-CR132)</f>
        <v>0</v>
      </c>
      <c r="BP132">
        <f>BO132*BQ132</f>
        <v>0</v>
      </c>
      <c r="BQ132">
        <f>($B$11*$D$9+$C$11*$D$9+$F$11*((DB132+CT132)/MAX(DB132+CT132+DC132, 0.1)*$I$9+DC132/MAX(DB132+CT132+DC132, 0.1)*$J$9))/($B$11+$C$11+$F$11)</f>
        <v>0</v>
      </c>
      <c r="BR132">
        <f>($B$11*$K$9+$C$11*$K$9+$F$11*((DB132+CT132)/MAX(DB132+CT132+DC132, 0.1)*$P$9+DC132/MAX(DB132+CT132+DC132, 0.1)*$Q$9))/($B$11+$C$11+$F$11)</f>
        <v>0</v>
      </c>
      <c r="BS132">
        <v>6</v>
      </c>
      <c r="BT132">
        <v>0.5</v>
      </c>
      <c r="BU132" t="s">
        <v>295</v>
      </c>
      <c r="BV132">
        <v>2</v>
      </c>
      <c r="BW132">
        <v>1621533799.5</v>
      </c>
      <c r="BX132">
        <v>366.033</v>
      </c>
      <c r="BY132">
        <v>375.61</v>
      </c>
      <c r="BZ132">
        <v>12.9651</v>
      </c>
      <c r="CA132">
        <v>12.9363</v>
      </c>
      <c r="CB132">
        <v>357.841</v>
      </c>
      <c r="CC132">
        <v>12.8113</v>
      </c>
      <c r="CD132">
        <v>699.874</v>
      </c>
      <c r="CE132">
        <v>100.932</v>
      </c>
      <c r="CF132">
        <v>0.100909</v>
      </c>
      <c r="CG132">
        <v>22.959</v>
      </c>
      <c r="CH132">
        <v>22.9324</v>
      </c>
      <c r="CI132">
        <v>999.9</v>
      </c>
      <c r="CJ132">
        <v>0</v>
      </c>
      <c r="CK132">
        <v>0</v>
      </c>
      <c r="CL132">
        <v>9920</v>
      </c>
      <c r="CM132">
        <v>0</v>
      </c>
      <c r="CN132">
        <v>3.16624</v>
      </c>
      <c r="CO132">
        <v>599.762</v>
      </c>
      <c r="CP132">
        <v>0.932968</v>
      </c>
      <c r="CQ132">
        <v>0.0670323</v>
      </c>
      <c r="CR132">
        <v>0</v>
      </c>
      <c r="CS132">
        <v>3.4553</v>
      </c>
      <c r="CT132">
        <v>4.99951</v>
      </c>
      <c r="CU132">
        <v>86.4715</v>
      </c>
      <c r="CV132">
        <v>4812.13</v>
      </c>
      <c r="CW132">
        <v>37.687</v>
      </c>
      <c r="CX132">
        <v>41.437</v>
      </c>
      <c r="CY132">
        <v>40.125</v>
      </c>
      <c r="CZ132">
        <v>41</v>
      </c>
      <c r="DA132">
        <v>40</v>
      </c>
      <c r="DB132">
        <v>554.89</v>
      </c>
      <c r="DC132">
        <v>39.87</v>
      </c>
      <c r="DD132">
        <v>0</v>
      </c>
      <c r="DE132">
        <v>1621533803.2</v>
      </c>
      <c r="DF132">
        <v>0</v>
      </c>
      <c r="DG132">
        <v>3.46838846153846</v>
      </c>
      <c r="DH132">
        <v>0.269029056888523</v>
      </c>
      <c r="DI132">
        <v>-3.22082393430931</v>
      </c>
      <c r="DJ132">
        <v>86.7602576923077</v>
      </c>
      <c r="DK132">
        <v>15</v>
      </c>
      <c r="DL132">
        <v>1621533543.5</v>
      </c>
      <c r="DM132" t="s">
        <v>296</v>
      </c>
      <c r="DN132">
        <v>1621533543</v>
      </c>
      <c r="DO132">
        <v>1621533543.5</v>
      </c>
      <c r="DP132">
        <v>4</v>
      </c>
      <c r="DQ132">
        <v>0.002</v>
      </c>
      <c r="DR132">
        <v>0.003</v>
      </c>
      <c r="DS132">
        <v>8.559</v>
      </c>
      <c r="DT132">
        <v>0.154</v>
      </c>
      <c r="DU132">
        <v>420</v>
      </c>
      <c r="DV132">
        <v>13</v>
      </c>
      <c r="DW132">
        <v>1.35</v>
      </c>
      <c r="DX132">
        <v>0.35</v>
      </c>
      <c r="DY132">
        <v>-9.5201885</v>
      </c>
      <c r="DZ132">
        <v>-0.401685253283295</v>
      </c>
      <c r="EA132">
        <v>0.149482072563067</v>
      </c>
      <c r="EB132">
        <v>1</v>
      </c>
      <c r="EC132">
        <v>3.46084857142857</v>
      </c>
      <c r="ED132">
        <v>0.214564842662833</v>
      </c>
      <c r="EE132">
        <v>0.141224241891961</v>
      </c>
      <c r="EF132">
        <v>1</v>
      </c>
      <c r="EG132">
        <v>0.00475449622</v>
      </c>
      <c r="EH132">
        <v>0.0183519737921201</v>
      </c>
      <c r="EI132">
        <v>0.00689990368181486</v>
      </c>
      <c r="EJ132">
        <v>1</v>
      </c>
      <c r="EK132">
        <v>3</v>
      </c>
      <c r="EL132">
        <v>3</v>
      </c>
      <c r="EM132" t="s">
        <v>297</v>
      </c>
      <c r="EN132">
        <v>100</v>
      </c>
      <c r="EO132">
        <v>100</v>
      </c>
      <c r="EP132">
        <v>8.192</v>
      </c>
      <c r="EQ132">
        <v>0.1538</v>
      </c>
      <c r="ER132">
        <v>5.25304998807394</v>
      </c>
      <c r="ES132">
        <v>0.0095515401478521</v>
      </c>
      <c r="ET132">
        <v>-4.08282145803731e-06</v>
      </c>
      <c r="EU132">
        <v>9.61633180237613e-10</v>
      </c>
      <c r="EV132">
        <v>-0.0133641391554055</v>
      </c>
      <c r="EW132">
        <v>0.00964955815971448</v>
      </c>
      <c r="EX132">
        <v>0.000351754833574242</v>
      </c>
      <c r="EY132">
        <v>-6.74969522547015e-06</v>
      </c>
      <c r="EZ132">
        <v>-1</v>
      </c>
      <c r="FA132">
        <v>-1</v>
      </c>
      <c r="FB132">
        <v>-1</v>
      </c>
      <c r="FC132">
        <v>-1</v>
      </c>
      <c r="FD132">
        <v>4.3</v>
      </c>
      <c r="FE132">
        <v>4.3</v>
      </c>
      <c r="FF132">
        <v>2</v>
      </c>
      <c r="FG132">
        <v>792.877</v>
      </c>
      <c r="FH132">
        <v>738.713</v>
      </c>
      <c r="FI132">
        <v>19.9997</v>
      </c>
      <c r="FJ132">
        <v>26.8884</v>
      </c>
      <c r="FK132">
        <v>29.9998</v>
      </c>
      <c r="FL132">
        <v>26.9553</v>
      </c>
      <c r="FM132">
        <v>26.9297</v>
      </c>
      <c r="FN132">
        <v>24.7145</v>
      </c>
      <c r="FO132">
        <v>18.4373</v>
      </c>
      <c r="FP132">
        <v>6.83048</v>
      </c>
      <c r="FQ132">
        <v>20</v>
      </c>
      <c r="FR132">
        <v>385.37</v>
      </c>
      <c r="FS132">
        <v>13.012</v>
      </c>
      <c r="FT132">
        <v>100.024</v>
      </c>
      <c r="FU132">
        <v>100.39</v>
      </c>
    </row>
    <row r="133" spans="1:177">
      <c r="A133">
        <v>117</v>
      </c>
      <c r="B133">
        <v>1621533801.5</v>
      </c>
      <c r="C133">
        <v>232</v>
      </c>
      <c r="D133" t="s">
        <v>530</v>
      </c>
      <c r="E133" t="s">
        <v>531</v>
      </c>
      <c r="G133">
        <v>1621533801.5</v>
      </c>
      <c r="H133">
        <f>CD133*AF133*(BZ133-CA133)/(100*BS133*(1000-AF133*BZ133))</f>
        <v>0</v>
      </c>
      <c r="I133">
        <f>CD133*AF133*(BY133-BX133*(1000-AF133*CA133)/(1000-AF133*BZ133))/(100*BS133)</f>
        <v>0</v>
      </c>
      <c r="J133">
        <f>BX133 - IF(AF133&gt;1, I133*BS133*100.0/(AH133*CL133), 0)</f>
        <v>0</v>
      </c>
      <c r="K133">
        <f>((Q133-H133/2)*J133-I133)/(Q133+H133/2)</f>
        <v>0</v>
      </c>
      <c r="L133">
        <f>K133*(CE133+CF133)/1000.0</f>
        <v>0</v>
      </c>
      <c r="M133">
        <f>(BX133 - IF(AF133&gt;1, I133*BS133*100.0/(AH133*CL133), 0))*(CE133+CF133)/1000.0</f>
        <v>0</v>
      </c>
      <c r="N133">
        <f>2.0/((1/P133-1/O133)+SIGN(P133)*SQRT((1/P133-1/O133)*(1/P133-1/O133) + 4*BT133/((BT133+1)*(BT133+1))*(2*1/P133*1/O133-1/O133*1/O133)))</f>
        <v>0</v>
      </c>
      <c r="O133">
        <f>IF(LEFT(BU133,1)&lt;&gt;"0",IF(LEFT(BU133,1)="1",3.0,BV133),$D$5+$E$5*(CL133*CE133/($K$5*1000))+$F$5*(CL133*CE133/($K$5*1000))*MAX(MIN(BS133,$J$5),$I$5)*MAX(MIN(BS133,$J$5),$I$5)+$G$5*MAX(MIN(BS133,$J$5),$I$5)*(CL133*CE133/($K$5*1000))+$H$5*(CL133*CE133/($K$5*1000))*(CL133*CE133/($K$5*1000)))</f>
        <v>0</v>
      </c>
      <c r="P133">
        <f>H133*(1000-(1000*0.61365*exp(17.502*T133/(240.97+T133))/(CE133+CF133)+BZ133)/2)/(1000*0.61365*exp(17.502*T133/(240.97+T133))/(CE133+CF133)-BZ133)</f>
        <v>0</v>
      </c>
      <c r="Q133">
        <f>1/((BT133+1)/(N133/1.6)+1/(O133/1.37)) + BT133/((BT133+1)/(N133/1.6) + BT133/(O133/1.37))</f>
        <v>0</v>
      </c>
      <c r="R133">
        <f>(BP133*BR133)</f>
        <v>0</v>
      </c>
      <c r="S133">
        <f>(CG133+(R133+2*0.95*5.67E-8*(((CG133+$B$7)+273)^4-(CG133+273)^4)-44100*H133)/(1.84*29.3*O133+8*0.95*5.67E-8*(CG133+273)^3))</f>
        <v>0</v>
      </c>
      <c r="T133">
        <f>($C$7*CH133+$D$7*CI133+$E$7*S133)</f>
        <v>0</v>
      </c>
      <c r="U133">
        <f>0.61365*exp(17.502*T133/(240.97+T133))</f>
        <v>0</v>
      </c>
      <c r="V133">
        <f>(W133/X133*100)</f>
        <v>0</v>
      </c>
      <c r="W133">
        <f>BZ133*(CE133+CF133)/1000</f>
        <v>0</v>
      </c>
      <c r="X133">
        <f>0.61365*exp(17.502*CG133/(240.97+CG133))</f>
        <v>0</v>
      </c>
      <c r="Y133">
        <f>(U133-BZ133*(CE133+CF133)/1000)</f>
        <v>0</v>
      </c>
      <c r="Z133">
        <f>(-H133*44100)</f>
        <v>0</v>
      </c>
      <c r="AA133">
        <f>2*29.3*O133*0.92*(CG133-T133)</f>
        <v>0</v>
      </c>
      <c r="AB133">
        <f>2*0.95*5.67E-8*(((CG133+$B$7)+273)^4-(T133+273)^4)</f>
        <v>0</v>
      </c>
      <c r="AC133">
        <f>R133+AB133+Z133+AA133</f>
        <v>0</v>
      </c>
      <c r="AD133">
        <v>0</v>
      </c>
      <c r="AE133">
        <v>0</v>
      </c>
      <c r="AF133">
        <f>IF(AD133*$H$13&gt;=AH133,1.0,(AH133/(AH133-AD133*$H$13)))</f>
        <v>0</v>
      </c>
      <c r="AG133">
        <f>(AF133-1)*100</f>
        <v>0</v>
      </c>
      <c r="AH133">
        <f>MAX(0,($B$13+$C$13*CL133)/(1+$D$13*CL133)*CE133/(CG133+273)*$E$13)</f>
        <v>0</v>
      </c>
      <c r="AI133" t="s">
        <v>294</v>
      </c>
      <c r="AJ133">
        <v>0</v>
      </c>
      <c r="AK133">
        <v>0</v>
      </c>
      <c r="AL133">
        <f>AK133-AJ133</f>
        <v>0</v>
      </c>
      <c r="AM133">
        <f>AL133/AK133</f>
        <v>0</v>
      </c>
      <c r="AN133">
        <v>0</v>
      </c>
      <c r="AO133" t="s">
        <v>294</v>
      </c>
      <c r="AP133">
        <v>0</v>
      </c>
      <c r="AQ133">
        <v>0</v>
      </c>
      <c r="AR133">
        <f>1-AP133/AQ133</f>
        <v>0</v>
      </c>
      <c r="AS133">
        <v>0.5</v>
      </c>
      <c r="AT133">
        <f>BP133</f>
        <v>0</v>
      </c>
      <c r="AU133">
        <f>I133</f>
        <v>0</v>
      </c>
      <c r="AV133">
        <f>AR133*AS133*AT133</f>
        <v>0</v>
      </c>
      <c r="AW133">
        <f>BB133/AQ133</f>
        <v>0</v>
      </c>
      <c r="AX133">
        <f>(AU133-AN133)/AT133</f>
        <v>0</v>
      </c>
      <c r="AY133">
        <f>(AK133-AQ133)/AQ133</f>
        <v>0</v>
      </c>
      <c r="AZ133" t="s">
        <v>294</v>
      </c>
      <c r="BA133">
        <v>0</v>
      </c>
      <c r="BB133">
        <f>AQ133-BA133</f>
        <v>0</v>
      </c>
      <c r="BC133">
        <f>(AQ133-AP133)/(AQ133-BA133)</f>
        <v>0</v>
      </c>
      <c r="BD133">
        <f>(AK133-AQ133)/(AK133-BA133)</f>
        <v>0</v>
      </c>
      <c r="BE133">
        <f>(AQ133-AP133)/(AQ133-AJ133)</f>
        <v>0</v>
      </c>
      <c r="BF133">
        <f>(AK133-AQ133)/(AK133-AJ133)</f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f>$B$11*CM133+$C$11*CN133+$F$11*CO133*(1-CR133)</f>
        <v>0</v>
      </c>
      <c r="BP133">
        <f>BO133*BQ133</f>
        <v>0</v>
      </c>
      <c r="BQ133">
        <f>($B$11*$D$9+$C$11*$D$9+$F$11*((DB133+CT133)/MAX(DB133+CT133+DC133, 0.1)*$I$9+DC133/MAX(DB133+CT133+DC133, 0.1)*$J$9))/($B$11+$C$11+$F$11)</f>
        <v>0</v>
      </c>
      <c r="BR133">
        <f>($B$11*$K$9+$C$11*$K$9+$F$11*((DB133+CT133)/MAX(DB133+CT133+DC133, 0.1)*$P$9+DC133/MAX(DB133+CT133+DC133, 0.1)*$Q$9))/($B$11+$C$11+$F$11)</f>
        <v>0</v>
      </c>
      <c r="BS133">
        <v>6</v>
      </c>
      <c r="BT133">
        <v>0.5</v>
      </c>
      <c r="BU133" t="s">
        <v>295</v>
      </c>
      <c r="BV133">
        <v>2</v>
      </c>
      <c r="BW133">
        <v>1621533801.5</v>
      </c>
      <c r="BX133">
        <v>369.455</v>
      </c>
      <c r="BY133">
        <v>378.946</v>
      </c>
      <c r="BZ133">
        <v>12.9566</v>
      </c>
      <c r="CA133">
        <v>12.931</v>
      </c>
      <c r="CB133">
        <v>361.239</v>
      </c>
      <c r="CC133">
        <v>12.8029</v>
      </c>
      <c r="CD133">
        <v>700.129</v>
      </c>
      <c r="CE133">
        <v>100.927</v>
      </c>
      <c r="CF133">
        <v>0.100415</v>
      </c>
      <c r="CG133">
        <v>22.9594</v>
      </c>
      <c r="CH133">
        <v>22.9251</v>
      </c>
      <c r="CI133">
        <v>999.9</v>
      </c>
      <c r="CJ133">
        <v>0</v>
      </c>
      <c r="CK133">
        <v>0</v>
      </c>
      <c r="CL133">
        <v>9990</v>
      </c>
      <c r="CM133">
        <v>0</v>
      </c>
      <c r="CN133">
        <v>3.22278</v>
      </c>
      <c r="CO133">
        <v>600.081</v>
      </c>
      <c r="CP133">
        <v>0.933003</v>
      </c>
      <c r="CQ133">
        <v>0.0669971</v>
      </c>
      <c r="CR133">
        <v>0</v>
      </c>
      <c r="CS133">
        <v>3.3189</v>
      </c>
      <c r="CT133">
        <v>4.99951</v>
      </c>
      <c r="CU133">
        <v>90.0572</v>
      </c>
      <c r="CV133">
        <v>4814.76</v>
      </c>
      <c r="CW133">
        <v>37.687</v>
      </c>
      <c r="CX133">
        <v>41.437</v>
      </c>
      <c r="CY133">
        <v>40.125</v>
      </c>
      <c r="CZ133">
        <v>41.062</v>
      </c>
      <c r="DA133">
        <v>40</v>
      </c>
      <c r="DB133">
        <v>555.21</v>
      </c>
      <c r="DC133">
        <v>39.87</v>
      </c>
      <c r="DD133">
        <v>0</v>
      </c>
      <c r="DE133">
        <v>1621533805.6</v>
      </c>
      <c r="DF133">
        <v>0</v>
      </c>
      <c r="DG133">
        <v>3.46072307692308</v>
      </c>
      <c r="DH133">
        <v>0.172034181314149</v>
      </c>
      <c r="DI133">
        <v>3.14069741034769</v>
      </c>
      <c r="DJ133">
        <v>86.9286076923077</v>
      </c>
      <c r="DK133">
        <v>15</v>
      </c>
      <c r="DL133">
        <v>1621533543.5</v>
      </c>
      <c r="DM133" t="s">
        <v>296</v>
      </c>
      <c r="DN133">
        <v>1621533543</v>
      </c>
      <c r="DO133">
        <v>1621533543.5</v>
      </c>
      <c r="DP133">
        <v>4</v>
      </c>
      <c r="DQ133">
        <v>0.002</v>
      </c>
      <c r="DR133">
        <v>0.003</v>
      </c>
      <c r="DS133">
        <v>8.559</v>
      </c>
      <c r="DT133">
        <v>0.154</v>
      </c>
      <c r="DU133">
        <v>420</v>
      </c>
      <c r="DV133">
        <v>13</v>
      </c>
      <c r="DW133">
        <v>1.35</v>
      </c>
      <c r="DX133">
        <v>0.35</v>
      </c>
      <c r="DY133">
        <v>-9.53689975</v>
      </c>
      <c r="DZ133">
        <v>-0.0901833771106792</v>
      </c>
      <c r="EA133">
        <v>0.126082080695226</v>
      </c>
      <c r="EB133">
        <v>1</v>
      </c>
      <c r="EC133">
        <v>3.47021818181818</v>
      </c>
      <c r="ED133">
        <v>0.221529746398753</v>
      </c>
      <c r="EE133">
        <v>0.142796514375899</v>
      </c>
      <c r="EF133">
        <v>1</v>
      </c>
      <c r="EG133">
        <v>0.00746848497</v>
      </c>
      <c r="EH133">
        <v>0.0593048970146341</v>
      </c>
      <c r="EI133">
        <v>0.0103243903282442</v>
      </c>
      <c r="EJ133">
        <v>1</v>
      </c>
      <c r="EK133">
        <v>3</v>
      </c>
      <c r="EL133">
        <v>3</v>
      </c>
      <c r="EM133" t="s">
        <v>297</v>
      </c>
      <c r="EN133">
        <v>100</v>
      </c>
      <c r="EO133">
        <v>100</v>
      </c>
      <c r="EP133">
        <v>8.216</v>
      </c>
      <c r="EQ133">
        <v>0.1537</v>
      </c>
      <c r="ER133">
        <v>5.25304998807394</v>
      </c>
      <c r="ES133">
        <v>0.0095515401478521</v>
      </c>
      <c r="ET133">
        <v>-4.08282145803731e-06</v>
      </c>
      <c r="EU133">
        <v>9.61633180237613e-10</v>
      </c>
      <c r="EV133">
        <v>-0.0133641391554055</v>
      </c>
      <c r="EW133">
        <v>0.00964955815971448</v>
      </c>
      <c r="EX133">
        <v>0.000351754833574242</v>
      </c>
      <c r="EY133">
        <v>-6.74969522547015e-06</v>
      </c>
      <c r="EZ133">
        <v>-1</v>
      </c>
      <c r="FA133">
        <v>-1</v>
      </c>
      <c r="FB133">
        <v>-1</v>
      </c>
      <c r="FC133">
        <v>-1</v>
      </c>
      <c r="FD133">
        <v>4.3</v>
      </c>
      <c r="FE133">
        <v>4.3</v>
      </c>
      <c r="FF133">
        <v>2</v>
      </c>
      <c r="FG133">
        <v>793.767</v>
      </c>
      <c r="FH133">
        <v>737.579</v>
      </c>
      <c r="FI133">
        <v>19.9997</v>
      </c>
      <c r="FJ133">
        <v>26.8884</v>
      </c>
      <c r="FK133">
        <v>29.9998</v>
      </c>
      <c r="FL133">
        <v>26.9553</v>
      </c>
      <c r="FM133">
        <v>26.9297</v>
      </c>
      <c r="FN133">
        <v>24.8954</v>
      </c>
      <c r="FO133">
        <v>18.4373</v>
      </c>
      <c r="FP133">
        <v>6.83048</v>
      </c>
      <c r="FQ133">
        <v>20</v>
      </c>
      <c r="FR133">
        <v>388.72</v>
      </c>
      <c r="FS133">
        <v>13.0151</v>
      </c>
      <c r="FT133">
        <v>100.025</v>
      </c>
      <c r="FU133">
        <v>100.39</v>
      </c>
    </row>
    <row r="134" spans="1:177">
      <c r="A134">
        <v>118</v>
      </c>
      <c r="B134">
        <v>1621533803.5</v>
      </c>
      <c r="C134">
        <v>234</v>
      </c>
      <c r="D134" t="s">
        <v>532</v>
      </c>
      <c r="E134" t="s">
        <v>533</v>
      </c>
      <c r="G134">
        <v>1621533803.5</v>
      </c>
      <c r="H134">
        <f>CD134*AF134*(BZ134-CA134)/(100*BS134*(1000-AF134*BZ134))</f>
        <v>0</v>
      </c>
      <c r="I134">
        <f>CD134*AF134*(BY134-BX134*(1000-AF134*CA134)/(1000-AF134*BZ134))/(100*BS134)</f>
        <v>0</v>
      </c>
      <c r="J134">
        <f>BX134 - IF(AF134&gt;1, I134*BS134*100.0/(AH134*CL134), 0)</f>
        <v>0</v>
      </c>
      <c r="K134">
        <f>((Q134-H134/2)*J134-I134)/(Q134+H134/2)</f>
        <v>0</v>
      </c>
      <c r="L134">
        <f>K134*(CE134+CF134)/1000.0</f>
        <v>0</v>
      </c>
      <c r="M134">
        <f>(BX134 - IF(AF134&gt;1, I134*BS134*100.0/(AH134*CL134), 0))*(CE134+CF134)/1000.0</f>
        <v>0</v>
      </c>
      <c r="N134">
        <f>2.0/((1/P134-1/O134)+SIGN(P134)*SQRT((1/P134-1/O134)*(1/P134-1/O134) + 4*BT134/((BT134+1)*(BT134+1))*(2*1/P134*1/O134-1/O134*1/O134)))</f>
        <v>0</v>
      </c>
      <c r="O134">
        <f>IF(LEFT(BU134,1)&lt;&gt;"0",IF(LEFT(BU134,1)="1",3.0,BV134),$D$5+$E$5*(CL134*CE134/($K$5*1000))+$F$5*(CL134*CE134/($K$5*1000))*MAX(MIN(BS134,$J$5),$I$5)*MAX(MIN(BS134,$J$5),$I$5)+$G$5*MAX(MIN(BS134,$J$5),$I$5)*(CL134*CE134/($K$5*1000))+$H$5*(CL134*CE134/($K$5*1000))*(CL134*CE134/($K$5*1000)))</f>
        <v>0</v>
      </c>
      <c r="P134">
        <f>H134*(1000-(1000*0.61365*exp(17.502*T134/(240.97+T134))/(CE134+CF134)+BZ134)/2)/(1000*0.61365*exp(17.502*T134/(240.97+T134))/(CE134+CF134)-BZ134)</f>
        <v>0</v>
      </c>
      <c r="Q134">
        <f>1/((BT134+1)/(N134/1.6)+1/(O134/1.37)) + BT134/((BT134+1)/(N134/1.6) + BT134/(O134/1.37))</f>
        <v>0</v>
      </c>
      <c r="R134">
        <f>(BP134*BR134)</f>
        <v>0</v>
      </c>
      <c r="S134">
        <f>(CG134+(R134+2*0.95*5.67E-8*(((CG134+$B$7)+273)^4-(CG134+273)^4)-44100*H134)/(1.84*29.3*O134+8*0.95*5.67E-8*(CG134+273)^3))</f>
        <v>0</v>
      </c>
      <c r="T134">
        <f>($C$7*CH134+$D$7*CI134+$E$7*S134)</f>
        <v>0</v>
      </c>
      <c r="U134">
        <f>0.61365*exp(17.502*T134/(240.97+T134))</f>
        <v>0</v>
      </c>
      <c r="V134">
        <f>(W134/X134*100)</f>
        <v>0</v>
      </c>
      <c r="W134">
        <f>BZ134*(CE134+CF134)/1000</f>
        <v>0</v>
      </c>
      <c r="X134">
        <f>0.61365*exp(17.502*CG134/(240.97+CG134))</f>
        <v>0</v>
      </c>
      <c r="Y134">
        <f>(U134-BZ134*(CE134+CF134)/1000)</f>
        <v>0</v>
      </c>
      <c r="Z134">
        <f>(-H134*44100)</f>
        <v>0</v>
      </c>
      <c r="AA134">
        <f>2*29.3*O134*0.92*(CG134-T134)</f>
        <v>0</v>
      </c>
      <c r="AB134">
        <f>2*0.95*5.67E-8*(((CG134+$B$7)+273)^4-(T134+273)^4)</f>
        <v>0</v>
      </c>
      <c r="AC134">
        <f>R134+AB134+Z134+AA134</f>
        <v>0</v>
      </c>
      <c r="AD134">
        <v>0</v>
      </c>
      <c r="AE134">
        <v>0</v>
      </c>
      <c r="AF134">
        <f>IF(AD134*$H$13&gt;=AH134,1.0,(AH134/(AH134-AD134*$H$13)))</f>
        <v>0</v>
      </c>
      <c r="AG134">
        <f>(AF134-1)*100</f>
        <v>0</v>
      </c>
      <c r="AH134">
        <f>MAX(0,($B$13+$C$13*CL134)/(1+$D$13*CL134)*CE134/(CG134+273)*$E$13)</f>
        <v>0</v>
      </c>
      <c r="AI134" t="s">
        <v>294</v>
      </c>
      <c r="AJ134">
        <v>0</v>
      </c>
      <c r="AK134">
        <v>0</v>
      </c>
      <c r="AL134">
        <f>AK134-AJ134</f>
        <v>0</v>
      </c>
      <c r="AM134">
        <f>AL134/AK134</f>
        <v>0</v>
      </c>
      <c r="AN134">
        <v>0</v>
      </c>
      <c r="AO134" t="s">
        <v>294</v>
      </c>
      <c r="AP134">
        <v>0</v>
      </c>
      <c r="AQ134">
        <v>0</v>
      </c>
      <c r="AR134">
        <f>1-AP134/AQ134</f>
        <v>0</v>
      </c>
      <c r="AS134">
        <v>0.5</v>
      </c>
      <c r="AT134">
        <f>BP134</f>
        <v>0</v>
      </c>
      <c r="AU134">
        <f>I134</f>
        <v>0</v>
      </c>
      <c r="AV134">
        <f>AR134*AS134*AT134</f>
        <v>0</v>
      </c>
      <c r="AW134">
        <f>BB134/AQ134</f>
        <v>0</v>
      </c>
      <c r="AX134">
        <f>(AU134-AN134)/AT134</f>
        <v>0</v>
      </c>
      <c r="AY134">
        <f>(AK134-AQ134)/AQ134</f>
        <v>0</v>
      </c>
      <c r="AZ134" t="s">
        <v>294</v>
      </c>
      <c r="BA134">
        <v>0</v>
      </c>
      <c r="BB134">
        <f>AQ134-BA134</f>
        <v>0</v>
      </c>
      <c r="BC134">
        <f>(AQ134-AP134)/(AQ134-BA134)</f>
        <v>0</v>
      </c>
      <c r="BD134">
        <f>(AK134-AQ134)/(AK134-BA134)</f>
        <v>0</v>
      </c>
      <c r="BE134">
        <f>(AQ134-AP134)/(AQ134-AJ134)</f>
        <v>0</v>
      </c>
      <c r="BF134">
        <f>(AK134-AQ134)/(AK134-AJ134)</f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f>$B$11*CM134+$C$11*CN134+$F$11*CO134*(1-CR134)</f>
        <v>0</v>
      </c>
      <c r="BP134">
        <f>BO134*BQ134</f>
        <v>0</v>
      </c>
      <c r="BQ134">
        <f>($B$11*$D$9+$C$11*$D$9+$F$11*((DB134+CT134)/MAX(DB134+CT134+DC134, 0.1)*$I$9+DC134/MAX(DB134+CT134+DC134, 0.1)*$J$9))/($B$11+$C$11+$F$11)</f>
        <v>0</v>
      </c>
      <c r="BR134">
        <f>($B$11*$K$9+$C$11*$K$9+$F$11*((DB134+CT134)/MAX(DB134+CT134+DC134, 0.1)*$P$9+DC134/MAX(DB134+CT134+DC134, 0.1)*$Q$9))/($B$11+$C$11+$F$11)</f>
        <v>0</v>
      </c>
      <c r="BS134">
        <v>6</v>
      </c>
      <c r="BT134">
        <v>0.5</v>
      </c>
      <c r="BU134" t="s">
        <v>295</v>
      </c>
      <c r="BV134">
        <v>2</v>
      </c>
      <c r="BW134">
        <v>1621533803.5</v>
      </c>
      <c r="BX134">
        <v>372.712</v>
      </c>
      <c r="BY134">
        <v>382.529</v>
      </c>
      <c r="BZ134">
        <v>12.9468</v>
      </c>
      <c r="CA134">
        <v>12.9414</v>
      </c>
      <c r="CB134">
        <v>364.474</v>
      </c>
      <c r="CC134">
        <v>12.7933</v>
      </c>
      <c r="CD134">
        <v>699.777</v>
      </c>
      <c r="CE134">
        <v>100.928</v>
      </c>
      <c r="CF134">
        <v>0.101065</v>
      </c>
      <c r="CG134">
        <v>22.9602</v>
      </c>
      <c r="CH134">
        <v>22.9344</v>
      </c>
      <c r="CI134">
        <v>999.9</v>
      </c>
      <c r="CJ134">
        <v>0</v>
      </c>
      <c r="CK134">
        <v>0</v>
      </c>
      <c r="CL134">
        <v>9980</v>
      </c>
      <c r="CM134">
        <v>0</v>
      </c>
      <c r="CN134">
        <v>3.33586</v>
      </c>
      <c r="CO134">
        <v>600.078</v>
      </c>
      <c r="CP134">
        <v>0.933003</v>
      </c>
      <c r="CQ134">
        <v>0.0669971</v>
      </c>
      <c r="CR134">
        <v>0</v>
      </c>
      <c r="CS134">
        <v>3.2705</v>
      </c>
      <c r="CT134">
        <v>4.99951</v>
      </c>
      <c r="CU134">
        <v>90.2573</v>
      </c>
      <c r="CV134">
        <v>4814.73</v>
      </c>
      <c r="CW134">
        <v>37.687</v>
      </c>
      <c r="CX134">
        <v>41.437</v>
      </c>
      <c r="CY134">
        <v>40.125</v>
      </c>
      <c r="CZ134">
        <v>41.062</v>
      </c>
      <c r="DA134">
        <v>40</v>
      </c>
      <c r="DB134">
        <v>555.21</v>
      </c>
      <c r="DC134">
        <v>39.87</v>
      </c>
      <c r="DD134">
        <v>0</v>
      </c>
      <c r="DE134">
        <v>1621533807.4</v>
      </c>
      <c r="DF134">
        <v>0</v>
      </c>
      <c r="DG134">
        <v>3.431308</v>
      </c>
      <c r="DH134">
        <v>-0.411969239539452</v>
      </c>
      <c r="DI134">
        <v>13.7205307377349</v>
      </c>
      <c r="DJ134">
        <v>87.29134</v>
      </c>
      <c r="DK134">
        <v>15</v>
      </c>
      <c r="DL134">
        <v>1621533543.5</v>
      </c>
      <c r="DM134" t="s">
        <v>296</v>
      </c>
      <c r="DN134">
        <v>1621533543</v>
      </c>
      <c r="DO134">
        <v>1621533543.5</v>
      </c>
      <c r="DP134">
        <v>4</v>
      </c>
      <c r="DQ134">
        <v>0.002</v>
      </c>
      <c r="DR134">
        <v>0.003</v>
      </c>
      <c r="DS134">
        <v>8.559</v>
      </c>
      <c r="DT134">
        <v>0.154</v>
      </c>
      <c r="DU134">
        <v>420</v>
      </c>
      <c r="DV134">
        <v>13</v>
      </c>
      <c r="DW134">
        <v>1.35</v>
      </c>
      <c r="DX134">
        <v>0.35</v>
      </c>
      <c r="DY134">
        <v>-9.54127925</v>
      </c>
      <c r="DZ134">
        <v>-0.520285666041272</v>
      </c>
      <c r="EA134">
        <v>0.135153387016151</v>
      </c>
      <c r="EB134">
        <v>0</v>
      </c>
      <c r="EC134">
        <v>3.44912121212121</v>
      </c>
      <c r="ED134">
        <v>-0.102999231124091</v>
      </c>
      <c r="EE134">
        <v>0.15991109605326</v>
      </c>
      <c r="EF134">
        <v>1</v>
      </c>
      <c r="EG134">
        <v>0.00986142097</v>
      </c>
      <c r="EH134">
        <v>0.0772899414754222</v>
      </c>
      <c r="EI134">
        <v>0.0113275985204298</v>
      </c>
      <c r="EJ134">
        <v>1</v>
      </c>
      <c r="EK134">
        <v>2</v>
      </c>
      <c r="EL134">
        <v>3</v>
      </c>
      <c r="EM134" t="s">
        <v>306</v>
      </c>
      <c r="EN134">
        <v>100</v>
      </c>
      <c r="EO134">
        <v>100</v>
      </c>
      <c r="EP134">
        <v>8.238</v>
      </c>
      <c r="EQ134">
        <v>0.1535</v>
      </c>
      <c r="ER134">
        <v>5.25304998807394</v>
      </c>
      <c r="ES134">
        <v>0.0095515401478521</v>
      </c>
      <c r="ET134">
        <v>-4.08282145803731e-06</v>
      </c>
      <c r="EU134">
        <v>9.61633180237613e-10</v>
      </c>
      <c r="EV134">
        <v>-0.0133641391554055</v>
      </c>
      <c r="EW134">
        <v>0.00964955815971448</v>
      </c>
      <c r="EX134">
        <v>0.000351754833574242</v>
      </c>
      <c r="EY134">
        <v>-6.74969522547015e-06</v>
      </c>
      <c r="EZ134">
        <v>-1</v>
      </c>
      <c r="FA134">
        <v>-1</v>
      </c>
      <c r="FB134">
        <v>-1</v>
      </c>
      <c r="FC134">
        <v>-1</v>
      </c>
      <c r="FD134">
        <v>4.3</v>
      </c>
      <c r="FE134">
        <v>4.3</v>
      </c>
      <c r="FF134">
        <v>2</v>
      </c>
      <c r="FG134">
        <v>792.871</v>
      </c>
      <c r="FH134">
        <v>738.902</v>
      </c>
      <c r="FI134">
        <v>19.9996</v>
      </c>
      <c r="FJ134">
        <v>26.8861</v>
      </c>
      <c r="FK134">
        <v>29.9999</v>
      </c>
      <c r="FL134">
        <v>26.9544</v>
      </c>
      <c r="FM134">
        <v>26.9297</v>
      </c>
      <c r="FN134">
        <v>25.0724</v>
      </c>
      <c r="FO134">
        <v>18.1501</v>
      </c>
      <c r="FP134">
        <v>6.83048</v>
      </c>
      <c r="FQ134">
        <v>20</v>
      </c>
      <c r="FR134">
        <v>392.08</v>
      </c>
      <c r="FS134">
        <v>13.0151</v>
      </c>
      <c r="FT134">
        <v>100.027</v>
      </c>
      <c r="FU134">
        <v>100.392</v>
      </c>
    </row>
    <row r="135" spans="1:177">
      <c r="A135">
        <v>119</v>
      </c>
      <c r="B135">
        <v>1621533805.5</v>
      </c>
      <c r="C135">
        <v>236</v>
      </c>
      <c r="D135" t="s">
        <v>534</v>
      </c>
      <c r="E135" t="s">
        <v>535</v>
      </c>
      <c r="G135">
        <v>1621533805.5</v>
      </c>
      <c r="H135">
        <f>CD135*AF135*(BZ135-CA135)/(100*BS135*(1000-AF135*BZ135))</f>
        <v>0</v>
      </c>
      <c r="I135">
        <f>CD135*AF135*(BY135-BX135*(1000-AF135*CA135)/(1000-AF135*BZ135))/(100*BS135)</f>
        <v>0</v>
      </c>
      <c r="J135">
        <f>BX135 - IF(AF135&gt;1, I135*BS135*100.0/(AH135*CL135), 0)</f>
        <v>0</v>
      </c>
      <c r="K135">
        <f>((Q135-H135/2)*J135-I135)/(Q135+H135/2)</f>
        <v>0</v>
      </c>
      <c r="L135">
        <f>K135*(CE135+CF135)/1000.0</f>
        <v>0</v>
      </c>
      <c r="M135">
        <f>(BX135 - IF(AF135&gt;1, I135*BS135*100.0/(AH135*CL135), 0))*(CE135+CF135)/1000.0</f>
        <v>0</v>
      </c>
      <c r="N135">
        <f>2.0/((1/P135-1/O135)+SIGN(P135)*SQRT((1/P135-1/O135)*(1/P135-1/O135) + 4*BT135/((BT135+1)*(BT135+1))*(2*1/P135*1/O135-1/O135*1/O135)))</f>
        <v>0</v>
      </c>
      <c r="O135">
        <f>IF(LEFT(BU135,1)&lt;&gt;"0",IF(LEFT(BU135,1)="1",3.0,BV135),$D$5+$E$5*(CL135*CE135/($K$5*1000))+$F$5*(CL135*CE135/($K$5*1000))*MAX(MIN(BS135,$J$5),$I$5)*MAX(MIN(BS135,$J$5),$I$5)+$G$5*MAX(MIN(BS135,$J$5),$I$5)*(CL135*CE135/($K$5*1000))+$H$5*(CL135*CE135/($K$5*1000))*(CL135*CE135/($K$5*1000)))</f>
        <v>0</v>
      </c>
      <c r="P135">
        <f>H135*(1000-(1000*0.61365*exp(17.502*T135/(240.97+T135))/(CE135+CF135)+BZ135)/2)/(1000*0.61365*exp(17.502*T135/(240.97+T135))/(CE135+CF135)-BZ135)</f>
        <v>0</v>
      </c>
      <c r="Q135">
        <f>1/((BT135+1)/(N135/1.6)+1/(O135/1.37)) + BT135/((BT135+1)/(N135/1.6) + BT135/(O135/1.37))</f>
        <v>0</v>
      </c>
      <c r="R135">
        <f>(BP135*BR135)</f>
        <v>0</v>
      </c>
      <c r="S135">
        <f>(CG135+(R135+2*0.95*5.67E-8*(((CG135+$B$7)+273)^4-(CG135+273)^4)-44100*H135)/(1.84*29.3*O135+8*0.95*5.67E-8*(CG135+273)^3))</f>
        <v>0</v>
      </c>
      <c r="T135">
        <f>($C$7*CH135+$D$7*CI135+$E$7*S135)</f>
        <v>0</v>
      </c>
      <c r="U135">
        <f>0.61365*exp(17.502*T135/(240.97+T135))</f>
        <v>0</v>
      </c>
      <c r="V135">
        <f>(W135/X135*100)</f>
        <v>0</v>
      </c>
      <c r="W135">
        <f>BZ135*(CE135+CF135)/1000</f>
        <v>0</v>
      </c>
      <c r="X135">
        <f>0.61365*exp(17.502*CG135/(240.97+CG135))</f>
        <v>0</v>
      </c>
      <c r="Y135">
        <f>(U135-BZ135*(CE135+CF135)/1000)</f>
        <v>0</v>
      </c>
      <c r="Z135">
        <f>(-H135*44100)</f>
        <v>0</v>
      </c>
      <c r="AA135">
        <f>2*29.3*O135*0.92*(CG135-T135)</f>
        <v>0</v>
      </c>
      <c r="AB135">
        <f>2*0.95*5.67E-8*(((CG135+$B$7)+273)^4-(T135+273)^4)</f>
        <v>0</v>
      </c>
      <c r="AC135">
        <f>R135+AB135+Z135+AA135</f>
        <v>0</v>
      </c>
      <c r="AD135">
        <v>0</v>
      </c>
      <c r="AE135">
        <v>0</v>
      </c>
      <c r="AF135">
        <f>IF(AD135*$H$13&gt;=AH135,1.0,(AH135/(AH135-AD135*$H$13)))</f>
        <v>0</v>
      </c>
      <c r="AG135">
        <f>(AF135-1)*100</f>
        <v>0</v>
      </c>
      <c r="AH135">
        <f>MAX(0,($B$13+$C$13*CL135)/(1+$D$13*CL135)*CE135/(CG135+273)*$E$13)</f>
        <v>0</v>
      </c>
      <c r="AI135" t="s">
        <v>294</v>
      </c>
      <c r="AJ135">
        <v>0</v>
      </c>
      <c r="AK135">
        <v>0</v>
      </c>
      <c r="AL135">
        <f>AK135-AJ135</f>
        <v>0</v>
      </c>
      <c r="AM135">
        <f>AL135/AK135</f>
        <v>0</v>
      </c>
      <c r="AN135">
        <v>0</v>
      </c>
      <c r="AO135" t="s">
        <v>294</v>
      </c>
      <c r="AP135">
        <v>0</v>
      </c>
      <c r="AQ135">
        <v>0</v>
      </c>
      <c r="AR135">
        <f>1-AP135/AQ135</f>
        <v>0</v>
      </c>
      <c r="AS135">
        <v>0.5</v>
      </c>
      <c r="AT135">
        <f>BP135</f>
        <v>0</v>
      </c>
      <c r="AU135">
        <f>I135</f>
        <v>0</v>
      </c>
      <c r="AV135">
        <f>AR135*AS135*AT135</f>
        <v>0</v>
      </c>
      <c r="AW135">
        <f>BB135/AQ135</f>
        <v>0</v>
      </c>
      <c r="AX135">
        <f>(AU135-AN135)/AT135</f>
        <v>0</v>
      </c>
      <c r="AY135">
        <f>(AK135-AQ135)/AQ135</f>
        <v>0</v>
      </c>
      <c r="AZ135" t="s">
        <v>294</v>
      </c>
      <c r="BA135">
        <v>0</v>
      </c>
      <c r="BB135">
        <f>AQ135-BA135</f>
        <v>0</v>
      </c>
      <c r="BC135">
        <f>(AQ135-AP135)/(AQ135-BA135)</f>
        <v>0</v>
      </c>
      <c r="BD135">
        <f>(AK135-AQ135)/(AK135-BA135)</f>
        <v>0</v>
      </c>
      <c r="BE135">
        <f>(AQ135-AP135)/(AQ135-AJ135)</f>
        <v>0</v>
      </c>
      <c r="BF135">
        <f>(AK135-AQ135)/(AK135-AJ135)</f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f>$B$11*CM135+$C$11*CN135+$F$11*CO135*(1-CR135)</f>
        <v>0</v>
      </c>
      <c r="BP135">
        <f>BO135*BQ135</f>
        <v>0</v>
      </c>
      <c r="BQ135">
        <f>($B$11*$D$9+$C$11*$D$9+$F$11*((DB135+CT135)/MAX(DB135+CT135+DC135, 0.1)*$I$9+DC135/MAX(DB135+CT135+DC135, 0.1)*$J$9))/($B$11+$C$11+$F$11)</f>
        <v>0</v>
      </c>
      <c r="BR135">
        <f>($B$11*$K$9+$C$11*$K$9+$F$11*((DB135+CT135)/MAX(DB135+CT135+DC135, 0.1)*$P$9+DC135/MAX(DB135+CT135+DC135, 0.1)*$Q$9))/($B$11+$C$11+$F$11)</f>
        <v>0</v>
      </c>
      <c r="BS135">
        <v>6</v>
      </c>
      <c r="BT135">
        <v>0.5</v>
      </c>
      <c r="BU135" t="s">
        <v>295</v>
      </c>
      <c r="BV135">
        <v>2</v>
      </c>
      <c r="BW135">
        <v>1621533805.5</v>
      </c>
      <c r="BX135">
        <v>376.146</v>
      </c>
      <c r="BY135">
        <v>385.917</v>
      </c>
      <c r="BZ135">
        <v>12.9495</v>
      </c>
      <c r="CA135">
        <v>12.9688</v>
      </c>
      <c r="CB135">
        <v>367.884</v>
      </c>
      <c r="CC135">
        <v>12.796</v>
      </c>
      <c r="CD135">
        <v>700.372</v>
      </c>
      <c r="CE135">
        <v>100.931</v>
      </c>
      <c r="CF135">
        <v>0.100436</v>
      </c>
      <c r="CG135">
        <v>22.9579</v>
      </c>
      <c r="CH135">
        <v>22.9251</v>
      </c>
      <c r="CI135">
        <v>999.9</v>
      </c>
      <c r="CJ135">
        <v>0</v>
      </c>
      <c r="CK135">
        <v>0</v>
      </c>
      <c r="CL135">
        <v>9980</v>
      </c>
      <c r="CM135">
        <v>0</v>
      </c>
      <c r="CN135">
        <v>3.33586</v>
      </c>
      <c r="CO135">
        <v>599.781</v>
      </c>
      <c r="CP135">
        <v>0.932968</v>
      </c>
      <c r="CQ135">
        <v>0.0670323</v>
      </c>
      <c r="CR135">
        <v>0</v>
      </c>
      <c r="CS135">
        <v>3.1969</v>
      </c>
      <c r="CT135">
        <v>4.99951</v>
      </c>
      <c r="CU135">
        <v>90.6213</v>
      </c>
      <c r="CV135">
        <v>4812.28</v>
      </c>
      <c r="CW135">
        <v>37.687</v>
      </c>
      <c r="CX135">
        <v>41.437</v>
      </c>
      <c r="CY135">
        <v>40.125</v>
      </c>
      <c r="CZ135">
        <v>41</v>
      </c>
      <c r="DA135">
        <v>40</v>
      </c>
      <c r="DB135">
        <v>554.91</v>
      </c>
      <c r="DC135">
        <v>39.87</v>
      </c>
      <c r="DD135">
        <v>0</v>
      </c>
      <c r="DE135">
        <v>1621533809.2</v>
      </c>
      <c r="DF135">
        <v>0</v>
      </c>
      <c r="DG135">
        <v>3.41218846153846</v>
      </c>
      <c r="DH135">
        <v>-0.484051290187678</v>
      </c>
      <c r="DI135">
        <v>18.3450906086067</v>
      </c>
      <c r="DJ135">
        <v>87.7029423076923</v>
      </c>
      <c r="DK135">
        <v>15</v>
      </c>
      <c r="DL135">
        <v>1621533543.5</v>
      </c>
      <c r="DM135" t="s">
        <v>296</v>
      </c>
      <c r="DN135">
        <v>1621533543</v>
      </c>
      <c r="DO135">
        <v>1621533543.5</v>
      </c>
      <c r="DP135">
        <v>4</v>
      </c>
      <c r="DQ135">
        <v>0.002</v>
      </c>
      <c r="DR135">
        <v>0.003</v>
      </c>
      <c r="DS135">
        <v>8.559</v>
      </c>
      <c r="DT135">
        <v>0.154</v>
      </c>
      <c r="DU135">
        <v>420</v>
      </c>
      <c r="DV135">
        <v>13</v>
      </c>
      <c r="DW135">
        <v>1.35</v>
      </c>
      <c r="DX135">
        <v>0.35</v>
      </c>
      <c r="DY135">
        <v>-9.56748425</v>
      </c>
      <c r="DZ135">
        <v>-0.645502176360203</v>
      </c>
      <c r="EA135">
        <v>0.145823877895348</v>
      </c>
      <c r="EB135">
        <v>0</v>
      </c>
      <c r="EC135">
        <v>3.43760857142857</v>
      </c>
      <c r="ED135">
        <v>-0.319897763152049</v>
      </c>
      <c r="EE135">
        <v>0.161188901375159</v>
      </c>
      <c r="EF135">
        <v>1</v>
      </c>
      <c r="EG135">
        <v>0.00958351957</v>
      </c>
      <c r="EH135">
        <v>0.0477858206679174</v>
      </c>
      <c r="EI135">
        <v>0.0125341983183129</v>
      </c>
      <c r="EJ135">
        <v>1</v>
      </c>
      <c r="EK135">
        <v>2</v>
      </c>
      <c r="EL135">
        <v>3</v>
      </c>
      <c r="EM135" t="s">
        <v>306</v>
      </c>
      <c r="EN135">
        <v>100</v>
      </c>
      <c r="EO135">
        <v>100</v>
      </c>
      <c r="EP135">
        <v>8.262</v>
      </c>
      <c r="EQ135">
        <v>0.1535</v>
      </c>
      <c r="ER135">
        <v>5.25304998807394</v>
      </c>
      <c r="ES135">
        <v>0.0095515401478521</v>
      </c>
      <c r="ET135">
        <v>-4.08282145803731e-06</v>
      </c>
      <c r="EU135">
        <v>9.61633180237613e-10</v>
      </c>
      <c r="EV135">
        <v>-0.0133641391554055</v>
      </c>
      <c r="EW135">
        <v>0.00964955815971448</v>
      </c>
      <c r="EX135">
        <v>0.000351754833574242</v>
      </c>
      <c r="EY135">
        <v>-6.74969522547015e-06</v>
      </c>
      <c r="EZ135">
        <v>-1</v>
      </c>
      <c r="FA135">
        <v>-1</v>
      </c>
      <c r="FB135">
        <v>-1</v>
      </c>
      <c r="FC135">
        <v>-1</v>
      </c>
      <c r="FD135">
        <v>4.4</v>
      </c>
      <c r="FE135">
        <v>4.4</v>
      </c>
      <c r="FF135">
        <v>2</v>
      </c>
      <c r="FG135">
        <v>793.557</v>
      </c>
      <c r="FH135">
        <v>738.335</v>
      </c>
      <c r="FI135">
        <v>19.9998</v>
      </c>
      <c r="FJ135">
        <v>26.8861</v>
      </c>
      <c r="FK135">
        <v>29.9999</v>
      </c>
      <c r="FL135">
        <v>26.953</v>
      </c>
      <c r="FM135">
        <v>26.9297</v>
      </c>
      <c r="FN135">
        <v>25.2523</v>
      </c>
      <c r="FO135">
        <v>18.1501</v>
      </c>
      <c r="FP135">
        <v>6.83048</v>
      </c>
      <c r="FQ135">
        <v>20</v>
      </c>
      <c r="FR135">
        <v>395.43</v>
      </c>
      <c r="FS135">
        <v>13.0151</v>
      </c>
      <c r="FT135">
        <v>100.026</v>
      </c>
      <c r="FU135">
        <v>100.391</v>
      </c>
    </row>
    <row r="136" spans="1:177">
      <c r="A136">
        <v>120</v>
      </c>
      <c r="B136">
        <v>1621533807.5</v>
      </c>
      <c r="C136">
        <v>238</v>
      </c>
      <c r="D136" t="s">
        <v>536</v>
      </c>
      <c r="E136" t="s">
        <v>537</v>
      </c>
      <c r="G136">
        <v>1621533807.5</v>
      </c>
      <c r="H136">
        <f>CD136*AF136*(BZ136-CA136)/(100*BS136*(1000-AF136*BZ136))</f>
        <v>0</v>
      </c>
      <c r="I136">
        <f>CD136*AF136*(BY136-BX136*(1000-AF136*CA136)/(1000-AF136*BZ136))/(100*BS136)</f>
        <v>0</v>
      </c>
      <c r="J136">
        <f>BX136 - IF(AF136&gt;1, I136*BS136*100.0/(AH136*CL136), 0)</f>
        <v>0</v>
      </c>
      <c r="K136">
        <f>((Q136-H136/2)*J136-I136)/(Q136+H136/2)</f>
        <v>0</v>
      </c>
      <c r="L136">
        <f>K136*(CE136+CF136)/1000.0</f>
        <v>0</v>
      </c>
      <c r="M136">
        <f>(BX136 - IF(AF136&gt;1, I136*BS136*100.0/(AH136*CL136), 0))*(CE136+CF136)/1000.0</f>
        <v>0</v>
      </c>
      <c r="N136">
        <f>2.0/((1/P136-1/O136)+SIGN(P136)*SQRT((1/P136-1/O136)*(1/P136-1/O136) + 4*BT136/((BT136+1)*(BT136+1))*(2*1/P136*1/O136-1/O136*1/O136)))</f>
        <v>0</v>
      </c>
      <c r="O136">
        <f>IF(LEFT(BU136,1)&lt;&gt;"0",IF(LEFT(BU136,1)="1",3.0,BV136),$D$5+$E$5*(CL136*CE136/($K$5*1000))+$F$5*(CL136*CE136/($K$5*1000))*MAX(MIN(BS136,$J$5),$I$5)*MAX(MIN(BS136,$J$5),$I$5)+$G$5*MAX(MIN(BS136,$J$5),$I$5)*(CL136*CE136/($K$5*1000))+$H$5*(CL136*CE136/($K$5*1000))*(CL136*CE136/($K$5*1000)))</f>
        <v>0</v>
      </c>
      <c r="P136">
        <f>H136*(1000-(1000*0.61365*exp(17.502*T136/(240.97+T136))/(CE136+CF136)+BZ136)/2)/(1000*0.61365*exp(17.502*T136/(240.97+T136))/(CE136+CF136)-BZ136)</f>
        <v>0</v>
      </c>
      <c r="Q136">
        <f>1/((BT136+1)/(N136/1.6)+1/(O136/1.37)) + BT136/((BT136+1)/(N136/1.6) + BT136/(O136/1.37))</f>
        <v>0</v>
      </c>
      <c r="R136">
        <f>(BP136*BR136)</f>
        <v>0</v>
      </c>
      <c r="S136">
        <f>(CG136+(R136+2*0.95*5.67E-8*(((CG136+$B$7)+273)^4-(CG136+273)^4)-44100*H136)/(1.84*29.3*O136+8*0.95*5.67E-8*(CG136+273)^3))</f>
        <v>0</v>
      </c>
      <c r="T136">
        <f>($C$7*CH136+$D$7*CI136+$E$7*S136)</f>
        <v>0</v>
      </c>
      <c r="U136">
        <f>0.61365*exp(17.502*T136/(240.97+T136))</f>
        <v>0</v>
      </c>
      <c r="V136">
        <f>(W136/X136*100)</f>
        <v>0</v>
      </c>
      <c r="W136">
        <f>BZ136*(CE136+CF136)/1000</f>
        <v>0</v>
      </c>
      <c r="X136">
        <f>0.61365*exp(17.502*CG136/(240.97+CG136))</f>
        <v>0</v>
      </c>
      <c r="Y136">
        <f>(U136-BZ136*(CE136+CF136)/1000)</f>
        <v>0</v>
      </c>
      <c r="Z136">
        <f>(-H136*44100)</f>
        <v>0</v>
      </c>
      <c r="AA136">
        <f>2*29.3*O136*0.92*(CG136-T136)</f>
        <v>0</v>
      </c>
      <c r="AB136">
        <f>2*0.95*5.67E-8*(((CG136+$B$7)+273)^4-(T136+273)^4)</f>
        <v>0</v>
      </c>
      <c r="AC136">
        <f>R136+AB136+Z136+AA136</f>
        <v>0</v>
      </c>
      <c r="AD136">
        <v>0</v>
      </c>
      <c r="AE136">
        <v>0</v>
      </c>
      <c r="AF136">
        <f>IF(AD136*$H$13&gt;=AH136,1.0,(AH136/(AH136-AD136*$H$13)))</f>
        <v>0</v>
      </c>
      <c r="AG136">
        <f>(AF136-1)*100</f>
        <v>0</v>
      </c>
      <c r="AH136">
        <f>MAX(0,($B$13+$C$13*CL136)/(1+$D$13*CL136)*CE136/(CG136+273)*$E$13)</f>
        <v>0</v>
      </c>
      <c r="AI136" t="s">
        <v>294</v>
      </c>
      <c r="AJ136">
        <v>0</v>
      </c>
      <c r="AK136">
        <v>0</v>
      </c>
      <c r="AL136">
        <f>AK136-AJ136</f>
        <v>0</v>
      </c>
      <c r="AM136">
        <f>AL136/AK136</f>
        <v>0</v>
      </c>
      <c r="AN136">
        <v>0</v>
      </c>
      <c r="AO136" t="s">
        <v>294</v>
      </c>
      <c r="AP136">
        <v>0</v>
      </c>
      <c r="AQ136">
        <v>0</v>
      </c>
      <c r="AR136">
        <f>1-AP136/AQ136</f>
        <v>0</v>
      </c>
      <c r="AS136">
        <v>0.5</v>
      </c>
      <c r="AT136">
        <f>BP136</f>
        <v>0</v>
      </c>
      <c r="AU136">
        <f>I136</f>
        <v>0</v>
      </c>
      <c r="AV136">
        <f>AR136*AS136*AT136</f>
        <v>0</v>
      </c>
      <c r="AW136">
        <f>BB136/AQ136</f>
        <v>0</v>
      </c>
      <c r="AX136">
        <f>(AU136-AN136)/AT136</f>
        <v>0</v>
      </c>
      <c r="AY136">
        <f>(AK136-AQ136)/AQ136</f>
        <v>0</v>
      </c>
      <c r="AZ136" t="s">
        <v>294</v>
      </c>
      <c r="BA136">
        <v>0</v>
      </c>
      <c r="BB136">
        <f>AQ136-BA136</f>
        <v>0</v>
      </c>
      <c r="BC136">
        <f>(AQ136-AP136)/(AQ136-BA136)</f>
        <v>0</v>
      </c>
      <c r="BD136">
        <f>(AK136-AQ136)/(AK136-BA136)</f>
        <v>0</v>
      </c>
      <c r="BE136">
        <f>(AQ136-AP136)/(AQ136-AJ136)</f>
        <v>0</v>
      </c>
      <c r="BF136">
        <f>(AK136-AQ136)/(AK136-AJ136)</f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f>$B$11*CM136+$C$11*CN136+$F$11*CO136*(1-CR136)</f>
        <v>0</v>
      </c>
      <c r="BP136">
        <f>BO136*BQ136</f>
        <v>0</v>
      </c>
      <c r="BQ136">
        <f>($B$11*$D$9+$C$11*$D$9+$F$11*((DB136+CT136)/MAX(DB136+CT136+DC136, 0.1)*$I$9+DC136/MAX(DB136+CT136+DC136, 0.1)*$J$9))/($B$11+$C$11+$F$11)</f>
        <v>0</v>
      </c>
      <c r="BR136">
        <f>($B$11*$K$9+$C$11*$K$9+$F$11*((DB136+CT136)/MAX(DB136+CT136+DC136, 0.1)*$P$9+DC136/MAX(DB136+CT136+DC136, 0.1)*$Q$9))/($B$11+$C$11+$F$11)</f>
        <v>0</v>
      </c>
      <c r="BS136">
        <v>6</v>
      </c>
      <c r="BT136">
        <v>0.5</v>
      </c>
      <c r="BU136" t="s">
        <v>295</v>
      </c>
      <c r="BV136">
        <v>2</v>
      </c>
      <c r="BW136">
        <v>1621533807.5</v>
      </c>
      <c r="BX136">
        <v>379.483</v>
      </c>
      <c r="BY136">
        <v>389.093</v>
      </c>
      <c r="BZ136">
        <v>12.954</v>
      </c>
      <c r="CA136">
        <v>12.972</v>
      </c>
      <c r="CB136">
        <v>371.197</v>
      </c>
      <c r="CC136">
        <v>12.8004</v>
      </c>
      <c r="CD136">
        <v>700.147</v>
      </c>
      <c r="CE136">
        <v>100.932</v>
      </c>
      <c r="CF136">
        <v>0.10042</v>
      </c>
      <c r="CG136">
        <v>22.9579</v>
      </c>
      <c r="CH136">
        <v>22.9295</v>
      </c>
      <c r="CI136">
        <v>999.9</v>
      </c>
      <c r="CJ136">
        <v>0</v>
      </c>
      <c r="CK136">
        <v>0</v>
      </c>
      <c r="CL136">
        <v>10000</v>
      </c>
      <c r="CM136">
        <v>0</v>
      </c>
      <c r="CN136">
        <v>3.33586</v>
      </c>
      <c r="CO136">
        <v>599.783</v>
      </c>
      <c r="CP136">
        <v>0.932968</v>
      </c>
      <c r="CQ136">
        <v>0.0670323</v>
      </c>
      <c r="CR136">
        <v>0</v>
      </c>
      <c r="CS136">
        <v>3.3003</v>
      </c>
      <c r="CT136">
        <v>4.99951</v>
      </c>
      <c r="CU136">
        <v>90.8252</v>
      </c>
      <c r="CV136">
        <v>4812.3</v>
      </c>
      <c r="CW136">
        <v>37.687</v>
      </c>
      <c r="CX136">
        <v>41.437</v>
      </c>
      <c r="CY136">
        <v>40.062</v>
      </c>
      <c r="CZ136">
        <v>41.062</v>
      </c>
      <c r="DA136">
        <v>40</v>
      </c>
      <c r="DB136">
        <v>554.91</v>
      </c>
      <c r="DC136">
        <v>39.87</v>
      </c>
      <c r="DD136">
        <v>0</v>
      </c>
      <c r="DE136">
        <v>1621533811.6</v>
      </c>
      <c r="DF136">
        <v>0</v>
      </c>
      <c r="DG136">
        <v>3.42565</v>
      </c>
      <c r="DH136">
        <v>-0.359832480604494</v>
      </c>
      <c r="DI136">
        <v>21.6522769033921</v>
      </c>
      <c r="DJ136">
        <v>88.2958576923077</v>
      </c>
      <c r="DK136">
        <v>15</v>
      </c>
      <c r="DL136">
        <v>1621533543.5</v>
      </c>
      <c r="DM136" t="s">
        <v>296</v>
      </c>
      <c r="DN136">
        <v>1621533543</v>
      </c>
      <c r="DO136">
        <v>1621533543.5</v>
      </c>
      <c r="DP136">
        <v>4</v>
      </c>
      <c r="DQ136">
        <v>0.002</v>
      </c>
      <c r="DR136">
        <v>0.003</v>
      </c>
      <c r="DS136">
        <v>8.559</v>
      </c>
      <c r="DT136">
        <v>0.154</v>
      </c>
      <c r="DU136">
        <v>420</v>
      </c>
      <c r="DV136">
        <v>13</v>
      </c>
      <c r="DW136">
        <v>1.35</v>
      </c>
      <c r="DX136">
        <v>0.35</v>
      </c>
      <c r="DY136">
        <v>-9.59757</v>
      </c>
      <c r="DZ136">
        <v>-0.703010881801093</v>
      </c>
      <c r="EA136">
        <v>0.146309107850468</v>
      </c>
      <c r="EB136">
        <v>0</v>
      </c>
      <c r="EC136">
        <v>3.4213</v>
      </c>
      <c r="ED136">
        <v>-0.284425267027801</v>
      </c>
      <c r="EE136">
        <v>0.153365829231148</v>
      </c>
      <c r="EF136">
        <v>1</v>
      </c>
      <c r="EG136">
        <v>0.00699930157</v>
      </c>
      <c r="EH136">
        <v>-0.00699264885253286</v>
      </c>
      <c r="EI136">
        <v>0.0153841130205941</v>
      </c>
      <c r="EJ136">
        <v>1</v>
      </c>
      <c r="EK136">
        <v>2</v>
      </c>
      <c r="EL136">
        <v>3</v>
      </c>
      <c r="EM136" t="s">
        <v>306</v>
      </c>
      <c r="EN136">
        <v>100</v>
      </c>
      <c r="EO136">
        <v>100</v>
      </c>
      <c r="EP136">
        <v>8.286</v>
      </c>
      <c r="EQ136">
        <v>0.1536</v>
      </c>
      <c r="ER136">
        <v>5.25304998807394</v>
      </c>
      <c r="ES136">
        <v>0.0095515401478521</v>
      </c>
      <c r="ET136">
        <v>-4.08282145803731e-06</v>
      </c>
      <c r="EU136">
        <v>9.61633180237613e-10</v>
      </c>
      <c r="EV136">
        <v>-0.0133641391554055</v>
      </c>
      <c r="EW136">
        <v>0.00964955815971448</v>
      </c>
      <c r="EX136">
        <v>0.000351754833574242</v>
      </c>
      <c r="EY136">
        <v>-6.74969522547015e-06</v>
      </c>
      <c r="EZ136">
        <v>-1</v>
      </c>
      <c r="FA136">
        <v>-1</v>
      </c>
      <c r="FB136">
        <v>-1</v>
      </c>
      <c r="FC136">
        <v>-1</v>
      </c>
      <c r="FD136">
        <v>4.4</v>
      </c>
      <c r="FE136">
        <v>4.4</v>
      </c>
      <c r="FF136">
        <v>2</v>
      </c>
      <c r="FG136">
        <v>793.379</v>
      </c>
      <c r="FH136">
        <v>738.304</v>
      </c>
      <c r="FI136">
        <v>19.9996</v>
      </c>
      <c r="FJ136">
        <v>26.8852</v>
      </c>
      <c r="FK136">
        <v>29.9999</v>
      </c>
      <c r="FL136">
        <v>26.953</v>
      </c>
      <c r="FM136">
        <v>26.9274</v>
      </c>
      <c r="FN136">
        <v>25.4177</v>
      </c>
      <c r="FO136">
        <v>18.1501</v>
      </c>
      <c r="FP136">
        <v>6.83048</v>
      </c>
      <c r="FQ136">
        <v>20</v>
      </c>
      <c r="FR136">
        <v>398.86</v>
      </c>
      <c r="FS136">
        <v>13.0151</v>
      </c>
      <c r="FT136">
        <v>100.025</v>
      </c>
      <c r="FU136">
        <v>100.392</v>
      </c>
    </row>
    <row r="137" spans="1:177">
      <c r="A137">
        <v>121</v>
      </c>
      <c r="B137">
        <v>1621533809.5</v>
      </c>
      <c r="C137">
        <v>240</v>
      </c>
      <c r="D137" t="s">
        <v>538</v>
      </c>
      <c r="E137" t="s">
        <v>539</v>
      </c>
      <c r="G137">
        <v>1621533809.5</v>
      </c>
      <c r="H137">
        <f>CD137*AF137*(BZ137-CA137)/(100*BS137*(1000-AF137*BZ137))</f>
        <v>0</v>
      </c>
      <c r="I137">
        <f>CD137*AF137*(BY137-BX137*(1000-AF137*CA137)/(1000-AF137*BZ137))/(100*BS137)</f>
        <v>0</v>
      </c>
      <c r="J137">
        <f>BX137 - IF(AF137&gt;1, I137*BS137*100.0/(AH137*CL137), 0)</f>
        <v>0</v>
      </c>
      <c r="K137">
        <f>((Q137-H137/2)*J137-I137)/(Q137+H137/2)</f>
        <v>0</v>
      </c>
      <c r="L137">
        <f>K137*(CE137+CF137)/1000.0</f>
        <v>0</v>
      </c>
      <c r="M137">
        <f>(BX137 - IF(AF137&gt;1, I137*BS137*100.0/(AH137*CL137), 0))*(CE137+CF137)/1000.0</f>
        <v>0</v>
      </c>
      <c r="N137">
        <f>2.0/((1/P137-1/O137)+SIGN(P137)*SQRT((1/P137-1/O137)*(1/P137-1/O137) + 4*BT137/((BT137+1)*(BT137+1))*(2*1/P137*1/O137-1/O137*1/O137)))</f>
        <v>0</v>
      </c>
      <c r="O137">
        <f>IF(LEFT(BU137,1)&lt;&gt;"0",IF(LEFT(BU137,1)="1",3.0,BV137),$D$5+$E$5*(CL137*CE137/($K$5*1000))+$F$5*(CL137*CE137/($K$5*1000))*MAX(MIN(BS137,$J$5),$I$5)*MAX(MIN(BS137,$J$5),$I$5)+$G$5*MAX(MIN(BS137,$J$5),$I$5)*(CL137*CE137/($K$5*1000))+$H$5*(CL137*CE137/($K$5*1000))*(CL137*CE137/($K$5*1000)))</f>
        <v>0</v>
      </c>
      <c r="P137">
        <f>H137*(1000-(1000*0.61365*exp(17.502*T137/(240.97+T137))/(CE137+CF137)+BZ137)/2)/(1000*0.61365*exp(17.502*T137/(240.97+T137))/(CE137+CF137)-BZ137)</f>
        <v>0</v>
      </c>
      <c r="Q137">
        <f>1/((BT137+1)/(N137/1.6)+1/(O137/1.37)) + BT137/((BT137+1)/(N137/1.6) + BT137/(O137/1.37))</f>
        <v>0</v>
      </c>
      <c r="R137">
        <f>(BP137*BR137)</f>
        <v>0</v>
      </c>
      <c r="S137">
        <f>(CG137+(R137+2*0.95*5.67E-8*(((CG137+$B$7)+273)^4-(CG137+273)^4)-44100*H137)/(1.84*29.3*O137+8*0.95*5.67E-8*(CG137+273)^3))</f>
        <v>0</v>
      </c>
      <c r="T137">
        <f>($C$7*CH137+$D$7*CI137+$E$7*S137)</f>
        <v>0</v>
      </c>
      <c r="U137">
        <f>0.61365*exp(17.502*T137/(240.97+T137))</f>
        <v>0</v>
      </c>
      <c r="V137">
        <f>(W137/X137*100)</f>
        <v>0</v>
      </c>
      <c r="W137">
        <f>BZ137*(CE137+CF137)/1000</f>
        <v>0</v>
      </c>
      <c r="X137">
        <f>0.61365*exp(17.502*CG137/(240.97+CG137))</f>
        <v>0</v>
      </c>
      <c r="Y137">
        <f>(U137-BZ137*(CE137+CF137)/1000)</f>
        <v>0</v>
      </c>
      <c r="Z137">
        <f>(-H137*44100)</f>
        <v>0</v>
      </c>
      <c r="AA137">
        <f>2*29.3*O137*0.92*(CG137-T137)</f>
        <v>0</v>
      </c>
      <c r="AB137">
        <f>2*0.95*5.67E-8*(((CG137+$B$7)+273)^4-(T137+273)^4)</f>
        <v>0</v>
      </c>
      <c r="AC137">
        <f>R137+AB137+Z137+AA137</f>
        <v>0</v>
      </c>
      <c r="AD137">
        <v>0</v>
      </c>
      <c r="AE137">
        <v>0</v>
      </c>
      <c r="AF137">
        <f>IF(AD137*$H$13&gt;=AH137,1.0,(AH137/(AH137-AD137*$H$13)))</f>
        <v>0</v>
      </c>
      <c r="AG137">
        <f>(AF137-1)*100</f>
        <v>0</v>
      </c>
      <c r="AH137">
        <f>MAX(0,($B$13+$C$13*CL137)/(1+$D$13*CL137)*CE137/(CG137+273)*$E$13)</f>
        <v>0</v>
      </c>
      <c r="AI137" t="s">
        <v>294</v>
      </c>
      <c r="AJ137">
        <v>0</v>
      </c>
      <c r="AK137">
        <v>0</v>
      </c>
      <c r="AL137">
        <f>AK137-AJ137</f>
        <v>0</v>
      </c>
      <c r="AM137">
        <f>AL137/AK137</f>
        <v>0</v>
      </c>
      <c r="AN137">
        <v>0</v>
      </c>
      <c r="AO137" t="s">
        <v>294</v>
      </c>
      <c r="AP137">
        <v>0</v>
      </c>
      <c r="AQ137">
        <v>0</v>
      </c>
      <c r="AR137">
        <f>1-AP137/AQ137</f>
        <v>0</v>
      </c>
      <c r="AS137">
        <v>0.5</v>
      </c>
      <c r="AT137">
        <f>BP137</f>
        <v>0</v>
      </c>
      <c r="AU137">
        <f>I137</f>
        <v>0</v>
      </c>
      <c r="AV137">
        <f>AR137*AS137*AT137</f>
        <v>0</v>
      </c>
      <c r="AW137">
        <f>BB137/AQ137</f>
        <v>0</v>
      </c>
      <c r="AX137">
        <f>(AU137-AN137)/AT137</f>
        <v>0</v>
      </c>
      <c r="AY137">
        <f>(AK137-AQ137)/AQ137</f>
        <v>0</v>
      </c>
      <c r="AZ137" t="s">
        <v>294</v>
      </c>
      <c r="BA137">
        <v>0</v>
      </c>
      <c r="BB137">
        <f>AQ137-BA137</f>
        <v>0</v>
      </c>
      <c r="BC137">
        <f>(AQ137-AP137)/(AQ137-BA137)</f>
        <v>0</v>
      </c>
      <c r="BD137">
        <f>(AK137-AQ137)/(AK137-BA137)</f>
        <v>0</v>
      </c>
      <c r="BE137">
        <f>(AQ137-AP137)/(AQ137-AJ137)</f>
        <v>0</v>
      </c>
      <c r="BF137">
        <f>(AK137-AQ137)/(AK137-AJ137)</f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f>$B$11*CM137+$C$11*CN137+$F$11*CO137*(1-CR137)</f>
        <v>0</v>
      </c>
      <c r="BP137">
        <f>BO137*BQ137</f>
        <v>0</v>
      </c>
      <c r="BQ137">
        <f>($B$11*$D$9+$C$11*$D$9+$F$11*((DB137+CT137)/MAX(DB137+CT137+DC137, 0.1)*$I$9+DC137/MAX(DB137+CT137+DC137, 0.1)*$J$9))/($B$11+$C$11+$F$11)</f>
        <v>0</v>
      </c>
      <c r="BR137">
        <f>($B$11*$K$9+$C$11*$K$9+$F$11*((DB137+CT137)/MAX(DB137+CT137+DC137, 0.1)*$P$9+DC137/MAX(DB137+CT137+DC137, 0.1)*$Q$9))/($B$11+$C$11+$F$11)</f>
        <v>0</v>
      </c>
      <c r="BS137">
        <v>6</v>
      </c>
      <c r="BT137">
        <v>0.5</v>
      </c>
      <c r="BU137" t="s">
        <v>295</v>
      </c>
      <c r="BV137">
        <v>2</v>
      </c>
      <c r="BW137">
        <v>1621533809.5</v>
      </c>
      <c r="BX137">
        <v>382.848</v>
      </c>
      <c r="BY137">
        <v>392.116</v>
      </c>
      <c r="BZ137">
        <v>12.956</v>
      </c>
      <c r="CA137">
        <v>12.9741</v>
      </c>
      <c r="CB137">
        <v>374.54</v>
      </c>
      <c r="CC137">
        <v>12.8023</v>
      </c>
      <c r="CD137">
        <v>700.071</v>
      </c>
      <c r="CE137">
        <v>100.933</v>
      </c>
      <c r="CF137">
        <v>0.10042</v>
      </c>
      <c r="CG137">
        <v>22.956</v>
      </c>
      <c r="CH137">
        <v>22.932</v>
      </c>
      <c r="CI137">
        <v>999.9</v>
      </c>
      <c r="CJ137">
        <v>0</v>
      </c>
      <c r="CK137">
        <v>0</v>
      </c>
      <c r="CL137">
        <v>10000</v>
      </c>
      <c r="CM137">
        <v>0</v>
      </c>
      <c r="CN137">
        <v>3.33586</v>
      </c>
      <c r="CO137">
        <v>600.076</v>
      </c>
      <c r="CP137">
        <v>0.933003</v>
      </c>
      <c r="CQ137">
        <v>0.0669971</v>
      </c>
      <c r="CR137">
        <v>0</v>
      </c>
      <c r="CS137">
        <v>3.6593</v>
      </c>
      <c r="CT137">
        <v>4.99951</v>
      </c>
      <c r="CU137">
        <v>90.1492</v>
      </c>
      <c r="CV137">
        <v>4814.72</v>
      </c>
      <c r="CW137">
        <v>37.687</v>
      </c>
      <c r="CX137">
        <v>41.437</v>
      </c>
      <c r="CY137">
        <v>40.125</v>
      </c>
      <c r="CZ137">
        <v>41.062</v>
      </c>
      <c r="DA137">
        <v>40</v>
      </c>
      <c r="DB137">
        <v>555.21</v>
      </c>
      <c r="DC137">
        <v>39.87</v>
      </c>
      <c r="DD137">
        <v>0</v>
      </c>
      <c r="DE137">
        <v>1621533813.4</v>
      </c>
      <c r="DF137">
        <v>0</v>
      </c>
      <c r="DG137">
        <v>3.450116</v>
      </c>
      <c r="DH137">
        <v>-0.123738458118253</v>
      </c>
      <c r="DI137">
        <v>22.1673614747655</v>
      </c>
      <c r="DJ137">
        <v>88.796352</v>
      </c>
      <c r="DK137">
        <v>15</v>
      </c>
      <c r="DL137">
        <v>1621533543.5</v>
      </c>
      <c r="DM137" t="s">
        <v>296</v>
      </c>
      <c r="DN137">
        <v>1621533543</v>
      </c>
      <c r="DO137">
        <v>1621533543.5</v>
      </c>
      <c r="DP137">
        <v>4</v>
      </c>
      <c r="DQ137">
        <v>0.002</v>
      </c>
      <c r="DR137">
        <v>0.003</v>
      </c>
      <c r="DS137">
        <v>8.559</v>
      </c>
      <c r="DT137">
        <v>0.154</v>
      </c>
      <c r="DU137">
        <v>420</v>
      </c>
      <c r="DV137">
        <v>13</v>
      </c>
      <c r="DW137">
        <v>1.35</v>
      </c>
      <c r="DX137">
        <v>0.35</v>
      </c>
      <c r="DY137">
        <v>-9.59791025</v>
      </c>
      <c r="DZ137">
        <v>-0.216001688555317</v>
      </c>
      <c r="EA137">
        <v>0.142773006718488</v>
      </c>
      <c r="EB137">
        <v>1</v>
      </c>
      <c r="EC137">
        <v>3.43342727272727</v>
      </c>
      <c r="ED137">
        <v>-0.0991832579185478</v>
      </c>
      <c r="EE137">
        <v>0.166368530810599</v>
      </c>
      <c r="EF137">
        <v>1</v>
      </c>
      <c r="EG137">
        <v>0.00460534282</v>
      </c>
      <c r="EH137">
        <v>-0.0471869641891182</v>
      </c>
      <c r="EI137">
        <v>0.0170232723003432</v>
      </c>
      <c r="EJ137">
        <v>1</v>
      </c>
      <c r="EK137">
        <v>3</v>
      </c>
      <c r="EL137">
        <v>3</v>
      </c>
      <c r="EM137" t="s">
        <v>297</v>
      </c>
      <c r="EN137">
        <v>100</v>
      </c>
      <c r="EO137">
        <v>100</v>
      </c>
      <c r="EP137">
        <v>8.308</v>
      </c>
      <c r="EQ137">
        <v>0.1537</v>
      </c>
      <c r="ER137">
        <v>5.25304998807394</v>
      </c>
      <c r="ES137">
        <v>0.0095515401478521</v>
      </c>
      <c r="ET137">
        <v>-4.08282145803731e-06</v>
      </c>
      <c r="EU137">
        <v>9.61633180237613e-10</v>
      </c>
      <c r="EV137">
        <v>-0.0133641391554055</v>
      </c>
      <c r="EW137">
        <v>0.00964955815971448</v>
      </c>
      <c r="EX137">
        <v>0.000351754833574242</v>
      </c>
      <c r="EY137">
        <v>-6.74969522547015e-06</v>
      </c>
      <c r="EZ137">
        <v>-1</v>
      </c>
      <c r="FA137">
        <v>-1</v>
      </c>
      <c r="FB137">
        <v>-1</v>
      </c>
      <c r="FC137">
        <v>-1</v>
      </c>
      <c r="FD137">
        <v>4.4</v>
      </c>
      <c r="FE137">
        <v>4.4</v>
      </c>
      <c r="FF137">
        <v>2</v>
      </c>
      <c r="FG137">
        <v>794.448</v>
      </c>
      <c r="FH137">
        <v>738.493</v>
      </c>
      <c r="FI137">
        <v>19.9996</v>
      </c>
      <c r="FJ137">
        <v>26.8838</v>
      </c>
      <c r="FK137">
        <v>29.9999</v>
      </c>
      <c r="FL137">
        <v>26.953</v>
      </c>
      <c r="FM137">
        <v>26.9274</v>
      </c>
      <c r="FN137">
        <v>25.5893</v>
      </c>
      <c r="FO137">
        <v>18.1501</v>
      </c>
      <c r="FP137">
        <v>6.83048</v>
      </c>
      <c r="FQ137">
        <v>20</v>
      </c>
      <c r="FR137">
        <v>402.22</v>
      </c>
      <c r="FS137">
        <v>13.0151</v>
      </c>
      <c r="FT137">
        <v>100.026</v>
      </c>
      <c r="FU137">
        <v>100.392</v>
      </c>
    </row>
    <row r="138" spans="1:177">
      <c r="A138">
        <v>122</v>
      </c>
      <c r="B138">
        <v>1621533811.5</v>
      </c>
      <c r="C138">
        <v>242</v>
      </c>
      <c r="D138" t="s">
        <v>540</v>
      </c>
      <c r="E138" t="s">
        <v>541</v>
      </c>
      <c r="G138">
        <v>1621533811.5</v>
      </c>
      <c r="H138">
        <f>CD138*AF138*(BZ138-CA138)/(100*BS138*(1000-AF138*BZ138))</f>
        <v>0</v>
      </c>
      <c r="I138">
        <f>CD138*AF138*(BY138-BX138*(1000-AF138*CA138)/(1000-AF138*BZ138))/(100*BS138)</f>
        <v>0</v>
      </c>
      <c r="J138">
        <f>BX138 - IF(AF138&gt;1, I138*BS138*100.0/(AH138*CL138), 0)</f>
        <v>0</v>
      </c>
      <c r="K138">
        <f>((Q138-H138/2)*J138-I138)/(Q138+H138/2)</f>
        <v>0</v>
      </c>
      <c r="L138">
        <f>K138*(CE138+CF138)/1000.0</f>
        <v>0</v>
      </c>
      <c r="M138">
        <f>(BX138 - IF(AF138&gt;1, I138*BS138*100.0/(AH138*CL138), 0))*(CE138+CF138)/1000.0</f>
        <v>0</v>
      </c>
      <c r="N138">
        <f>2.0/((1/P138-1/O138)+SIGN(P138)*SQRT((1/P138-1/O138)*(1/P138-1/O138) + 4*BT138/((BT138+1)*(BT138+1))*(2*1/P138*1/O138-1/O138*1/O138)))</f>
        <v>0</v>
      </c>
      <c r="O138">
        <f>IF(LEFT(BU138,1)&lt;&gt;"0",IF(LEFT(BU138,1)="1",3.0,BV138),$D$5+$E$5*(CL138*CE138/($K$5*1000))+$F$5*(CL138*CE138/($K$5*1000))*MAX(MIN(BS138,$J$5),$I$5)*MAX(MIN(BS138,$J$5),$I$5)+$G$5*MAX(MIN(BS138,$J$5),$I$5)*(CL138*CE138/($K$5*1000))+$H$5*(CL138*CE138/($K$5*1000))*(CL138*CE138/($K$5*1000)))</f>
        <v>0</v>
      </c>
      <c r="P138">
        <f>H138*(1000-(1000*0.61365*exp(17.502*T138/(240.97+T138))/(CE138+CF138)+BZ138)/2)/(1000*0.61365*exp(17.502*T138/(240.97+T138))/(CE138+CF138)-BZ138)</f>
        <v>0</v>
      </c>
      <c r="Q138">
        <f>1/((BT138+1)/(N138/1.6)+1/(O138/1.37)) + BT138/((BT138+1)/(N138/1.6) + BT138/(O138/1.37))</f>
        <v>0</v>
      </c>
      <c r="R138">
        <f>(BP138*BR138)</f>
        <v>0</v>
      </c>
      <c r="S138">
        <f>(CG138+(R138+2*0.95*5.67E-8*(((CG138+$B$7)+273)^4-(CG138+273)^4)-44100*H138)/(1.84*29.3*O138+8*0.95*5.67E-8*(CG138+273)^3))</f>
        <v>0</v>
      </c>
      <c r="T138">
        <f>($C$7*CH138+$D$7*CI138+$E$7*S138)</f>
        <v>0</v>
      </c>
      <c r="U138">
        <f>0.61365*exp(17.502*T138/(240.97+T138))</f>
        <v>0</v>
      </c>
      <c r="V138">
        <f>(W138/X138*100)</f>
        <v>0</v>
      </c>
      <c r="W138">
        <f>BZ138*(CE138+CF138)/1000</f>
        <v>0</v>
      </c>
      <c r="X138">
        <f>0.61365*exp(17.502*CG138/(240.97+CG138))</f>
        <v>0</v>
      </c>
      <c r="Y138">
        <f>(U138-BZ138*(CE138+CF138)/1000)</f>
        <v>0</v>
      </c>
      <c r="Z138">
        <f>(-H138*44100)</f>
        <v>0</v>
      </c>
      <c r="AA138">
        <f>2*29.3*O138*0.92*(CG138-T138)</f>
        <v>0</v>
      </c>
      <c r="AB138">
        <f>2*0.95*5.67E-8*(((CG138+$B$7)+273)^4-(T138+273)^4)</f>
        <v>0</v>
      </c>
      <c r="AC138">
        <f>R138+AB138+Z138+AA138</f>
        <v>0</v>
      </c>
      <c r="AD138">
        <v>0</v>
      </c>
      <c r="AE138">
        <v>0</v>
      </c>
      <c r="AF138">
        <f>IF(AD138*$H$13&gt;=AH138,1.0,(AH138/(AH138-AD138*$H$13)))</f>
        <v>0</v>
      </c>
      <c r="AG138">
        <f>(AF138-1)*100</f>
        <v>0</v>
      </c>
      <c r="AH138">
        <f>MAX(0,($B$13+$C$13*CL138)/(1+$D$13*CL138)*CE138/(CG138+273)*$E$13)</f>
        <v>0</v>
      </c>
      <c r="AI138" t="s">
        <v>294</v>
      </c>
      <c r="AJ138">
        <v>0</v>
      </c>
      <c r="AK138">
        <v>0</v>
      </c>
      <c r="AL138">
        <f>AK138-AJ138</f>
        <v>0</v>
      </c>
      <c r="AM138">
        <f>AL138/AK138</f>
        <v>0</v>
      </c>
      <c r="AN138">
        <v>0</v>
      </c>
      <c r="AO138" t="s">
        <v>294</v>
      </c>
      <c r="AP138">
        <v>0</v>
      </c>
      <c r="AQ138">
        <v>0</v>
      </c>
      <c r="AR138">
        <f>1-AP138/AQ138</f>
        <v>0</v>
      </c>
      <c r="AS138">
        <v>0.5</v>
      </c>
      <c r="AT138">
        <f>BP138</f>
        <v>0</v>
      </c>
      <c r="AU138">
        <f>I138</f>
        <v>0</v>
      </c>
      <c r="AV138">
        <f>AR138*AS138*AT138</f>
        <v>0</v>
      </c>
      <c r="AW138">
        <f>BB138/AQ138</f>
        <v>0</v>
      </c>
      <c r="AX138">
        <f>(AU138-AN138)/AT138</f>
        <v>0</v>
      </c>
      <c r="AY138">
        <f>(AK138-AQ138)/AQ138</f>
        <v>0</v>
      </c>
      <c r="AZ138" t="s">
        <v>294</v>
      </c>
      <c r="BA138">
        <v>0</v>
      </c>
      <c r="BB138">
        <f>AQ138-BA138</f>
        <v>0</v>
      </c>
      <c r="BC138">
        <f>(AQ138-AP138)/(AQ138-BA138)</f>
        <v>0</v>
      </c>
      <c r="BD138">
        <f>(AK138-AQ138)/(AK138-BA138)</f>
        <v>0</v>
      </c>
      <c r="BE138">
        <f>(AQ138-AP138)/(AQ138-AJ138)</f>
        <v>0</v>
      </c>
      <c r="BF138">
        <f>(AK138-AQ138)/(AK138-AJ138)</f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f>$B$11*CM138+$C$11*CN138+$F$11*CO138*(1-CR138)</f>
        <v>0</v>
      </c>
      <c r="BP138">
        <f>BO138*BQ138</f>
        <v>0</v>
      </c>
      <c r="BQ138">
        <f>($B$11*$D$9+$C$11*$D$9+$F$11*((DB138+CT138)/MAX(DB138+CT138+DC138, 0.1)*$I$9+DC138/MAX(DB138+CT138+DC138, 0.1)*$J$9))/($B$11+$C$11+$F$11)</f>
        <v>0</v>
      </c>
      <c r="BR138">
        <f>($B$11*$K$9+$C$11*$K$9+$F$11*((DB138+CT138)/MAX(DB138+CT138+DC138, 0.1)*$P$9+DC138/MAX(DB138+CT138+DC138, 0.1)*$Q$9))/($B$11+$C$11+$F$11)</f>
        <v>0</v>
      </c>
      <c r="BS138">
        <v>6</v>
      </c>
      <c r="BT138">
        <v>0.5</v>
      </c>
      <c r="BU138" t="s">
        <v>295</v>
      </c>
      <c r="BV138">
        <v>2</v>
      </c>
      <c r="BW138">
        <v>1621533811.5</v>
      </c>
      <c r="BX138">
        <v>386.167</v>
      </c>
      <c r="BY138">
        <v>395.464</v>
      </c>
      <c r="BZ138">
        <v>12.9606</v>
      </c>
      <c r="CA138">
        <v>12.9653</v>
      </c>
      <c r="CB138">
        <v>377.836</v>
      </c>
      <c r="CC138">
        <v>12.8069</v>
      </c>
      <c r="CD138">
        <v>700.215</v>
      </c>
      <c r="CE138">
        <v>100.931</v>
      </c>
      <c r="CF138">
        <v>0.100742</v>
      </c>
      <c r="CG138">
        <v>22.9567</v>
      </c>
      <c r="CH138">
        <v>22.9252</v>
      </c>
      <c r="CI138">
        <v>999.9</v>
      </c>
      <c r="CJ138">
        <v>0</v>
      </c>
      <c r="CK138">
        <v>0</v>
      </c>
      <c r="CL138">
        <v>9960</v>
      </c>
      <c r="CM138">
        <v>0</v>
      </c>
      <c r="CN138">
        <v>3.33586</v>
      </c>
      <c r="CO138">
        <v>600.08</v>
      </c>
      <c r="CP138">
        <v>0.933003</v>
      </c>
      <c r="CQ138">
        <v>0.0669971</v>
      </c>
      <c r="CR138">
        <v>0</v>
      </c>
      <c r="CS138">
        <v>3.4615</v>
      </c>
      <c r="CT138">
        <v>4.99951</v>
      </c>
      <c r="CU138">
        <v>90.1496</v>
      </c>
      <c r="CV138">
        <v>4814.75</v>
      </c>
      <c r="CW138">
        <v>37.687</v>
      </c>
      <c r="CX138">
        <v>41.437</v>
      </c>
      <c r="CY138">
        <v>40.125</v>
      </c>
      <c r="CZ138">
        <v>41.062</v>
      </c>
      <c r="DA138">
        <v>40</v>
      </c>
      <c r="DB138">
        <v>555.21</v>
      </c>
      <c r="DC138">
        <v>39.87</v>
      </c>
      <c r="DD138">
        <v>0</v>
      </c>
      <c r="DE138">
        <v>1621533815.2</v>
      </c>
      <c r="DF138">
        <v>0</v>
      </c>
      <c r="DG138">
        <v>3.44268846153846</v>
      </c>
      <c r="DH138">
        <v>-0.391900851425004</v>
      </c>
      <c r="DI138">
        <v>18.7873162330767</v>
      </c>
      <c r="DJ138">
        <v>89.1374384615385</v>
      </c>
      <c r="DK138">
        <v>15</v>
      </c>
      <c r="DL138">
        <v>1621533543.5</v>
      </c>
      <c r="DM138" t="s">
        <v>296</v>
      </c>
      <c r="DN138">
        <v>1621533543</v>
      </c>
      <c r="DO138">
        <v>1621533543.5</v>
      </c>
      <c r="DP138">
        <v>4</v>
      </c>
      <c r="DQ138">
        <v>0.002</v>
      </c>
      <c r="DR138">
        <v>0.003</v>
      </c>
      <c r="DS138">
        <v>8.559</v>
      </c>
      <c r="DT138">
        <v>0.154</v>
      </c>
      <c r="DU138">
        <v>420</v>
      </c>
      <c r="DV138">
        <v>13</v>
      </c>
      <c r="DW138">
        <v>1.35</v>
      </c>
      <c r="DX138">
        <v>0.35</v>
      </c>
      <c r="DY138">
        <v>-9.57082975</v>
      </c>
      <c r="DZ138">
        <v>0.207978348968134</v>
      </c>
      <c r="EA138">
        <v>0.164458471133102</v>
      </c>
      <c r="EB138">
        <v>1</v>
      </c>
      <c r="EC138">
        <v>3.42873714285714</v>
      </c>
      <c r="ED138">
        <v>-0.012450048388709</v>
      </c>
      <c r="EE138">
        <v>0.163135771825126</v>
      </c>
      <c r="EF138">
        <v>1</v>
      </c>
      <c r="EG138">
        <v>0.00280738157</v>
      </c>
      <c r="EH138">
        <v>-0.0727300931842402</v>
      </c>
      <c r="EI138">
        <v>0.0177527886304975</v>
      </c>
      <c r="EJ138">
        <v>1</v>
      </c>
      <c r="EK138">
        <v>3</v>
      </c>
      <c r="EL138">
        <v>3</v>
      </c>
      <c r="EM138" t="s">
        <v>297</v>
      </c>
      <c r="EN138">
        <v>100</v>
      </c>
      <c r="EO138">
        <v>100</v>
      </c>
      <c r="EP138">
        <v>8.331</v>
      </c>
      <c r="EQ138">
        <v>0.1537</v>
      </c>
      <c r="ER138">
        <v>5.25304998807394</v>
      </c>
      <c r="ES138">
        <v>0.0095515401478521</v>
      </c>
      <c r="ET138">
        <v>-4.08282145803731e-06</v>
      </c>
      <c r="EU138">
        <v>9.61633180237613e-10</v>
      </c>
      <c r="EV138">
        <v>-0.0133641391554055</v>
      </c>
      <c r="EW138">
        <v>0.00964955815971448</v>
      </c>
      <c r="EX138">
        <v>0.000351754833574242</v>
      </c>
      <c r="EY138">
        <v>-6.74969522547015e-06</v>
      </c>
      <c r="EZ138">
        <v>-1</v>
      </c>
      <c r="FA138">
        <v>-1</v>
      </c>
      <c r="FB138">
        <v>-1</v>
      </c>
      <c r="FC138">
        <v>-1</v>
      </c>
      <c r="FD138">
        <v>4.5</v>
      </c>
      <c r="FE138">
        <v>4.5</v>
      </c>
      <c r="FF138">
        <v>2</v>
      </c>
      <c r="FG138">
        <v>793.346</v>
      </c>
      <c r="FH138">
        <v>738.682</v>
      </c>
      <c r="FI138">
        <v>19.9996</v>
      </c>
      <c r="FJ138">
        <v>26.8838</v>
      </c>
      <c r="FK138">
        <v>30</v>
      </c>
      <c r="FL138">
        <v>26.9507</v>
      </c>
      <c r="FM138">
        <v>26.9274</v>
      </c>
      <c r="FN138">
        <v>25.7647</v>
      </c>
      <c r="FO138">
        <v>18.1501</v>
      </c>
      <c r="FP138">
        <v>6.83048</v>
      </c>
      <c r="FQ138">
        <v>20</v>
      </c>
      <c r="FR138">
        <v>405.59</v>
      </c>
      <c r="FS138">
        <v>13.0151</v>
      </c>
      <c r="FT138">
        <v>100.027</v>
      </c>
      <c r="FU138">
        <v>100.391</v>
      </c>
    </row>
    <row r="139" spans="1:177">
      <c r="A139">
        <v>123</v>
      </c>
      <c r="B139">
        <v>1621533813.5</v>
      </c>
      <c r="C139">
        <v>244</v>
      </c>
      <c r="D139" t="s">
        <v>542</v>
      </c>
      <c r="E139" t="s">
        <v>543</v>
      </c>
      <c r="G139">
        <v>1621533813.5</v>
      </c>
      <c r="H139">
        <f>CD139*AF139*(BZ139-CA139)/(100*BS139*(1000-AF139*BZ139))</f>
        <v>0</v>
      </c>
      <c r="I139">
        <f>CD139*AF139*(BY139-BX139*(1000-AF139*CA139)/(1000-AF139*BZ139))/(100*BS139)</f>
        <v>0</v>
      </c>
      <c r="J139">
        <f>BX139 - IF(AF139&gt;1, I139*BS139*100.0/(AH139*CL139), 0)</f>
        <v>0</v>
      </c>
      <c r="K139">
        <f>((Q139-H139/2)*J139-I139)/(Q139+H139/2)</f>
        <v>0</v>
      </c>
      <c r="L139">
        <f>K139*(CE139+CF139)/1000.0</f>
        <v>0</v>
      </c>
      <c r="M139">
        <f>(BX139 - IF(AF139&gt;1, I139*BS139*100.0/(AH139*CL139), 0))*(CE139+CF139)/1000.0</f>
        <v>0</v>
      </c>
      <c r="N139">
        <f>2.0/((1/P139-1/O139)+SIGN(P139)*SQRT((1/P139-1/O139)*(1/P139-1/O139) + 4*BT139/((BT139+1)*(BT139+1))*(2*1/P139*1/O139-1/O139*1/O139)))</f>
        <v>0</v>
      </c>
      <c r="O139">
        <f>IF(LEFT(BU139,1)&lt;&gt;"0",IF(LEFT(BU139,1)="1",3.0,BV139),$D$5+$E$5*(CL139*CE139/($K$5*1000))+$F$5*(CL139*CE139/($K$5*1000))*MAX(MIN(BS139,$J$5),$I$5)*MAX(MIN(BS139,$J$5),$I$5)+$G$5*MAX(MIN(BS139,$J$5),$I$5)*(CL139*CE139/($K$5*1000))+$H$5*(CL139*CE139/($K$5*1000))*(CL139*CE139/($K$5*1000)))</f>
        <v>0</v>
      </c>
      <c r="P139">
        <f>H139*(1000-(1000*0.61365*exp(17.502*T139/(240.97+T139))/(CE139+CF139)+BZ139)/2)/(1000*0.61365*exp(17.502*T139/(240.97+T139))/(CE139+CF139)-BZ139)</f>
        <v>0</v>
      </c>
      <c r="Q139">
        <f>1/((BT139+1)/(N139/1.6)+1/(O139/1.37)) + BT139/((BT139+1)/(N139/1.6) + BT139/(O139/1.37))</f>
        <v>0</v>
      </c>
      <c r="R139">
        <f>(BP139*BR139)</f>
        <v>0</v>
      </c>
      <c r="S139">
        <f>(CG139+(R139+2*0.95*5.67E-8*(((CG139+$B$7)+273)^4-(CG139+273)^4)-44100*H139)/(1.84*29.3*O139+8*0.95*5.67E-8*(CG139+273)^3))</f>
        <v>0</v>
      </c>
      <c r="T139">
        <f>($C$7*CH139+$D$7*CI139+$E$7*S139)</f>
        <v>0</v>
      </c>
      <c r="U139">
        <f>0.61365*exp(17.502*T139/(240.97+T139))</f>
        <v>0</v>
      </c>
      <c r="V139">
        <f>(W139/X139*100)</f>
        <v>0</v>
      </c>
      <c r="W139">
        <f>BZ139*(CE139+CF139)/1000</f>
        <v>0</v>
      </c>
      <c r="X139">
        <f>0.61365*exp(17.502*CG139/(240.97+CG139))</f>
        <v>0</v>
      </c>
      <c r="Y139">
        <f>(U139-BZ139*(CE139+CF139)/1000)</f>
        <v>0</v>
      </c>
      <c r="Z139">
        <f>(-H139*44100)</f>
        <v>0</v>
      </c>
      <c r="AA139">
        <f>2*29.3*O139*0.92*(CG139-T139)</f>
        <v>0</v>
      </c>
      <c r="AB139">
        <f>2*0.95*5.67E-8*(((CG139+$B$7)+273)^4-(T139+273)^4)</f>
        <v>0</v>
      </c>
      <c r="AC139">
        <f>R139+AB139+Z139+AA139</f>
        <v>0</v>
      </c>
      <c r="AD139">
        <v>0</v>
      </c>
      <c r="AE139">
        <v>0</v>
      </c>
      <c r="AF139">
        <f>IF(AD139*$H$13&gt;=AH139,1.0,(AH139/(AH139-AD139*$H$13)))</f>
        <v>0</v>
      </c>
      <c r="AG139">
        <f>(AF139-1)*100</f>
        <v>0</v>
      </c>
      <c r="AH139">
        <f>MAX(0,($B$13+$C$13*CL139)/(1+$D$13*CL139)*CE139/(CG139+273)*$E$13)</f>
        <v>0</v>
      </c>
      <c r="AI139" t="s">
        <v>294</v>
      </c>
      <c r="AJ139">
        <v>0</v>
      </c>
      <c r="AK139">
        <v>0</v>
      </c>
      <c r="AL139">
        <f>AK139-AJ139</f>
        <v>0</v>
      </c>
      <c r="AM139">
        <f>AL139/AK139</f>
        <v>0</v>
      </c>
      <c r="AN139">
        <v>0</v>
      </c>
      <c r="AO139" t="s">
        <v>294</v>
      </c>
      <c r="AP139">
        <v>0</v>
      </c>
      <c r="AQ139">
        <v>0</v>
      </c>
      <c r="AR139">
        <f>1-AP139/AQ139</f>
        <v>0</v>
      </c>
      <c r="AS139">
        <v>0.5</v>
      </c>
      <c r="AT139">
        <f>BP139</f>
        <v>0</v>
      </c>
      <c r="AU139">
        <f>I139</f>
        <v>0</v>
      </c>
      <c r="AV139">
        <f>AR139*AS139*AT139</f>
        <v>0</v>
      </c>
      <c r="AW139">
        <f>BB139/AQ139</f>
        <v>0</v>
      </c>
      <c r="AX139">
        <f>(AU139-AN139)/AT139</f>
        <v>0</v>
      </c>
      <c r="AY139">
        <f>(AK139-AQ139)/AQ139</f>
        <v>0</v>
      </c>
      <c r="AZ139" t="s">
        <v>294</v>
      </c>
      <c r="BA139">
        <v>0</v>
      </c>
      <c r="BB139">
        <f>AQ139-BA139</f>
        <v>0</v>
      </c>
      <c r="BC139">
        <f>(AQ139-AP139)/(AQ139-BA139)</f>
        <v>0</v>
      </c>
      <c r="BD139">
        <f>(AK139-AQ139)/(AK139-BA139)</f>
        <v>0</v>
      </c>
      <c r="BE139">
        <f>(AQ139-AP139)/(AQ139-AJ139)</f>
        <v>0</v>
      </c>
      <c r="BF139">
        <f>(AK139-AQ139)/(AK139-AJ139)</f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f>$B$11*CM139+$C$11*CN139+$F$11*CO139*(1-CR139)</f>
        <v>0</v>
      </c>
      <c r="BP139">
        <f>BO139*BQ139</f>
        <v>0</v>
      </c>
      <c r="BQ139">
        <f>($B$11*$D$9+$C$11*$D$9+$F$11*((DB139+CT139)/MAX(DB139+CT139+DC139, 0.1)*$I$9+DC139/MAX(DB139+CT139+DC139, 0.1)*$J$9))/($B$11+$C$11+$F$11)</f>
        <v>0</v>
      </c>
      <c r="BR139">
        <f>($B$11*$K$9+$C$11*$K$9+$F$11*((DB139+CT139)/MAX(DB139+CT139+DC139, 0.1)*$P$9+DC139/MAX(DB139+CT139+DC139, 0.1)*$Q$9))/($B$11+$C$11+$F$11)</f>
        <v>0</v>
      </c>
      <c r="BS139">
        <v>6</v>
      </c>
      <c r="BT139">
        <v>0.5</v>
      </c>
      <c r="BU139" t="s">
        <v>295</v>
      </c>
      <c r="BV139">
        <v>2</v>
      </c>
      <c r="BW139">
        <v>1621533813.5</v>
      </c>
      <c r="BX139">
        <v>389.401</v>
      </c>
      <c r="BY139">
        <v>398.773</v>
      </c>
      <c r="BZ139">
        <v>12.9612</v>
      </c>
      <c r="CA139">
        <v>12.9667</v>
      </c>
      <c r="CB139">
        <v>381.048</v>
      </c>
      <c r="CC139">
        <v>12.8075</v>
      </c>
      <c r="CD139">
        <v>699.801</v>
      </c>
      <c r="CE139">
        <v>100.933</v>
      </c>
      <c r="CF139">
        <v>0.100712</v>
      </c>
      <c r="CG139">
        <v>22.9552</v>
      </c>
      <c r="CH139">
        <v>22.9306</v>
      </c>
      <c r="CI139">
        <v>999.9</v>
      </c>
      <c r="CJ139">
        <v>0</v>
      </c>
      <c r="CK139">
        <v>0</v>
      </c>
      <c r="CL139">
        <v>9960</v>
      </c>
      <c r="CM139">
        <v>0</v>
      </c>
      <c r="CN139">
        <v>3.33586</v>
      </c>
      <c r="CO139">
        <v>600.088</v>
      </c>
      <c r="CP139">
        <v>0.933003</v>
      </c>
      <c r="CQ139">
        <v>0.0669971</v>
      </c>
      <c r="CR139">
        <v>0</v>
      </c>
      <c r="CS139">
        <v>3.271</v>
      </c>
      <c r="CT139">
        <v>4.99951</v>
      </c>
      <c r="CU139">
        <v>90.1929</v>
      </c>
      <c r="CV139">
        <v>4814.81</v>
      </c>
      <c r="CW139">
        <v>37.687</v>
      </c>
      <c r="CX139">
        <v>41.437</v>
      </c>
      <c r="CY139">
        <v>40.062</v>
      </c>
      <c r="CZ139">
        <v>41</v>
      </c>
      <c r="DA139">
        <v>40</v>
      </c>
      <c r="DB139">
        <v>555.22</v>
      </c>
      <c r="DC139">
        <v>39.87</v>
      </c>
      <c r="DD139">
        <v>0</v>
      </c>
      <c r="DE139">
        <v>1621533817.6</v>
      </c>
      <c r="DF139">
        <v>0</v>
      </c>
      <c r="DG139">
        <v>3.41138461538462</v>
      </c>
      <c r="DH139">
        <v>0.101169237809402</v>
      </c>
      <c r="DI139">
        <v>11.4892683724188</v>
      </c>
      <c r="DJ139">
        <v>89.70435</v>
      </c>
      <c r="DK139">
        <v>15</v>
      </c>
      <c r="DL139">
        <v>1621533543.5</v>
      </c>
      <c r="DM139" t="s">
        <v>296</v>
      </c>
      <c r="DN139">
        <v>1621533543</v>
      </c>
      <c r="DO139">
        <v>1621533543.5</v>
      </c>
      <c r="DP139">
        <v>4</v>
      </c>
      <c r="DQ139">
        <v>0.002</v>
      </c>
      <c r="DR139">
        <v>0.003</v>
      </c>
      <c r="DS139">
        <v>8.559</v>
      </c>
      <c r="DT139">
        <v>0.154</v>
      </c>
      <c r="DU139">
        <v>420</v>
      </c>
      <c r="DV139">
        <v>13</v>
      </c>
      <c r="DW139">
        <v>1.35</v>
      </c>
      <c r="DX139">
        <v>0.35</v>
      </c>
      <c r="DY139">
        <v>-9.55458325</v>
      </c>
      <c r="DZ139">
        <v>0.628694071294582</v>
      </c>
      <c r="EA139">
        <v>0.177668986438088</v>
      </c>
      <c r="EB139">
        <v>0</v>
      </c>
      <c r="EC139">
        <v>3.42931212121212</v>
      </c>
      <c r="ED139">
        <v>-0.17313773358286</v>
      </c>
      <c r="EE139">
        <v>0.165630907226984</v>
      </c>
      <c r="EF139">
        <v>1</v>
      </c>
      <c r="EG139">
        <v>0.002252890325</v>
      </c>
      <c r="EH139">
        <v>-0.100116036529081</v>
      </c>
      <c r="EI139">
        <v>0.0179715101689418</v>
      </c>
      <c r="EJ139">
        <v>0</v>
      </c>
      <c r="EK139">
        <v>1</v>
      </c>
      <c r="EL139">
        <v>3</v>
      </c>
      <c r="EM139" t="s">
        <v>343</v>
      </c>
      <c r="EN139">
        <v>100</v>
      </c>
      <c r="EO139">
        <v>100</v>
      </c>
      <c r="EP139">
        <v>8.353</v>
      </c>
      <c r="EQ139">
        <v>0.1537</v>
      </c>
      <c r="ER139">
        <v>5.25304998807394</v>
      </c>
      <c r="ES139">
        <v>0.0095515401478521</v>
      </c>
      <c r="ET139">
        <v>-4.08282145803731e-06</v>
      </c>
      <c r="EU139">
        <v>9.61633180237613e-10</v>
      </c>
      <c r="EV139">
        <v>-0.0133641391554055</v>
      </c>
      <c r="EW139">
        <v>0.00964955815971448</v>
      </c>
      <c r="EX139">
        <v>0.000351754833574242</v>
      </c>
      <c r="EY139">
        <v>-6.74969522547015e-06</v>
      </c>
      <c r="EZ139">
        <v>-1</v>
      </c>
      <c r="FA139">
        <v>-1</v>
      </c>
      <c r="FB139">
        <v>-1</v>
      </c>
      <c r="FC139">
        <v>-1</v>
      </c>
      <c r="FD139">
        <v>4.5</v>
      </c>
      <c r="FE139">
        <v>4.5</v>
      </c>
      <c r="FF139">
        <v>2</v>
      </c>
      <c r="FG139">
        <v>792.99</v>
      </c>
      <c r="FH139">
        <v>739.03</v>
      </c>
      <c r="FI139">
        <v>19.9998</v>
      </c>
      <c r="FJ139">
        <v>26.8829</v>
      </c>
      <c r="FK139">
        <v>29.9999</v>
      </c>
      <c r="FL139">
        <v>26.9507</v>
      </c>
      <c r="FM139">
        <v>26.9252</v>
      </c>
      <c r="FN139">
        <v>25.9384</v>
      </c>
      <c r="FO139">
        <v>18.1501</v>
      </c>
      <c r="FP139">
        <v>6.83048</v>
      </c>
      <c r="FQ139">
        <v>20</v>
      </c>
      <c r="FR139">
        <v>408.98</v>
      </c>
      <c r="FS139">
        <v>13.015</v>
      </c>
      <c r="FT139">
        <v>100.028</v>
      </c>
      <c r="FU139">
        <v>100.391</v>
      </c>
    </row>
    <row r="140" spans="1:177">
      <c r="A140">
        <v>124</v>
      </c>
      <c r="B140">
        <v>1621533815.5</v>
      </c>
      <c r="C140">
        <v>246</v>
      </c>
      <c r="D140" t="s">
        <v>544</v>
      </c>
      <c r="E140" t="s">
        <v>545</v>
      </c>
      <c r="G140">
        <v>1621533815.5</v>
      </c>
      <c r="H140">
        <f>CD140*AF140*(BZ140-CA140)/(100*BS140*(1000-AF140*BZ140))</f>
        <v>0</v>
      </c>
      <c r="I140">
        <f>CD140*AF140*(BY140-BX140*(1000-AF140*CA140)/(1000-AF140*BZ140))/(100*BS140)</f>
        <v>0</v>
      </c>
      <c r="J140">
        <f>BX140 - IF(AF140&gt;1, I140*BS140*100.0/(AH140*CL140), 0)</f>
        <v>0</v>
      </c>
      <c r="K140">
        <f>((Q140-H140/2)*J140-I140)/(Q140+H140/2)</f>
        <v>0</v>
      </c>
      <c r="L140">
        <f>K140*(CE140+CF140)/1000.0</f>
        <v>0</v>
      </c>
      <c r="M140">
        <f>(BX140 - IF(AF140&gt;1, I140*BS140*100.0/(AH140*CL140), 0))*(CE140+CF140)/1000.0</f>
        <v>0</v>
      </c>
      <c r="N140">
        <f>2.0/((1/P140-1/O140)+SIGN(P140)*SQRT((1/P140-1/O140)*(1/P140-1/O140) + 4*BT140/((BT140+1)*(BT140+1))*(2*1/P140*1/O140-1/O140*1/O140)))</f>
        <v>0</v>
      </c>
      <c r="O140">
        <f>IF(LEFT(BU140,1)&lt;&gt;"0",IF(LEFT(BU140,1)="1",3.0,BV140),$D$5+$E$5*(CL140*CE140/($K$5*1000))+$F$5*(CL140*CE140/($K$5*1000))*MAX(MIN(BS140,$J$5),$I$5)*MAX(MIN(BS140,$J$5),$I$5)+$G$5*MAX(MIN(BS140,$J$5),$I$5)*(CL140*CE140/($K$5*1000))+$H$5*(CL140*CE140/($K$5*1000))*(CL140*CE140/($K$5*1000)))</f>
        <v>0</v>
      </c>
      <c r="P140">
        <f>H140*(1000-(1000*0.61365*exp(17.502*T140/(240.97+T140))/(CE140+CF140)+BZ140)/2)/(1000*0.61365*exp(17.502*T140/(240.97+T140))/(CE140+CF140)-BZ140)</f>
        <v>0</v>
      </c>
      <c r="Q140">
        <f>1/((BT140+1)/(N140/1.6)+1/(O140/1.37)) + BT140/((BT140+1)/(N140/1.6) + BT140/(O140/1.37))</f>
        <v>0</v>
      </c>
      <c r="R140">
        <f>(BP140*BR140)</f>
        <v>0</v>
      </c>
      <c r="S140">
        <f>(CG140+(R140+2*0.95*5.67E-8*(((CG140+$B$7)+273)^4-(CG140+273)^4)-44100*H140)/(1.84*29.3*O140+8*0.95*5.67E-8*(CG140+273)^3))</f>
        <v>0</v>
      </c>
      <c r="T140">
        <f>($C$7*CH140+$D$7*CI140+$E$7*S140)</f>
        <v>0</v>
      </c>
      <c r="U140">
        <f>0.61365*exp(17.502*T140/(240.97+T140))</f>
        <v>0</v>
      </c>
      <c r="V140">
        <f>(W140/X140*100)</f>
        <v>0</v>
      </c>
      <c r="W140">
        <f>BZ140*(CE140+CF140)/1000</f>
        <v>0</v>
      </c>
      <c r="X140">
        <f>0.61365*exp(17.502*CG140/(240.97+CG140))</f>
        <v>0</v>
      </c>
      <c r="Y140">
        <f>(U140-BZ140*(CE140+CF140)/1000)</f>
        <v>0</v>
      </c>
      <c r="Z140">
        <f>(-H140*44100)</f>
        <v>0</v>
      </c>
      <c r="AA140">
        <f>2*29.3*O140*0.92*(CG140-T140)</f>
        <v>0</v>
      </c>
      <c r="AB140">
        <f>2*0.95*5.67E-8*(((CG140+$B$7)+273)^4-(T140+273)^4)</f>
        <v>0</v>
      </c>
      <c r="AC140">
        <f>R140+AB140+Z140+AA140</f>
        <v>0</v>
      </c>
      <c r="AD140">
        <v>0</v>
      </c>
      <c r="AE140">
        <v>0</v>
      </c>
      <c r="AF140">
        <f>IF(AD140*$H$13&gt;=AH140,1.0,(AH140/(AH140-AD140*$H$13)))</f>
        <v>0</v>
      </c>
      <c r="AG140">
        <f>(AF140-1)*100</f>
        <v>0</v>
      </c>
      <c r="AH140">
        <f>MAX(0,($B$13+$C$13*CL140)/(1+$D$13*CL140)*CE140/(CG140+273)*$E$13)</f>
        <v>0</v>
      </c>
      <c r="AI140" t="s">
        <v>294</v>
      </c>
      <c r="AJ140">
        <v>0</v>
      </c>
      <c r="AK140">
        <v>0</v>
      </c>
      <c r="AL140">
        <f>AK140-AJ140</f>
        <v>0</v>
      </c>
      <c r="AM140">
        <f>AL140/AK140</f>
        <v>0</v>
      </c>
      <c r="AN140">
        <v>0</v>
      </c>
      <c r="AO140" t="s">
        <v>294</v>
      </c>
      <c r="AP140">
        <v>0</v>
      </c>
      <c r="AQ140">
        <v>0</v>
      </c>
      <c r="AR140">
        <f>1-AP140/AQ140</f>
        <v>0</v>
      </c>
      <c r="AS140">
        <v>0.5</v>
      </c>
      <c r="AT140">
        <f>BP140</f>
        <v>0</v>
      </c>
      <c r="AU140">
        <f>I140</f>
        <v>0</v>
      </c>
      <c r="AV140">
        <f>AR140*AS140*AT140</f>
        <v>0</v>
      </c>
      <c r="AW140">
        <f>BB140/AQ140</f>
        <v>0</v>
      </c>
      <c r="AX140">
        <f>(AU140-AN140)/AT140</f>
        <v>0</v>
      </c>
      <c r="AY140">
        <f>(AK140-AQ140)/AQ140</f>
        <v>0</v>
      </c>
      <c r="AZ140" t="s">
        <v>294</v>
      </c>
      <c r="BA140">
        <v>0</v>
      </c>
      <c r="BB140">
        <f>AQ140-BA140</f>
        <v>0</v>
      </c>
      <c r="BC140">
        <f>(AQ140-AP140)/(AQ140-BA140)</f>
        <v>0</v>
      </c>
      <c r="BD140">
        <f>(AK140-AQ140)/(AK140-BA140)</f>
        <v>0</v>
      </c>
      <c r="BE140">
        <f>(AQ140-AP140)/(AQ140-AJ140)</f>
        <v>0</v>
      </c>
      <c r="BF140">
        <f>(AK140-AQ140)/(AK140-AJ140)</f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f>$B$11*CM140+$C$11*CN140+$F$11*CO140*(1-CR140)</f>
        <v>0</v>
      </c>
      <c r="BP140">
        <f>BO140*BQ140</f>
        <v>0</v>
      </c>
      <c r="BQ140">
        <f>($B$11*$D$9+$C$11*$D$9+$F$11*((DB140+CT140)/MAX(DB140+CT140+DC140, 0.1)*$I$9+DC140/MAX(DB140+CT140+DC140, 0.1)*$J$9))/($B$11+$C$11+$F$11)</f>
        <v>0</v>
      </c>
      <c r="BR140">
        <f>($B$11*$K$9+$C$11*$K$9+$F$11*((DB140+CT140)/MAX(DB140+CT140+DC140, 0.1)*$P$9+DC140/MAX(DB140+CT140+DC140, 0.1)*$Q$9))/($B$11+$C$11+$F$11)</f>
        <v>0</v>
      </c>
      <c r="BS140">
        <v>6</v>
      </c>
      <c r="BT140">
        <v>0.5</v>
      </c>
      <c r="BU140" t="s">
        <v>295</v>
      </c>
      <c r="BV140">
        <v>2</v>
      </c>
      <c r="BW140">
        <v>1621533815.5</v>
      </c>
      <c r="BX140">
        <v>392.714</v>
      </c>
      <c r="BY140">
        <v>402.095</v>
      </c>
      <c r="BZ140">
        <v>12.9584</v>
      </c>
      <c r="CA140">
        <v>12.9633</v>
      </c>
      <c r="CB140">
        <v>384.339</v>
      </c>
      <c r="CC140">
        <v>12.8047</v>
      </c>
      <c r="CD140">
        <v>700.263</v>
      </c>
      <c r="CE140">
        <v>100.932</v>
      </c>
      <c r="CF140">
        <v>0.0999306</v>
      </c>
      <c r="CG140">
        <v>22.9536</v>
      </c>
      <c r="CH140">
        <v>22.937</v>
      </c>
      <c r="CI140">
        <v>999.9</v>
      </c>
      <c r="CJ140">
        <v>0</v>
      </c>
      <c r="CK140">
        <v>0</v>
      </c>
      <c r="CL140">
        <v>10030</v>
      </c>
      <c r="CM140">
        <v>0</v>
      </c>
      <c r="CN140">
        <v>3.33586</v>
      </c>
      <c r="CO140">
        <v>600.072</v>
      </c>
      <c r="CP140">
        <v>0.933003</v>
      </c>
      <c r="CQ140">
        <v>0.0669971</v>
      </c>
      <c r="CR140">
        <v>0</v>
      </c>
      <c r="CS140">
        <v>3.5285</v>
      </c>
      <c r="CT140">
        <v>4.99951</v>
      </c>
      <c r="CU140">
        <v>89.7669</v>
      </c>
      <c r="CV140">
        <v>4814.69</v>
      </c>
      <c r="CW140">
        <v>37.687</v>
      </c>
      <c r="CX140">
        <v>41.437</v>
      </c>
      <c r="CY140">
        <v>40.125</v>
      </c>
      <c r="CZ140">
        <v>41</v>
      </c>
      <c r="DA140">
        <v>40</v>
      </c>
      <c r="DB140">
        <v>555.2</v>
      </c>
      <c r="DC140">
        <v>39.87</v>
      </c>
      <c r="DD140">
        <v>0</v>
      </c>
      <c r="DE140">
        <v>1621533819.4</v>
      </c>
      <c r="DF140">
        <v>0</v>
      </c>
      <c r="DG140">
        <v>3.399708</v>
      </c>
      <c r="DH140">
        <v>0.740492315943152</v>
      </c>
      <c r="DI140">
        <v>-0.182992322488139</v>
      </c>
      <c r="DJ140">
        <v>90.211876</v>
      </c>
      <c r="DK140">
        <v>15</v>
      </c>
      <c r="DL140">
        <v>1621533543.5</v>
      </c>
      <c r="DM140" t="s">
        <v>296</v>
      </c>
      <c r="DN140">
        <v>1621533543</v>
      </c>
      <c r="DO140">
        <v>1621533543.5</v>
      </c>
      <c r="DP140">
        <v>4</v>
      </c>
      <c r="DQ140">
        <v>0.002</v>
      </c>
      <c r="DR140">
        <v>0.003</v>
      </c>
      <c r="DS140">
        <v>8.559</v>
      </c>
      <c r="DT140">
        <v>0.154</v>
      </c>
      <c r="DU140">
        <v>420</v>
      </c>
      <c r="DV140">
        <v>13</v>
      </c>
      <c r="DW140">
        <v>1.35</v>
      </c>
      <c r="DX140">
        <v>0.35</v>
      </c>
      <c r="DY140">
        <v>-9.53315975</v>
      </c>
      <c r="DZ140">
        <v>0.679087992495313</v>
      </c>
      <c r="EA140">
        <v>0.177616346847461</v>
      </c>
      <c r="EB140">
        <v>0</v>
      </c>
      <c r="EC140">
        <v>3.43498181818182</v>
      </c>
      <c r="ED140">
        <v>-0.24243912567693</v>
      </c>
      <c r="EE140">
        <v>0.170330785940529</v>
      </c>
      <c r="EF140">
        <v>1</v>
      </c>
      <c r="EG140">
        <v>0.001200701225</v>
      </c>
      <c r="EH140">
        <v>-0.113235848521576</v>
      </c>
      <c r="EI140">
        <v>0.0181755503102546</v>
      </c>
      <c r="EJ140">
        <v>0</v>
      </c>
      <c r="EK140">
        <v>1</v>
      </c>
      <c r="EL140">
        <v>3</v>
      </c>
      <c r="EM140" t="s">
        <v>343</v>
      </c>
      <c r="EN140">
        <v>100</v>
      </c>
      <c r="EO140">
        <v>100</v>
      </c>
      <c r="EP140">
        <v>8.375</v>
      </c>
      <c r="EQ140">
        <v>0.1537</v>
      </c>
      <c r="ER140">
        <v>5.25304998807394</v>
      </c>
      <c r="ES140">
        <v>0.0095515401478521</v>
      </c>
      <c r="ET140">
        <v>-4.08282145803731e-06</v>
      </c>
      <c r="EU140">
        <v>9.61633180237613e-10</v>
      </c>
      <c r="EV140">
        <v>-0.0133641391554055</v>
      </c>
      <c r="EW140">
        <v>0.00964955815971448</v>
      </c>
      <c r="EX140">
        <v>0.000351754833574242</v>
      </c>
      <c r="EY140">
        <v>-6.74969522547015e-06</v>
      </c>
      <c r="EZ140">
        <v>-1</v>
      </c>
      <c r="FA140">
        <v>-1</v>
      </c>
      <c r="FB140">
        <v>-1</v>
      </c>
      <c r="FC140">
        <v>-1</v>
      </c>
      <c r="FD140">
        <v>4.5</v>
      </c>
      <c r="FE140">
        <v>4.5</v>
      </c>
      <c r="FF140">
        <v>2</v>
      </c>
      <c r="FG140">
        <v>793.88</v>
      </c>
      <c r="FH140">
        <v>738.462</v>
      </c>
      <c r="FI140">
        <v>19.9998</v>
      </c>
      <c r="FJ140">
        <v>26.8815</v>
      </c>
      <c r="FK140">
        <v>29.9999</v>
      </c>
      <c r="FL140">
        <v>26.9507</v>
      </c>
      <c r="FM140">
        <v>26.9252</v>
      </c>
      <c r="FN140">
        <v>26.1145</v>
      </c>
      <c r="FO140">
        <v>18.1501</v>
      </c>
      <c r="FP140">
        <v>6.83048</v>
      </c>
      <c r="FQ140">
        <v>20</v>
      </c>
      <c r="FR140">
        <v>412.37</v>
      </c>
      <c r="FS140">
        <v>13.015</v>
      </c>
      <c r="FT140">
        <v>100.025</v>
      </c>
      <c r="FU140">
        <v>100.391</v>
      </c>
    </row>
    <row r="141" spans="1:177">
      <c r="A141">
        <v>125</v>
      </c>
      <c r="B141">
        <v>1621533817.5</v>
      </c>
      <c r="C141">
        <v>248</v>
      </c>
      <c r="D141" t="s">
        <v>546</v>
      </c>
      <c r="E141" t="s">
        <v>547</v>
      </c>
      <c r="G141">
        <v>1621533817.5</v>
      </c>
      <c r="H141">
        <f>CD141*AF141*(BZ141-CA141)/(100*BS141*(1000-AF141*BZ141))</f>
        <v>0</v>
      </c>
      <c r="I141">
        <f>CD141*AF141*(BY141-BX141*(1000-AF141*CA141)/(1000-AF141*BZ141))/(100*BS141)</f>
        <v>0</v>
      </c>
      <c r="J141">
        <f>BX141 - IF(AF141&gt;1, I141*BS141*100.0/(AH141*CL141), 0)</f>
        <v>0</v>
      </c>
      <c r="K141">
        <f>((Q141-H141/2)*J141-I141)/(Q141+H141/2)</f>
        <v>0</v>
      </c>
      <c r="L141">
        <f>K141*(CE141+CF141)/1000.0</f>
        <v>0</v>
      </c>
      <c r="M141">
        <f>(BX141 - IF(AF141&gt;1, I141*BS141*100.0/(AH141*CL141), 0))*(CE141+CF141)/1000.0</f>
        <v>0</v>
      </c>
      <c r="N141">
        <f>2.0/((1/P141-1/O141)+SIGN(P141)*SQRT((1/P141-1/O141)*(1/P141-1/O141) + 4*BT141/((BT141+1)*(BT141+1))*(2*1/P141*1/O141-1/O141*1/O141)))</f>
        <v>0</v>
      </c>
      <c r="O141">
        <f>IF(LEFT(BU141,1)&lt;&gt;"0",IF(LEFT(BU141,1)="1",3.0,BV141),$D$5+$E$5*(CL141*CE141/($K$5*1000))+$F$5*(CL141*CE141/($K$5*1000))*MAX(MIN(BS141,$J$5),$I$5)*MAX(MIN(BS141,$J$5),$I$5)+$G$5*MAX(MIN(BS141,$J$5),$I$5)*(CL141*CE141/($K$5*1000))+$H$5*(CL141*CE141/($K$5*1000))*(CL141*CE141/($K$5*1000)))</f>
        <v>0</v>
      </c>
      <c r="P141">
        <f>H141*(1000-(1000*0.61365*exp(17.502*T141/(240.97+T141))/(CE141+CF141)+BZ141)/2)/(1000*0.61365*exp(17.502*T141/(240.97+T141))/(CE141+CF141)-BZ141)</f>
        <v>0</v>
      </c>
      <c r="Q141">
        <f>1/((BT141+1)/(N141/1.6)+1/(O141/1.37)) + BT141/((BT141+1)/(N141/1.6) + BT141/(O141/1.37))</f>
        <v>0</v>
      </c>
      <c r="R141">
        <f>(BP141*BR141)</f>
        <v>0</v>
      </c>
      <c r="S141">
        <f>(CG141+(R141+2*0.95*5.67E-8*(((CG141+$B$7)+273)^4-(CG141+273)^4)-44100*H141)/(1.84*29.3*O141+8*0.95*5.67E-8*(CG141+273)^3))</f>
        <v>0</v>
      </c>
      <c r="T141">
        <f>($C$7*CH141+$D$7*CI141+$E$7*S141)</f>
        <v>0</v>
      </c>
      <c r="U141">
        <f>0.61365*exp(17.502*T141/(240.97+T141))</f>
        <v>0</v>
      </c>
      <c r="V141">
        <f>(W141/X141*100)</f>
        <v>0</v>
      </c>
      <c r="W141">
        <f>BZ141*(CE141+CF141)/1000</f>
        <v>0</v>
      </c>
      <c r="X141">
        <f>0.61365*exp(17.502*CG141/(240.97+CG141))</f>
        <v>0</v>
      </c>
      <c r="Y141">
        <f>(U141-BZ141*(CE141+CF141)/1000)</f>
        <v>0</v>
      </c>
      <c r="Z141">
        <f>(-H141*44100)</f>
        <v>0</v>
      </c>
      <c r="AA141">
        <f>2*29.3*O141*0.92*(CG141-T141)</f>
        <v>0</v>
      </c>
      <c r="AB141">
        <f>2*0.95*5.67E-8*(((CG141+$B$7)+273)^4-(T141+273)^4)</f>
        <v>0</v>
      </c>
      <c r="AC141">
        <f>R141+AB141+Z141+AA141</f>
        <v>0</v>
      </c>
      <c r="AD141">
        <v>0</v>
      </c>
      <c r="AE141">
        <v>0</v>
      </c>
      <c r="AF141">
        <f>IF(AD141*$H$13&gt;=AH141,1.0,(AH141/(AH141-AD141*$H$13)))</f>
        <v>0</v>
      </c>
      <c r="AG141">
        <f>(AF141-1)*100</f>
        <v>0</v>
      </c>
      <c r="AH141">
        <f>MAX(0,($B$13+$C$13*CL141)/(1+$D$13*CL141)*CE141/(CG141+273)*$E$13)</f>
        <v>0</v>
      </c>
      <c r="AI141" t="s">
        <v>294</v>
      </c>
      <c r="AJ141">
        <v>0</v>
      </c>
      <c r="AK141">
        <v>0</v>
      </c>
      <c r="AL141">
        <f>AK141-AJ141</f>
        <v>0</v>
      </c>
      <c r="AM141">
        <f>AL141/AK141</f>
        <v>0</v>
      </c>
      <c r="AN141">
        <v>0</v>
      </c>
      <c r="AO141" t="s">
        <v>294</v>
      </c>
      <c r="AP141">
        <v>0</v>
      </c>
      <c r="AQ141">
        <v>0</v>
      </c>
      <c r="AR141">
        <f>1-AP141/AQ141</f>
        <v>0</v>
      </c>
      <c r="AS141">
        <v>0.5</v>
      </c>
      <c r="AT141">
        <f>BP141</f>
        <v>0</v>
      </c>
      <c r="AU141">
        <f>I141</f>
        <v>0</v>
      </c>
      <c r="AV141">
        <f>AR141*AS141*AT141</f>
        <v>0</v>
      </c>
      <c r="AW141">
        <f>BB141/AQ141</f>
        <v>0</v>
      </c>
      <c r="AX141">
        <f>(AU141-AN141)/AT141</f>
        <v>0</v>
      </c>
      <c r="AY141">
        <f>(AK141-AQ141)/AQ141</f>
        <v>0</v>
      </c>
      <c r="AZ141" t="s">
        <v>294</v>
      </c>
      <c r="BA141">
        <v>0</v>
      </c>
      <c r="BB141">
        <f>AQ141-BA141</f>
        <v>0</v>
      </c>
      <c r="BC141">
        <f>(AQ141-AP141)/(AQ141-BA141)</f>
        <v>0</v>
      </c>
      <c r="BD141">
        <f>(AK141-AQ141)/(AK141-BA141)</f>
        <v>0</v>
      </c>
      <c r="BE141">
        <f>(AQ141-AP141)/(AQ141-AJ141)</f>
        <v>0</v>
      </c>
      <c r="BF141">
        <f>(AK141-AQ141)/(AK141-AJ141)</f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f>$B$11*CM141+$C$11*CN141+$F$11*CO141*(1-CR141)</f>
        <v>0</v>
      </c>
      <c r="BP141">
        <f>BO141*BQ141</f>
        <v>0</v>
      </c>
      <c r="BQ141">
        <f>($B$11*$D$9+$C$11*$D$9+$F$11*((DB141+CT141)/MAX(DB141+CT141+DC141, 0.1)*$I$9+DC141/MAX(DB141+CT141+DC141, 0.1)*$J$9))/($B$11+$C$11+$F$11)</f>
        <v>0</v>
      </c>
      <c r="BR141">
        <f>($B$11*$K$9+$C$11*$K$9+$F$11*((DB141+CT141)/MAX(DB141+CT141+DC141, 0.1)*$P$9+DC141/MAX(DB141+CT141+DC141, 0.1)*$Q$9))/($B$11+$C$11+$F$11)</f>
        <v>0</v>
      </c>
      <c r="BS141">
        <v>6</v>
      </c>
      <c r="BT141">
        <v>0.5</v>
      </c>
      <c r="BU141" t="s">
        <v>295</v>
      </c>
      <c r="BV141">
        <v>2</v>
      </c>
      <c r="BW141">
        <v>1621533817.5</v>
      </c>
      <c r="BX141">
        <v>395.998</v>
      </c>
      <c r="BY141">
        <v>405.448</v>
      </c>
      <c r="BZ141">
        <v>12.9628</v>
      </c>
      <c r="CA141">
        <v>12.9655</v>
      </c>
      <c r="CB141">
        <v>387.601</v>
      </c>
      <c r="CC141">
        <v>12.809</v>
      </c>
      <c r="CD141">
        <v>699.934</v>
      </c>
      <c r="CE141">
        <v>100.932</v>
      </c>
      <c r="CF141">
        <v>0.10027</v>
      </c>
      <c r="CG141">
        <v>22.9552</v>
      </c>
      <c r="CH141">
        <v>22.9316</v>
      </c>
      <c r="CI141">
        <v>999.9</v>
      </c>
      <c r="CJ141">
        <v>0</v>
      </c>
      <c r="CK141">
        <v>0</v>
      </c>
      <c r="CL141">
        <v>10000</v>
      </c>
      <c r="CM141">
        <v>0</v>
      </c>
      <c r="CN141">
        <v>3.33586</v>
      </c>
      <c r="CO141">
        <v>599.772</v>
      </c>
      <c r="CP141">
        <v>0.932968</v>
      </c>
      <c r="CQ141">
        <v>0.0670323</v>
      </c>
      <c r="CR141">
        <v>0</v>
      </c>
      <c r="CS141">
        <v>3.3351</v>
      </c>
      <c r="CT141">
        <v>4.99951</v>
      </c>
      <c r="CU141">
        <v>89.9619</v>
      </c>
      <c r="CV141">
        <v>4812.21</v>
      </c>
      <c r="CW141">
        <v>37.687</v>
      </c>
      <c r="CX141">
        <v>41.437</v>
      </c>
      <c r="CY141">
        <v>40.125</v>
      </c>
      <c r="CZ141">
        <v>41.062</v>
      </c>
      <c r="DA141">
        <v>40</v>
      </c>
      <c r="DB141">
        <v>554.9</v>
      </c>
      <c r="DC141">
        <v>39.87</v>
      </c>
      <c r="DD141">
        <v>0</v>
      </c>
      <c r="DE141">
        <v>1621533821.2</v>
      </c>
      <c r="DF141">
        <v>0</v>
      </c>
      <c r="DG141">
        <v>3.40388846153846</v>
      </c>
      <c r="DH141">
        <v>0.506868383964198</v>
      </c>
      <c r="DI141">
        <v>-1.83496754025588</v>
      </c>
      <c r="DJ141">
        <v>90.2491</v>
      </c>
      <c r="DK141">
        <v>15</v>
      </c>
      <c r="DL141">
        <v>1621533543.5</v>
      </c>
      <c r="DM141" t="s">
        <v>296</v>
      </c>
      <c r="DN141">
        <v>1621533543</v>
      </c>
      <c r="DO141">
        <v>1621533543.5</v>
      </c>
      <c r="DP141">
        <v>4</v>
      </c>
      <c r="DQ141">
        <v>0.002</v>
      </c>
      <c r="DR141">
        <v>0.003</v>
      </c>
      <c r="DS141">
        <v>8.559</v>
      </c>
      <c r="DT141">
        <v>0.154</v>
      </c>
      <c r="DU141">
        <v>420</v>
      </c>
      <c r="DV141">
        <v>13</v>
      </c>
      <c r="DW141">
        <v>1.35</v>
      </c>
      <c r="DX141">
        <v>0.35</v>
      </c>
      <c r="DY141">
        <v>-9.518706</v>
      </c>
      <c r="DZ141">
        <v>0.749739737335852</v>
      </c>
      <c r="EA141">
        <v>0.182367340987908</v>
      </c>
      <c r="EB141">
        <v>0</v>
      </c>
      <c r="EC141">
        <v>3.43774285714286</v>
      </c>
      <c r="ED141">
        <v>-0.210225440313105</v>
      </c>
      <c r="EE141">
        <v>0.166060373334028</v>
      </c>
      <c r="EF141">
        <v>1</v>
      </c>
      <c r="EG141">
        <v>0.000727226</v>
      </c>
      <c r="EH141">
        <v>-0.117571498086304</v>
      </c>
      <c r="EI141">
        <v>0.0181810521802294</v>
      </c>
      <c r="EJ141">
        <v>0</v>
      </c>
      <c r="EK141">
        <v>1</v>
      </c>
      <c r="EL141">
        <v>3</v>
      </c>
      <c r="EM141" t="s">
        <v>343</v>
      </c>
      <c r="EN141">
        <v>100</v>
      </c>
      <c r="EO141">
        <v>100</v>
      </c>
      <c r="EP141">
        <v>8.397</v>
      </c>
      <c r="EQ141">
        <v>0.1538</v>
      </c>
      <c r="ER141">
        <v>5.25304998807394</v>
      </c>
      <c r="ES141">
        <v>0.0095515401478521</v>
      </c>
      <c r="ET141">
        <v>-4.08282145803731e-06</v>
      </c>
      <c r="EU141">
        <v>9.61633180237613e-10</v>
      </c>
      <c r="EV141">
        <v>-0.0133641391554055</v>
      </c>
      <c r="EW141">
        <v>0.00964955815971448</v>
      </c>
      <c r="EX141">
        <v>0.000351754833574242</v>
      </c>
      <c r="EY141">
        <v>-6.74969522547015e-06</v>
      </c>
      <c r="EZ141">
        <v>-1</v>
      </c>
      <c r="FA141">
        <v>-1</v>
      </c>
      <c r="FB141">
        <v>-1</v>
      </c>
      <c r="FC141">
        <v>-1</v>
      </c>
      <c r="FD141">
        <v>4.6</v>
      </c>
      <c r="FE141">
        <v>4.6</v>
      </c>
      <c r="FF141">
        <v>2</v>
      </c>
      <c r="FG141">
        <v>793.669</v>
      </c>
      <c r="FH141">
        <v>738.841</v>
      </c>
      <c r="FI141">
        <v>19.9999</v>
      </c>
      <c r="FJ141">
        <v>26.8815</v>
      </c>
      <c r="FK141">
        <v>29.9998</v>
      </c>
      <c r="FL141">
        <v>26.9484</v>
      </c>
      <c r="FM141">
        <v>26.9252</v>
      </c>
      <c r="FN141">
        <v>26.2905</v>
      </c>
      <c r="FO141">
        <v>18.1501</v>
      </c>
      <c r="FP141">
        <v>6.83048</v>
      </c>
      <c r="FQ141">
        <v>20</v>
      </c>
      <c r="FR141">
        <v>415.76</v>
      </c>
      <c r="FS141">
        <v>13.0145</v>
      </c>
      <c r="FT141">
        <v>100.027</v>
      </c>
      <c r="FU141">
        <v>100.389</v>
      </c>
    </row>
    <row r="142" spans="1:177">
      <c r="A142">
        <v>126</v>
      </c>
      <c r="B142">
        <v>1621533819.5</v>
      </c>
      <c r="C142">
        <v>250</v>
      </c>
      <c r="D142" t="s">
        <v>548</v>
      </c>
      <c r="E142" t="s">
        <v>549</v>
      </c>
      <c r="G142">
        <v>1621533819.5</v>
      </c>
      <c r="H142">
        <f>CD142*AF142*(BZ142-CA142)/(100*BS142*(1000-AF142*BZ142))</f>
        <v>0</v>
      </c>
      <c r="I142">
        <f>CD142*AF142*(BY142-BX142*(1000-AF142*CA142)/(1000-AF142*BZ142))/(100*BS142)</f>
        <v>0</v>
      </c>
      <c r="J142">
        <f>BX142 - IF(AF142&gt;1, I142*BS142*100.0/(AH142*CL142), 0)</f>
        <v>0</v>
      </c>
      <c r="K142">
        <f>((Q142-H142/2)*J142-I142)/(Q142+H142/2)</f>
        <v>0</v>
      </c>
      <c r="L142">
        <f>K142*(CE142+CF142)/1000.0</f>
        <v>0</v>
      </c>
      <c r="M142">
        <f>(BX142 - IF(AF142&gt;1, I142*BS142*100.0/(AH142*CL142), 0))*(CE142+CF142)/1000.0</f>
        <v>0</v>
      </c>
      <c r="N142">
        <f>2.0/((1/P142-1/O142)+SIGN(P142)*SQRT((1/P142-1/O142)*(1/P142-1/O142) + 4*BT142/((BT142+1)*(BT142+1))*(2*1/P142*1/O142-1/O142*1/O142)))</f>
        <v>0</v>
      </c>
      <c r="O142">
        <f>IF(LEFT(BU142,1)&lt;&gt;"0",IF(LEFT(BU142,1)="1",3.0,BV142),$D$5+$E$5*(CL142*CE142/($K$5*1000))+$F$5*(CL142*CE142/($K$5*1000))*MAX(MIN(BS142,$J$5),$I$5)*MAX(MIN(BS142,$J$5),$I$5)+$G$5*MAX(MIN(BS142,$J$5),$I$5)*(CL142*CE142/($K$5*1000))+$H$5*(CL142*CE142/($K$5*1000))*(CL142*CE142/($K$5*1000)))</f>
        <v>0</v>
      </c>
      <c r="P142">
        <f>H142*(1000-(1000*0.61365*exp(17.502*T142/(240.97+T142))/(CE142+CF142)+BZ142)/2)/(1000*0.61365*exp(17.502*T142/(240.97+T142))/(CE142+CF142)-BZ142)</f>
        <v>0</v>
      </c>
      <c r="Q142">
        <f>1/((BT142+1)/(N142/1.6)+1/(O142/1.37)) + BT142/((BT142+1)/(N142/1.6) + BT142/(O142/1.37))</f>
        <v>0</v>
      </c>
      <c r="R142">
        <f>(BP142*BR142)</f>
        <v>0</v>
      </c>
      <c r="S142">
        <f>(CG142+(R142+2*0.95*5.67E-8*(((CG142+$B$7)+273)^4-(CG142+273)^4)-44100*H142)/(1.84*29.3*O142+8*0.95*5.67E-8*(CG142+273)^3))</f>
        <v>0</v>
      </c>
      <c r="T142">
        <f>($C$7*CH142+$D$7*CI142+$E$7*S142)</f>
        <v>0</v>
      </c>
      <c r="U142">
        <f>0.61365*exp(17.502*T142/(240.97+T142))</f>
        <v>0</v>
      </c>
      <c r="V142">
        <f>(W142/X142*100)</f>
        <v>0</v>
      </c>
      <c r="W142">
        <f>BZ142*(CE142+CF142)/1000</f>
        <v>0</v>
      </c>
      <c r="X142">
        <f>0.61365*exp(17.502*CG142/(240.97+CG142))</f>
        <v>0</v>
      </c>
      <c r="Y142">
        <f>(U142-BZ142*(CE142+CF142)/1000)</f>
        <v>0</v>
      </c>
      <c r="Z142">
        <f>(-H142*44100)</f>
        <v>0</v>
      </c>
      <c r="AA142">
        <f>2*29.3*O142*0.92*(CG142-T142)</f>
        <v>0</v>
      </c>
      <c r="AB142">
        <f>2*0.95*5.67E-8*(((CG142+$B$7)+273)^4-(T142+273)^4)</f>
        <v>0</v>
      </c>
      <c r="AC142">
        <f>R142+AB142+Z142+AA142</f>
        <v>0</v>
      </c>
      <c r="AD142">
        <v>0</v>
      </c>
      <c r="AE142">
        <v>0</v>
      </c>
      <c r="AF142">
        <f>IF(AD142*$H$13&gt;=AH142,1.0,(AH142/(AH142-AD142*$H$13)))</f>
        <v>0</v>
      </c>
      <c r="AG142">
        <f>(AF142-1)*100</f>
        <v>0</v>
      </c>
      <c r="AH142">
        <f>MAX(0,($B$13+$C$13*CL142)/(1+$D$13*CL142)*CE142/(CG142+273)*$E$13)</f>
        <v>0</v>
      </c>
      <c r="AI142" t="s">
        <v>294</v>
      </c>
      <c r="AJ142">
        <v>0</v>
      </c>
      <c r="AK142">
        <v>0</v>
      </c>
      <c r="AL142">
        <f>AK142-AJ142</f>
        <v>0</v>
      </c>
      <c r="AM142">
        <f>AL142/AK142</f>
        <v>0</v>
      </c>
      <c r="AN142">
        <v>0</v>
      </c>
      <c r="AO142" t="s">
        <v>294</v>
      </c>
      <c r="AP142">
        <v>0</v>
      </c>
      <c r="AQ142">
        <v>0</v>
      </c>
      <c r="AR142">
        <f>1-AP142/AQ142</f>
        <v>0</v>
      </c>
      <c r="AS142">
        <v>0.5</v>
      </c>
      <c r="AT142">
        <f>BP142</f>
        <v>0</v>
      </c>
      <c r="AU142">
        <f>I142</f>
        <v>0</v>
      </c>
      <c r="AV142">
        <f>AR142*AS142*AT142</f>
        <v>0</v>
      </c>
      <c r="AW142">
        <f>BB142/AQ142</f>
        <v>0</v>
      </c>
      <c r="AX142">
        <f>(AU142-AN142)/AT142</f>
        <v>0</v>
      </c>
      <c r="AY142">
        <f>(AK142-AQ142)/AQ142</f>
        <v>0</v>
      </c>
      <c r="AZ142" t="s">
        <v>294</v>
      </c>
      <c r="BA142">
        <v>0</v>
      </c>
      <c r="BB142">
        <f>AQ142-BA142</f>
        <v>0</v>
      </c>
      <c r="BC142">
        <f>(AQ142-AP142)/(AQ142-BA142)</f>
        <v>0</v>
      </c>
      <c r="BD142">
        <f>(AK142-AQ142)/(AK142-BA142)</f>
        <v>0</v>
      </c>
      <c r="BE142">
        <f>(AQ142-AP142)/(AQ142-AJ142)</f>
        <v>0</v>
      </c>
      <c r="BF142">
        <f>(AK142-AQ142)/(AK142-AJ142)</f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f>$B$11*CM142+$C$11*CN142+$F$11*CO142*(1-CR142)</f>
        <v>0</v>
      </c>
      <c r="BP142">
        <f>BO142*BQ142</f>
        <v>0</v>
      </c>
      <c r="BQ142">
        <f>($B$11*$D$9+$C$11*$D$9+$F$11*((DB142+CT142)/MAX(DB142+CT142+DC142, 0.1)*$I$9+DC142/MAX(DB142+CT142+DC142, 0.1)*$J$9))/($B$11+$C$11+$F$11)</f>
        <v>0</v>
      </c>
      <c r="BR142">
        <f>($B$11*$K$9+$C$11*$K$9+$F$11*((DB142+CT142)/MAX(DB142+CT142+DC142, 0.1)*$P$9+DC142/MAX(DB142+CT142+DC142, 0.1)*$Q$9))/($B$11+$C$11+$F$11)</f>
        <v>0</v>
      </c>
      <c r="BS142">
        <v>6</v>
      </c>
      <c r="BT142">
        <v>0.5</v>
      </c>
      <c r="BU142" t="s">
        <v>295</v>
      </c>
      <c r="BV142">
        <v>2</v>
      </c>
      <c r="BW142">
        <v>1621533819.5</v>
      </c>
      <c r="BX142">
        <v>399.259</v>
      </c>
      <c r="BY142">
        <v>408.927</v>
      </c>
      <c r="BZ142">
        <v>12.9632</v>
      </c>
      <c r="CA142">
        <v>12.9634</v>
      </c>
      <c r="CB142">
        <v>390.839</v>
      </c>
      <c r="CC142">
        <v>12.8095</v>
      </c>
      <c r="CD142">
        <v>700.051</v>
      </c>
      <c r="CE142">
        <v>100.929</v>
      </c>
      <c r="CF142">
        <v>0.100959</v>
      </c>
      <c r="CG142">
        <v>22.9528</v>
      </c>
      <c r="CH142">
        <v>22.9346</v>
      </c>
      <c r="CI142">
        <v>999.9</v>
      </c>
      <c r="CJ142">
        <v>0</v>
      </c>
      <c r="CK142">
        <v>0</v>
      </c>
      <c r="CL142">
        <v>9930</v>
      </c>
      <c r="CM142">
        <v>0</v>
      </c>
      <c r="CN142">
        <v>3.33586</v>
      </c>
      <c r="CO142">
        <v>600.083</v>
      </c>
      <c r="CP142">
        <v>0.933003</v>
      </c>
      <c r="CQ142">
        <v>0.0669971</v>
      </c>
      <c r="CR142">
        <v>0</v>
      </c>
      <c r="CS142">
        <v>3.7083</v>
      </c>
      <c r="CT142">
        <v>4.99951</v>
      </c>
      <c r="CU142">
        <v>90.5146</v>
      </c>
      <c r="CV142">
        <v>4814.77</v>
      </c>
      <c r="CW142">
        <v>37.687</v>
      </c>
      <c r="CX142">
        <v>41.437</v>
      </c>
      <c r="CY142">
        <v>40.062</v>
      </c>
      <c r="CZ142">
        <v>41</v>
      </c>
      <c r="DA142">
        <v>40</v>
      </c>
      <c r="DB142">
        <v>555.21</v>
      </c>
      <c r="DC142">
        <v>39.87</v>
      </c>
      <c r="DD142">
        <v>0</v>
      </c>
      <c r="DE142">
        <v>1621533823.6</v>
      </c>
      <c r="DF142">
        <v>0</v>
      </c>
      <c r="DG142">
        <v>3.43495</v>
      </c>
      <c r="DH142">
        <v>-0.0304034127211068</v>
      </c>
      <c r="DI142">
        <v>-1.37615386825586</v>
      </c>
      <c r="DJ142">
        <v>90.2308961538461</v>
      </c>
      <c r="DK142">
        <v>15</v>
      </c>
      <c r="DL142">
        <v>1621533543.5</v>
      </c>
      <c r="DM142" t="s">
        <v>296</v>
      </c>
      <c r="DN142">
        <v>1621533543</v>
      </c>
      <c r="DO142">
        <v>1621533543.5</v>
      </c>
      <c r="DP142">
        <v>4</v>
      </c>
      <c r="DQ142">
        <v>0.002</v>
      </c>
      <c r="DR142">
        <v>0.003</v>
      </c>
      <c r="DS142">
        <v>8.559</v>
      </c>
      <c r="DT142">
        <v>0.154</v>
      </c>
      <c r="DU142">
        <v>420</v>
      </c>
      <c r="DV142">
        <v>13</v>
      </c>
      <c r="DW142">
        <v>1.35</v>
      </c>
      <c r="DX142">
        <v>0.35</v>
      </c>
      <c r="DY142">
        <v>-9.52223475</v>
      </c>
      <c r="DZ142">
        <v>0.79136589118201</v>
      </c>
      <c r="EA142">
        <v>0.18365889981141</v>
      </c>
      <c r="EB142">
        <v>0</v>
      </c>
      <c r="EC142">
        <v>3.40468787878788</v>
      </c>
      <c r="ED142">
        <v>0.0800284796754851</v>
      </c>
      <c r="EE142">
        <v>0.139969073981569</v>
      </c>
      <c r="EF142">
        <v>1</v>
      </c>
      <c r="EG142">
        <v>-0.001229190325</v>
      </c>
      <c r="EH142">
        <v>-0.0893035275309569</v>
      </c>
      <c r="EI142">
        <v>0.016957149775217</v>
      </c>
      <c r="EJ142">
        <v>1</v>
      </c>
      <c r="EK142">
        <v>2</v>
      </c>
      <c r="EL142">
        <v>3</v>
      </c>
      <c r="EM142" t="s">
        <v>306</v>
      </c>
      <c r="EN142">
        <v>100</v>
      </c>
      <c r="EO142">
        <v>100</v>
      </c>
      <c r="EP142">
        <v>8.42</v>
      </c>
      <c r="EQ142">
        <v>0.1537</v>
      </c>
      <c r="ER142">
        <v>5.25304998807394</v>
      </c>
      <c r="ES142">
        <v>0.0095515401478521</v>
      </c>
      <c r="ET142">
        <v>-4.08282145803731e-06</v>
      </c>
      <c r="EU142">
        <v>9.61633180237613e-10</v>
      </c>
      <c r="EV142">
        <v>-0.0133641391554055</v>
      </c>
      <c r="EW142">
        <v>0.00964955815971448</v>
      </c>
      <c r="EX142">
        <v>0.000351754833574242</v>
      </c>
      <c r="EY142">
        <v>-6.74969522547015e-06</v>
      </c>
      <c r="EZ142">
        <v>-1</v>
      </c>
      <c r="FA142">
        <v>-1</v>
      </c>
      <c r="FB142">
        <v>-1</v>
      </c>
      <c r="FC142">
        <v>-1</v>
      </c>
      <c r="FD142">
        <v>4.6</v>
      </c>
      <c r="FE142">
        <v>4.6</v>
      </c>
      <c r="FF142">
        <v>2</v>
      </c>
      <c r="FG142">
        <v>793.669</v>
      </c>
      <c r="FH142">
        <v>738.621</v>
      </c>
      <c r="FI142">
        <v>19.9995</v>
      </c>
      <c r="FJ142">
        <v>26.8793</v>
      </c>
      <c r="FK142">
        <v>29.9999</v>
      </c>
      <c r="FL142">
        <v>26.9484</v>
      </c>
      <c r="FM142">
        <v>26.9229</v>
      </c>
      <c r="FN142">
        <v>26.4659</v>
      </c>
      <c r="FO142">
        <v>18.1501</v>
      </c>
      <c r="FP142">
        <v>6.83048</v>
      </c>
      <c r="FQ142">
        <v>20</v>
      </c>
      <c r="FR142">
        <v>419.14</v>
      </c>
      <c r="FS142">
        <v>13.015</v>
      </c>
      <c r="FT142">
        <v>100.025</v>
      </c>
      <c r="FU142">
        <v>100.392</v>
      </c>
    </row>
    <row r="143" spans="1:177">
      <c r="A143">
        <v>127</v>
      </c>
      <c r="B143">
        <v>1621533821.5</v>
      </c>
      <c r="C143">
        <v>252</v>
      </c>
      <c r="D143" t="s">
        <v>550</v>
      </c>
      <c r="E143" t="s">
        <v>551</v>
      </c>
      <c r="G143">
        <v>1621533821.5</v>
      </c>
      <c r="H143">
        <f>CD143*AF143*(BZ143-CA143)/(100*BS143*(1000-AF143*BZ143))</f>
        <v>0</v>
      </c>
      <c r="I143">
        <f>CD143*AF143*(BY143-BX143*(1000-AF143*CA143)/(1000-AF143*BZ143))/(100*BS143)</f>
        <v>0</v>
      </c>
      <c r="J143">
        <f>BX143 - IF(AF143&gt;1, I143*BS143*100.0/(AH143*CL143), 0)</f>
        <v>0</v>
      </c>
      <c r="K143">
        <f>((Q143-H143/2)*J143-I143)/(Q143+H143/2)</f>
        <v>0</v>
      </c>
      <c r="L143">
        <f>K143*(CE143+CF143)/1000.0</f>
        <v>0</v>
      </c>
      <c r="M143">
        <f>(BX143 - IF(AF143&gt;1, I143*BS143*100.0/(AH143*CL143), 0))*(CE143+CF143)/1000.0</f>
        <v>0</v>
      </c>
      <c r="N143">
        <f>2.0/((1/P143-1/O143)+SIGN(P143)*SQRT((1/P143-1/O143)*(1/P143-1/O143) + 4*BT143/((BT143+1)*(BT143+1))*(2*1/P143*1/O143-1/O143*1/O143)))</f>
        <v>0</v>
      </c>
      <c r="O143">
        <f>IF(LEFT(BU143,1)&lt;&gt;"0",IF(LEFT(BU143,1)="1",3.0,BV143),$D$5+$E$5*(CL143*CE143/($K$5*1000))+$F$5*(CL143*CE143/($K$5*1000))*MAX(MIN(BS143,$J$5),$I$5)*MAX(MIN(BS143,$J$5),$I$5)+$G$5*MAX(MIN(BS143,$J$5),$I$5)*(CL143*CE143/($K$5*1000))+$H$5*(CL143*CE143/($K$5*1000))*(CL143*CE143/($K$5*1000)))</f>
        <v>0</v>
      </c>
      <c r="P143">
        <f>H143*(1000-(1000*0.61365*exp(17.502*T143/(240.97+T143))/(CE143+CF143)+BZ143)/2)/(1000*0.61365*exp(17.502*T143/(240.97+T143))/(CE143+CF143)-BZ143)</f>
        <v>0</v>
      </c>
      <c r="Q143">
        <f>1/((BT143+1)/(N143/1.6)+1/(O143/1.37)) + BT143/((BT143+1)/(N143/1.6) + BT143/(O143/1.37))</f>
        <v>0</v>
      </c>
      <c r="R143">
        <f>(BP143*BR143)</f>
        <v>0</v>
      </c>
      <c r="S143">
        <f>(CG143+(R143+2*0.95*5.67E-8*(((CG143+$B$7)+273)^4-(CG143+273)^4)-44100*H143)/(1.84*29.3*O143+8*0.95*5.67E-8*(CG143+273)^3))</f>
        <v>0</v>
      </c>
      <c r="T143">
        <f>($C$7*CH143+$D$7*CI143+$E$7*S143)</f>
        <v>0</v>
      </c>
      <c r="U143">
        <f>0.61365*exp(17.502*T143/(240.97+T143))</f>
        <v>0</v>
      </c>
      <c r="V143">
        <f>(W143/X143*100)</f>
        <v>0</v>
      </c>
      <c r="W143">
        <f>BZ143*(CE143+CF143)/1000</f>
        <v>0</v>
      </c>
      <c r="X143">
        <f>0.61365*exp(17.502*CG143/(240.97+CG143))</f>
        <v>0</v>
      </c>
      <c r="Y143">
        <f>(U143-BZ143*(CE143+CF143)/1000)</f>
        <v>0</v>
      </c>
      <c r="Z143">
        <f>(-H143*44100)</f>
        <v>0</v>
      </c>
      <c r="AA143">
        <f>2*29.3*O143*0.92*(CG143-T143)</f>
        <v>0</v>
      </c>
      <c r="AB143">
        <f>2*0.95*5.67E-8*(((CG143+$B$7)+273)^4-(T143+273)^4)</f>
        <v>0</v>
      </c>
      <c r="AC143">
        <f>R143+AB143+Z143+AA143</f>
        <v>0</v>
      </c>
      <c r="AD143">
        <v>0</v>
      </c>
      <c r="AE143">
        <v>0</v>
      </c>
      <c r="AF143">
        <f>IF(AD143*$H$13&gt;=AH143,1.0,(AH143/(AH143-AD143*$H$13)))</f>
        <v>0</v>
      </c>
      <c r="AG143">
        <f>(AF143-1)*100</f>
        <v>0</v>
      </c>
      <c r="AH143">
        <f>MAX(0,($B$13+$C$13*CL143)/(1+$D$13*CL143)*CE143/(CG143+273)*$E$13)</f>
        <v>0</v>
      </c>
      <c r="AI143" t="s">
        <v>294</v>
      </c>
      <c r="AJ143">
        <v>0</v>
      </c>
      <c r="AK143">
        <v>0</v>
      </c>
      <c r="AL143">
        <f>AK143-AJ143</f>
        <v>0</v>
      </c>
      <c r="AM143">
        <f>AL143/AK143</f>
        <v>0</v>
      </c>
      <c r="AN143">
        <v>0</v>
      </c>
      <c r="AO143" t="s">
        <v>294</v>
      </c>
      <c r="AP143">
        <v>0</v>
      </c>
      <c r="AQ143">
        <v>0</v>
      </c>
      <c r="AR143">
        <f>1-AP143/AQ143</f>
        <v>0</v>
      </c>
      <c r="AS143">
        <v>0.5</v>
      </c>
      <c r="AT143">
        <f>BP143</f>
        <v>0</v>
      </c>
      <c r="AU143">
        <f>I143</f>
        <v>0</v>
      </c>
      <c r="AV143">
        <f>AR143*AS143*AT143</f>
        <v>0</v>
      </c>
      <c r="AW143">
        <f>BB143/AQ143</f>
        <v>0</v>
      </c>
      <c r="AX143">
        <f>(AU143-AN143)/AT143</f>
        <v>0</v>
      </c>
      <c r="AY143">
        <f>(AK143-AQ143)/AQ143</f>
        <v>0</v>
      </c>
      <c r="AZ143" t="s">
        <v>294</v>
      </c>
      <c r="BA143">
        <v>0</v>
      </c>
      <c r="BB143">
        <f>AQ143-BA143</f>
        <v>0</v>
      </c>
      <c r="BC143">
        <f>(AQ143-AP143)/(AQ143-BA143)</f>
        <v>0</v>
      </c>
      <c r="BD143">
        <f>(AK143-AQ143)/(AK143-BA143)</f>
        <v>0</v>
      </c>
      <c r="BE143">
        <f>(AQ143-AP143)/(AQ143-AJ143)</f>
        <v>0</v>
      </c>
      <c r="BF143">
        <f>(AK143-AQ143)/(AK143-AJ143)</f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f>$B$11*CM143+$C$11*CN143+$F$11*CO143*(1-CR143)</f>
        <v>0</v>
      </c>
      <c r="BP143">
        <f>BO143*BQ143</f>
        <v>0</v>
      </c>
      <c r="BQ143">
        <f>($B$11*$D$9+$C$11*$D$9+$F$11*((DB143+CT143)/MAX(DB143+CT143+DC143, 0.1)*$I$9+DC143/MAX(DB143+CT143+DC143, 0.1)*$J$9))/($B$11+$C$11+$F$11)</f>
        <v>0</v>
      </c>
      <c r="BR143">
        <f>($B$11*$K$9+$C$11*$K$9+$F$11*((DB143+CT143)/MAX(DB143+CT143+DC143, 0.1)*$P$9+DC143/MAX(DB143+CT143+DC143, 0.1)*$Q$9))/($B$11+$C$11+$F$11)</f>
        <v>0</v>
      </c>
      <c r="BS143">
        <v>6</v>
      </c>
      <c r="BT143">
        <v>0.5</v>
      </c>
      <c r="BU143" t="s">
        <v>295</v>
      </c>
      <c r="BV143">
        <v>2</v>
      </c>
      <c r="BW143">
        <v>1621533821.5</v>
      </c>
      <c r="BX143">
        <v>402.592</v>
      </c>
      <c r="BY143">
        <v>412.358</v>
      </c>
      <c r="BZ143">
        <v>12.9653</v>
      </c>
      <c r="CA143">
        <v>12.9615</v>
      </c>
      <c r="CB143">
        <v>394.15</v>
      </c>
      <c r="CC143">
        <v>12.8115</v>
      </c>
      <c r="CD143">
        <v>700.025</v>
      </c>
      <c r="CE143">
        <v>100.929</v>
      </c>
      <c r="CF143">
        <v>0.0995216</v>
      </c>
      <c r="CG143">
        <v>22.9532</v>
      </c>
      <c r="CH143">
        <v>22.9077</v>
      </c>
      <c r="CI143">
        <v>999.9</v>
      </c>
      <c r="CJ143">
        <v>0</v>
      </c>
      <c r="CK143">
        <v>0</v>
      </c>
      <c r="CL143">
        <v>10120</v>
      </c>
      <c r="CM143">
        <v>0</v>
      </c>
      <c r="CN143">
        <v>3.33586</v>
      </c>
      <c r="CO143">
        <v>600.088</v>
      </c>
      <c r="CP143">
        <v>0.933003</v>
      </c>
      <c r="CQ143">
        <v>0.0669971</v>
      </c>
      <c r="CR143">
        <v>0</v>
      </c>
      <c r="CS143">
        <v>3.4453</v>
      </c>
      <c r="CT143">
        <v>4.99951</v>
      </c>
      <c r="CU143">
        <v>89.8679</v>
      </c>
      <c r="CV143">
        <v>4814.82</v>
      </c>
      <c r="CW143">
        <v>37.687</v>
      </c>
      <c r="CX143">
        <v>41.437</v>
      </c>
      <c r="CY143">
        <v>40.062</v>
      </c>
      <c r="CZ143">
        <v>41.062</v>
      </c>
      <c r="DA143">
        <v>40</v>
      </c>
      <c r="DB143">
        <v>555.22</v>
      </c>
      <c r="DC143">
        <v>39.87</v>
      </c>
      <c r="DD143">
        <v>0</v>
      </c>
      <c r="DE143">
        <v>1621533825.4</v>
      </c>
      <c r="DF143">
        <v>0</v>
      </c>
      <c r="DG143">
        <v>3.42704</v>
      </c>
      <c r="DH143">
        <v>-0.595161529953169</v>
      </c>
      <c r="DI143">
        <v>-1.12938463823584</v>
      </c>
      <c r="DJ143">
        <v>90.207412</v>
      </c>
      <c r="DK143">
        <v>15</v>
      </c>
      <c r="DL143">
        <v>1621533543.5</v>
      </c>
      <c r="DM143" t="s">
        <v>296</v>
      </c>
      <c r="DN143">
        <v>1621533543</v>
      </c>
      <c r="DO143">
        <v>1621533543.5</v>
      </c>
      <c r="DP143">
        <v>4</v>
      </c>
      <c r="DQ143">
        <v>0.002</v>
      </c>
      <c r="DR143">
        <v>0.003</v>
      </c>
      <c r="DS143">
        <v>8.559</v>
      </c>
      <c r="DT143">
        <v>0.154</v>
      </c>
      <c r="DU143">
        <v>420</v>
      </c>
      <c r="DV143">
        <v>13</v>
      </c>
      <c r="DW143">
        <v>1.35</v>
      </c>
      <c r="DX143">
        <v>0.35</v>
      </c>
      <c r="DY143">
        <v>-9.52452875</v>
      </c>
      <c r="DZ143">
        <v>0.723740150093837</v>
      </c>
      <c r="EA143">
        <v>0.184402320744446</v>
      </c>
      <c r="EB143">
        <v>0</v>
      </c>
      <c r="EC143">
        <v>3.40048181818182</v>
      </c>
      <c r="ED143">
        <v>0.336941019669466</v>
      </c>
      <c r="EE143">
        <v>0.147484777754931</v>
      </c>
      <c r="EF143">
        <v>1</v>
      </c>
      <c r="EG143">
        <v>-0.00426537811</v>
      </c>
      <c r="EH143">
        <v>-0.0225151979842401</v>
      </c>
      <c r="EI143">
        <v>0.0132119202361051</v>
      </c>
      <c r="EJ143">
        <v>1</v>
      </c>
      <c r="EK143">
        <v>2</v>
      </c>
      <c r="EL143">
        <v>3</v>
      </c>
      <c r="EM143" t="s">
        <v>306</v>
      </c>
      <c r="EN143">
        <v>100</v>
      </c>
      <c r="EO143">
        <v>100</v>
      </c>
      <c r="EP143">
        <v>8.442</v>
      </c>
      <c r="EQ143">
        <v>0.1538</v>
      </c>
      <c r="ER143">
        <v>5.25304998807394</v>
      </c>
      <c r="ES143">
        <v>0.0095515401478521</v>
      </c>
      <c r="ET143">
        <v>-4.08282145803731e-06</v>
      </c>
      <c r="EU143">
        <v>9.61633180237613e-10</v>
      </c>
      <c r="EV143">
        <v>-0.0133641391554055</v>
      </c>
      <c r="EW143">
        <v>0.00964955815971448</v>
      </c>
      <c r="EX143">
        <v>0.000351754833574242</v>
      </c>
      <c r="EY143">
        <v>-6.74969522547015e-06</v>
      </c>
      <c r="EZ143">
        <v>-1</v>
      </c>
      <c r="FA143">
        <v>-1</v>
      </c>
      <c r="FB143">
        <v>-1</v>
      </c>
      <c r="FC143">
        <v>-1</v>
      </c>
      <c r="FD143">
        <v>4.6</v>
      </c>
      <c r="FE143">
        <v>4.6</v>
      </c>
      <c r="FF143">
        <v>2</v>
      </c>
      <c r="FG143">
        <v>792.423</v>
      </c>
      <c r="FH143">
        <v>739</v>
      </c>
      <c r="FI143">
        <v>19.9999</v>
      </c>
      <c r="FJ143">
        <v>26.8793</v>
      </c>
      <c r="FK143">
        <v>30</v>
      </c>
      <c r="FL143">
        <v>26.9484</v>
      </c>
      <c r="FM143">
        <v>26.9229</v>
      </c>
      <c r="FN143">
        <v>26.6418</v>
      </c>
      <c r="FO143">
        <v>18.1501</v>
      </c>
      <c r="FP143">
        <v>6.83048</v>
      </c>
      <c r="FQ143">
        <v>20</v>
      </c>
      <c r="FR143">
        <v>422.51</v>
      </c>
      <c r="FS143">
        <v>13.015</v>
      </c>
      <c r="FT143">
        <v>100.024</v>
      </c>
      <c r="FU143">
        <v>100.393</v>
      </c>
    </row>
    <row r="144" spans="1:177">
      <c r="A144">
        <v>128</v>
      </c>
      <c r="B144">
        <v>1621533823.5</v>
      </c>
      <c r="C144">
        <v>254</v>
      </c>
      <c r="D144" t="s">
        <v>552</v>
      </c>
      <c r="E144" t="s">
        <v>553</v>
      </c>
      <c r="G144">
        <v>1621533823.5</v>
      </c>
      <c r="H144">
        <f>CD144*AF144*(BZ144-CA144)/(100*BS144*(1000-AF144*BZ144))</f>
        <v>0</v>
      </c>
      <c r="I144">
        <f>CD144*AF144*(BY144-BX144*(1000-AF144*CA144)/(1000-AF144*BZ144))/(100*BS144)</f>
        <v>0</v>
      </c>
      <c r="J144">
        <f>BX144 - IF(AF144&gt;1, I144*BS144*100.0/(AH144*CL144), 0)</f>
        <v>0</v>
      </c>
      <c r="K144">
        <f>((Q144-H144/2)*J144-I144)/(Q144+H144/2)</f>
        <v>0</v>
      </c>
      <c r="L144">
        <f>K144*(CE144+CF144)/1000.0</f>
        <v>0</v>
      </c>
      <c r="M144">
        <f>(BX144 - IF(AF144&gt;1, I144*BS144*100.0/(AH144*CL144), 0))*(CE144+CF144)/1000.0</f>
        <v>0</v>
      </c>
      <c r="N144">
        <f>2.0/((1/P144-1/O144)+SIGN(P144)*SQRT((1/P144-1/O144)*(1/P144-1/O144) + 4*BT144/((BT144+1)*(BT144+1))*(2*1/P144*1/O144-1/O144*1/O144)))</f>
        <v>0</v>
      </c>
      <c r="O144">
        <f>IF(LEFT(BU144,1)&lt;&gt;"0",IF(LEFT(BU144,1)="1",3.0,BV144),$D$5+$E$5*(CL144*CE144/($K$5*1000))+$F$5*(CL144*CE144/($K$5*1000))*MAX(MIN(BS144,$J$5),$I$5)*MAX(MIN(BS144,$J$5),$I$5)+$G$5*MAX(MIN(BS144,$J$5),$I$5)*(CL144*CE144/($K$5*1000))+$H$5*(CL144*CE144/($K$5*1000))*(CL144*CE144/($K$5*1000)))</f>
        <v>0</v>
      </c>
      <c r="P144">
        <f>H144*(1000-(1000*0.61365*exp(17.502*T144/(240.97+T144))/(CE144+CF144)+BZ144)/2)/(1000*0.61365*exp(17.502*T144/(240.97+T144))/(CE144+CF144)-BZ144)</f>
        <v>0</v>
      </c>
      <c r="Q144">
        <f>1/((BT144+1)/(N144/1.6)+1/(O144/1.37)) + BT144/((BT144+1)/(N144/1.6) + BT144/(O144/1.37))</f>
        <v>0</v>
      </c>
      <c r="R144">
        <f>(BP144*BR144)</f>
        <v>0</v>
      </c>
      <c r="S144">
        <f>(CG144+(R144+2*0.95*5.67E-8*(((CG144+$B$7)+273)^4-(CG144+273)^4)-44100*H144)/(1.84*29.3*O144+8*0.95*5.67E-8*(CG144+273)^3))</f>
        <v>0</v>
      </c>
      <c r="T144">
        <f>($C$7*CH144+$D$7*CI144+$E$7*S144)</f>
        <v>0</v>
      </c>
      <c r="U144">
        <f>0.61365*exp(17.502*T144/(240.97+T144))</f>
        <v>0</v>
      </c>
      <c r="V144">
        <f>(W144/X144*100)</f>
        <v>0</v>
      </c>
      <c r="W144">
        <f>BZ144*(CE144+CF144)/1000</f>
        <v>0</v>
      </c>
      <c r="X144">
        <f>0.61365*exp(17.502*CG144/(240.97+CG144))</f>
        <v>0</v>
      </c>
      <c r="Y144">
        <f>(U144-BZ144*(CE144+CF144)/1000)</f>
        <v>0</v>
      </c>
      <c r="Z144">
        <f>(-H144*44100)</f>
        <v>0</v>
      </c>
      <c r="AA144">
        <f>2*29.3*O144*0.92*(CG144-T144)</f>
        <v>0</v>
      </c>
      <c r="AB144">
        <f>2*0.95*5.67E-8*(((CG144+$B$7)+273)^4-(T144+273)^4)</f>
        <v>0</v>
      </c>
      <c r="AC144">
        <f>R144+AB144+Z144+AA144</f>
        <v>0</v>
      </c>
      <c r="AD144">
        <v>0</v>
      </c>
      <c r="AE144">
        <v>0</v>
      </c>
      <c r="AF144">
        <f>IF(AD144*$H$13&gt;=AH144,1.0,(AH144/(AH144-AD144*$H$13)))</f>
        <v>0</v>
      </c>
      <c r="AG144">
        <f>(AF144-1)*100</f>
        <v>0</v>
      </c>
      <c r="AH144">
        <f>MAX(0,($B$13+$C$13*CL144)/(1+$D$13*CL144)*CE144/(CG144+273)*$E$13)</f>
        <v>0</v>
      </c>
      <c r="AI144" t="s">
        <v>294</v>
      </c>
      <c r="AJ144">
        <v>0</v>
      </c>
      <c r="AK144">
        <v>0</v>
      </c>
      <c r="AL144">
        <f>AK144-AJ144</f>
        <v>0</v>
      </c>
      <c r="AM144">
        <f>AL144/AK144</f>
        <v>0</v>
      </c>
      <c r="AN144">
        <v>0</v>
      </c>
      <c r="AO144" t="s">
        <v>294</v>
      </c>
      <c r="AP144">
        <v>0</v>
      </c>
      <c r="AQ144">
        <v>0</v>
      </c>
      <c r="AR144">
        <f>1-AP144/AQ144</f>
        <v>0</v>
      </c>
      <c r="AS144">
        <v>0.5</v>
      </c>
      <c r="AT144">
        <f>BP144</f>
        <v>0</v>
      </c>
      <c r="AU144">
        <f>I144</f>
        <v>0</v>
      </c>
      <c r="AV144">
        <f>AR144*AS144*AT144</f>
        <v>0</v>
      </c>
      <c r="AW144">
        <f>BB144/AQ144</f>
        <v>0</v>
      </c>
      <c r="AX144">
        <f>(AU144-AN144)/AT144</f>
        <v>0</v>
      </c>
      <c r="AY144">
        <f>(AK144-AQ144)/AQ144</f>
        <v>0</v>
      </c>
      <c r="AZ144" t="s">
        <v>294</v>
      </c>
      <c r="BA144">
        <v>0</v>
      </c>
      <c r="BB144">
        <f>AQ144-BA144</f>
        <v>0</v>
      </c>
      <c r="BC144">
        <f>(AQ144-AP144)/(AQ144-BA144)</f>
        <v>0</v>
      </c>
      <c r="BD144">
        <f>(AK144-AQ144)/(AK144-BA144)</f>
        <v>0</v>
      </c>
      <c r="BE144">
        <f>(AQ144-AP144)/(AQ144-AJ144)</f>
        <v>0</v>
      </c>
      <c r="BF144">
        <f>(AK144-AQ144)/(AK144-AJ144)</f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f>$B$11*CM144+$C$11*CN144+$F$11*CO144*(1-CR144)</f>
        <v>0</v>
      </c>
      <c r="BP144">
        <f>BO144*BQ144</f>
        <v>0</v>
      </c>
      <c r="BQ144">
        <f>($B$11*$D$9+$C$11*$D$9+$F$11*((DB144+CT144)/MAX(DB144+CT144+DC144, 0.1)*$I$9+DC144/MAX(DB144+CT144+DC144, 0.1)*$J$9))/($B$11+$C$11+$F$11)</f>
        <v>0</v>
      </c>
      <c r="BR144">
        <f>($B$11*$K$9+$C$11*$K$9+$F$11*((DB144+CT144)/MAX(DB144+CT144+DC144, 0.1)*$P$9+DC144/MAX(DB144+CT144+DC144, 0.1)*$Q$9))/($B$11+$C$11+$F$11)</f>
        <v>0</v>
      </c>
      <c r="BS144">
        <v>6</v>
      </c>
      <c r="BT144">
        <v>0.5</v>
      </c>
      <c r="BU144" t="s">
        <v>295</v>
      </c>
      <c r="BV144">
        <v>2</v>
      </c>
      <c r="BW144">
        <v>1621533823.5</v>
      </c>
      <c r="BX144">
        <v>406.042</v>
      </c>
      <c r="BY144">
        <v>415.642</v>
      </c>
      <c r="BZ144">
        <v>12.9617</v>
      </c>
      <c r="CA144">
        <v>12.958</v>
      </c>
      <c r="CB144">
        <v>397.576</v>
      </c>
      <c r="CC144">
        <v>12.808</v>
      </c>
      <c r="CD144">
        <v>699.743</v>
      </c>
      <c r="CE144">
        <v>100.931</v>
      </c>
      <c r="CF144">
        <v>0.100837</v>
      </c>
      <c r="CG144">
        <v>22.9509</v>
      </c>
      <c r="CH144">
        <v>22.9224</v>
      </c>
      <c r="CI144">
        <v>999.9</v>
      </c>
      <c r="CJ144">
        <v>0</v>
      </c>
      <c r="CK144">
        <v>0</v>
      </c>
      <c r="CL144">
        <v>9950</v>
      </c>
      <c r="CM144">
        <v>0</v>
      </c>
      <c r="CN144">
        <v>3.33586</v>
      </c>
      <c r="CO144">
        <v>599.772</v>
      </c>
      <c r="CP144">
        <v>0.932968</v>
      </c>
      <c r="CQ144">
        <v>0.0670323</v>
      </c>
      <c r="CR144">
        <v>0</v>
      </c>
      <c r="CS144">
        <v>3.3184</v>
      </c>
      <c r="CT144">
        <v>4.99951</v>
      </c>
      <c r="CU144">
        <v>90.0235</v>
      </c>
      <c r="CV144">
        <v>4812.21</v>
      </c>
      <c r="CW144">
        <v>37.687</v>
      </c>
      <c r="CX144">
        <v>41.437</v>
      </c>
      <c r="CY144">
        <v>40.125</v>
      </c>
      <c r="CZ144">
        <v>41.062</v>
      </c>
      <c r="DA144">
        <v>40</v>
      </c>
      <c r="DB144">
        <v>554.9</v>
      </c>
      <c r="DC144">
        <v>39.87</v>
      </c>
      <c r="DD144">
        <v>0</v>
      </c>
      <c r="DE144">
        <v>1621533827.2</v>
      </c>
      <c r="DF144">
        <v>0</v>
      </c>
      <c r="DG144">
        <v>3.41590769230769</v>
      </c>
      <c r="DH144">
        <v>-0.49061196122867</v>
      </c>
      <c r="DI144">
        <v>-0.840488903817783</v>
      </c>
      <c r="DJ144">
        <v>90.1547807692308</v>
      </c>
      <c r="DK144">
        <v>15</v>
      </c>
      <c r="DL144">
        <v>1621533543.5</v>
      </c>
      <c r="DM144" t="s">
        <v>296</v>
      </c>
      <c r="DN144">
        <v>1621533543</v>
      </c>
      <c r="DO144">
        <v>1621533543.5</v>
      </c>
      <c r="DP144">
        <v>4</v>
      </c>
      <c r="DQ144">
        <v>0.002</v>
      </c>
      <c r="DR144">
        <v>0.003</v>
      </c>
      <c r="DS144">
        <v>8.559</v>
      </c>
      <c r="DT144">
        <v>0.154</v>
      </c>
      <c r="DU144">
        <v>420</v>
      </c>
      <c r="DV144">
        <v>13</v>
      </c>
      <c r="DW144">
        <v>1.35</v>
      </c>
      <c r="DX144">
        <v>0.35</v>
      </c>
      <c r="DY144">
        <v>-9.524531</v>
      </c>
      <c r="DZ144">
        <v>0.183812757973744</v>
      </c>
      <c r="EA144">
        <v>0.178730569444625</v>
      </c>
      <c r="EB144">
        <v>1</v>
      </c>
      <c r="EC144">
        <v>3.40022</v>
      </c>
      <c r="ED144">
        <v>0.154558121330723</v>
      </c>
      <c r="EE144">
        <v>0.148868908391626</v>
      </c>
      <c r="EF144">
        <v>1</v>
      </c>
      <c r="EG144">
        <v>-0.00698547236</v>
      </c>
      <c r="EH144">
        <v>0.040507891830394</v>
      </c>
      <c r="EI144">
        <v>0.00898986404038622</v>
      </c>
      <c r="EJ144">
        <v>1</v>
      </c>
      <c r="EK144">
        <v>3</v>
      </c>
      <c r="EL144">
        <v>3</v>
      </c>
      <c r="EM144" t="s">
        <v>297</v>
      </c>
      <c r="EN144">
        <v>100</v>
      </c>
      <c r="EO144">
        <v>100</v>
      </c>
      <c r="EP144">
        <v>8.466</v>
      </c>
      <c r="EQ144">
        <v>0.1537</v>
      </c>
      <c r="ER144">
        <v>5.25304998807394</v>
      </c>
      <c r="ES144">
        <v>0.0095515401478521</v>
      </c>
      <c r="ET144">
        <v>-4.08282145803731e-06</v>
      </c>
      <c r="EU144">
        <v>9.61633180237613e-10</v>
      </c>
      <c r="EV144">
        <v>-0.0133641391554055</v>
      </c>
      <c r="EW144">
        <v>0.00964955815971448</v>
      </c>
      <c r="EX144">
        <v>0.000351754833574242</v>
      </c>
      <c r="EY144">
        <v>-6.74969522547015e-06</v>
      </c>
      <c r="EZ144">
        <v>-1</v>
      </c>
      <c r="FA144">
        <v>-1</v>
      </c>
      <c r="FB144">
        <v>-1</v>
      </c>
      <c r="FC144">
        <v>-1</v>
      </c>
      <c r="FD144">
        <v>4.7</v>
      </c>
      <c r="FE144">
        <v>4.7</v>
      </c>
      <c r="FF144">
        <v>2</v>
      </c>
      <c r="FG144">
        <v>793.663</v>
      </c>
      <c r="FH144">
        <v>738.81</v>
      </c>
      <c r="FI144">
        <v>19.9999</v>
      </c>
      <c r="FJ144">
        <v>26.8793</v>
      </c>
      <c r="FK144">
        <v>30</v>
      </c>
      <c r="FL144">
        <v>26.9475</v>
      </c>
      <c r="FM144">
        <v>26.9229</v>
      </c>
      <c r="FN144">
        <v>26.8186</v>
      </c>
      <c r="FO144">
        <v>18.1501</v>
      </c>
      <c r="FP144">
        <v>6.83048</v>
      </c>
      <c r="FQ144">
        <v>20</v>
      </c>
      <c r="FR144">
        <v>425.87</v>
      </c>
      <c r="FS144">
        <v>13.015</v>
      </c>
      <c r="FT144">
        <v>100.027</v>
      </c>
      <c r="FU144">
        <v>100.392</v>
      </c>
    </row>
    <row r="145" spans="1:177">
      <c r="A145">
        <v>129</v>
      </c>
      <c r="B145">
        <v>1621533825.5</v>
      </c>
      <c r="C145">
        <v>256</v>
      </c>
      <c r="D145" t="s">
        <v>554</v>
      </c>
      <c r="E145" t="s">
        <v>555</v>
      </c>
      <c r="G145">
        <v>1621533825.5</v>
      </c>
      <c r="H145">
        <f>CD145*AF145*(BZ145-CA145)/(100*BS145*(1000-AF145*BZ145))</f>
        <v>0</v>
      </c>
      <c r="I145">
        <f>CD145*AF145*(BY145-BX145*(1000-AF145*CA145)/(1000-AF145*BZ145))/(100*BS145)</f>
        <v>0</v>
      </c>
      <c r="J145">
        <f>BX145 - IF(AF145&gt;1, I145*BS145*100.0/(AH145*CL145), 0)</f>
        <v>0</v>
      </c>
      <c r="K145">
        <f>((Q145-H145/2)*J145-I145)/(Q145+H145/2)</f>
        <v>0</v>
      </c>
      <c r="L145">
        <f>K145*(CE145+CF145)/1000.0</f>
        <v>0</v>
      </c>
      <c r="M145">
        <f>(BX145 - IF(AF145&gt;1, I145*BS145*100.0/(AH145*CL145), 0))*(CE145+CF145)/1000.0</f>
        <v>0</v>
      </c>
      <c r="N145">
        <f>2.0/((1/P145-1/O145)+SIGN(P145)*SQRT((1/P145-1/O145)*(1/P145-1/O145) + 4*BT145/((BT145+1)*(BT145+1))*(2*1/P145*1/O145-1/O145*1/O145)))</f>
        <v>0</v>
      </c>
      <c r="O145">
        <f>IF(LEFT(BU145,1)&lt;&gt;"0",IF(LEFT(BU145,1)="1",3.0,BV145),$D$5+$E$5*(CL145*CE145/($K$5*1000))+$F$5*(CL145*CE145/($K$5*1000))*MAX(MIN(BS145,$J$5),$I$5)*MAX(MIN(BS145,$J$5),$I$5)+$G$5*MAX(MIN(BS145,$J$5),$I$5)*(CL145*CE145/($K$5*1000))+$H$5*(CL145*CE145/($K$5*1000))*(CL145*CE145/($K$5*1000)))</f>
        <v>0</v>
      </c>
      <c r="P145">
        <f>H145*(1000-(1000*0.61365*exp(17.502*T145/(240.97+T145))/(CE145+CF145)+BZ145)/2)/(1000*0.61365*exp(17.502*T145/(240.97+T145))/(CE145+CF145)-BZ145)</f>
        <v>0</v>
      </c>
      <c r="Q145">
        <f>1/((BT145+1)/(N145/1.6)+1/(O145/1.37)) + BT145/((BT145+1)/(N145/1.6) + BT145/(O145/1.37))</f>
        <v>0</v>
      </c>
      <c r="R145">
        <f>(BP145*BR145)</f>
        <v>0</v>
      </c>
      <c r="S145">
        <f>(CG145+(R145+2*0.95*5.67E-8*(((CG145+$B$7)+273)^4-(CG145+273)^4)-44100*H145)/(1.84*29.3*O145+8*0.95*5.67E-8*(CG145+273)^3))</f>
        <v>0</v>
      </c>
      <c r="T145">
        <f>($C$7*CH145+$D$7*CI145+$E$7*S145)</f>
        <v>0</v>
      </c>
      <c r="U145">
        <f>0.61365*exp(17.502*T145/(240.97+T145))</f>
        <v>0</v>
      </c>
      <c r="V145">
        <f>(W145/X145*100)</f>
        <v>0</v>
      </c>
      <c r="W145">
        <f>BZ145*(CE145+CF145)/1000</f>
        <v>0</v>
      </c>
      <c r="X145">
        <f>0.61365*exp(17.502*CG145/(240.97+CG145))</f>
        <v>0</v>
      </c>
      <c r="Y145">
        <f>(U145-BZ145*(CE145+CF145)/1000)</f>
        <v>0</v>
      </c>
      <c r="Z145">
        <f>(-H145*44100)</f>
        <v>0</v>
      </c>
      <c r="AA145">
        <f>2*29.3*O145*0.92*(CG145-T145)</f>
        <v>0</v>
      </c>
      <c r="AB145">
        <f>2*0.95*5.67E-8*(((CG145+$B$7)+273)^4-(T145+273)^4)</f>
        <v>0</v>
      </c>
      <c r="AC145">
        <f>R145+AB145+Z145+AA145</f>
        <v>0</v>
      </c>
      <c r="AD145">
        <v>0</v>
      </c>
      <c r="AE145">
        <v>0</v>
      </c>
      <c r="AF145">
        <f>IF(AD145*$H$13&gt;=AH145,1.0,(AH145/(AH145-AD145*$H$13)))</f>
        <v>0</v>
      </c>
      <c r="AG145">
        <f>(AF145-1)*100</f>
        <v>0</v>
      </c>
      <c r="AH145">
        <f>MAX(0,($B$13+$C$13*CL145)/(1+$D$13*CL145)*CE145/(CG145+273)*$E$13)</f>
        <v>0</v>
      </c>
      <c r="AI145" t="s">
        <v>294</v>
      </c>
      <c r="AJ145">
        <v>0</v>
      </c>
      <c r="AK145">
        <v>0</v>
      </c>
      <c r="AL145">
        <f>AK145-AJ145</f>
        <v>0</v>
      </c>
      <c r="AM145">
        <f>AL145/AK145</f>
        <v>0</v>
      </c>
      <c r="AN145">
        <v>0</v>
      </c>
      <c r="AO145" t="s">
        <v>294</v>
      </c>
      <c r="AP145">
        <v>0</v>
      </c>
      <c r="AQ145">
        <v>0</v>
      </c>
      <c r="AR145">
        <f>1-AP145/AQ145</f>
        <v>0</v>
      </c>
      <c r="AS145">
        <v>0.5</v>
      </c>
      <c r="AT145">
        <f>BP145</f>
        <v>0</v>
      </c>
      <c r="AU145">
        <f>I145</f>
        <v>0</v>
      </c>
      <c r="AV145">
        <f>AR145*AS145*AT145</f>
        <v>0</v>
      </c>
      <c r="AW145">
        <f>BB145/AQ145</f>
        <v>0</v>
      </c>
      <c r="AX145">
        <f>(AU145-AN145)/AT145</f>
        <v>0</v>
      </c>
      <c r="AY145">
        <f>(AK145-AQ145)/AQ145</f>
        <v>0</v>
      </c>
      <c r="AZ145" t="s">
        <v>294</v>
      </c>
      <c r="BA145">
        <v>0</v>
      </c>
      <c r="BB145">
        <f>AQ145-BA145</f>
        <v>0</v>
      </c>
      <c r="BC145">
        <f>(AQ145-AP145)/(AQ145-BA145)</f>
        <v>0</v>
      </c>
      <c r="BD145">
        <f>(AK145-AQ145)/(AK145-BA145)</f>
        <v>0</v>
      </c>
      <c r="BE145">
        <f>(AQ145-AP145)/(AQ145-AJ145)</f>
        <v>0</v>
      </c>
      <c r="BF145">
        <f>(AK145-AQ145)/(AK145-AJ145)</f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f>$B$11*CM145+$C$11*CN145+$F$11*CO145*(1-CR145)</f>
        <v>0</v>
      </c>
      <c r="BP145">
        <f>BO145*BQ145</f>
        <v>0</v>
      </c>
      <c r="BQ145">
        <f>($B$11*$D$9+$C$11*$D$9+$F$11*((DB145+CT145)/MAX(DB145+CT145+DC145, 0.1)*$I$9+DC145/MAX(DB145+CT145+DC145, 0.1)*$J$9))/($B$11+$C$11+$F$11)</f>
        <v>0</v>
      </c>
      <c r="BR145">
        <f>($B$11*$K$9+$C$11*$K$9+$F$11*((DB145+CT145)/MAX(DB145+CT145+DC145, 0.1)*$P$9+DC145/MAX(DB145+CT145+DC145, 0.1)*$Q$9))/($B$11+$C$11+$F$11)</f>
        <v>0</v>
      </c>
      <c r="BS145">
        <v>6</v>
      </c>
      <c r="BT145">
        <v>0.5</v>
      </c>
      <c r="BU145" t="s">
        <v>295</v>
      </c>
      <c r="BV145">
        <v>2</v>
      </c>
      <c r="BW145">
        <v>1621533825.5</v>
      </c>
      <c r="BX145">
        <v>409.408</v>
      </c>
      <c r="BY145">
        <v>418.998</v>
      </c>
      <c r="BZ145">
        <v>12.963</v>
      </c>
      <c r="CA145">
        <v>12.9563</v>
      </c>
      <c r="CB145">
        <v>400.92</v>
      </c>
      <c r="CC145">
        <v>12.8093</v>
      </c>
      <c r="CD145">
        <v>700.384</v>
      </c>
      <c r="CE145">
        <v>100.931</v>
      </c>
      <c r="CF145">
        <v>0.099642</v>
      </c>
      <c r="CG145">
        <v>22.9482</v>
      </c>
      <c r="CH145">
        <v>22.9215</v>
      </c>
      <c r="CI145">
        <v>999.9</v>
      </c>
      <c r="CJ145">
        <v>0</v>
      </c>
      <c r="CK145">
        <v>0</v>
      </c>
      <c r="CL145">
        <v>10070</v>
      </c>
      <c r="CM145">
        <v>0</v>
      </c>
      <c r="CN145">
        <v>3.33586</v>
      </c>
      <c r="CO145">
        <v>600.08</v>
      </c>
      <c r="CP145">
        <v>0.933003</v>
      </c>
      <c r="CQ145">
        <v>0.0669971</v>
      </c>
      <c r="CR145">
        <v>0</v>
      </c>
      <c r="CS145">
        <v>3.1805</v>
      </c>
      <c r="CT145">
        <v>4.99951</v>
      </c>
      <c r="CU145">
        <v>90.426</v>
      </c>
      <c r="CV145">
        <v>4814.75</v>
      </c>
      <c r="CW145">
        <v>37.687</v>
      </c>
      <c r="CX145">
        <v>41.437</v>
      </c>
      <c r="CY145">
        <v>40.062</v>
      </c>
      <c r="CZ145">
        <v>41</v>
      </c>
      <c r="DA145">
        <v>40</v>
      </c>
      <c r="DB145">
        <v>555.21</v>
      </c>
      <c r="DC145">
        <v>39.87</v>
      </c>
      <c r="DD145">
        <v>0</v>
      </c>
      <c r="DE145">
        <v>1621533829.6</v>
      </c>
      <c r="DF145">
        <v>0</v>
      </c>
      <c r="DG145">
        <v>3.39046538461538</v>
      </c>
      <c r="DH145">
        <v>-0.184092309298456</v>
      </c>
      <c r="DI145">
        <v>-0.411740185921806</v>
      </c>
      <c r="DJ145">
        <v>90.1241076923077</v>
      </c>
      <c r="DK145">
        <v>15</v>
      </c>
      <c r="DL145">
        <v>1621533543.5</v>
      </c>
      <c r="DM145" t="s">
        <v>296</v>
      </c>
      <c r="DN145">
        <v>1621533543</v>
      </c>
      <c r="DO145">
        <v>1621533543.5</v>
      </c>
      <c r="DP145">
        <v>4</v>
      </c>
      <c r="DQ145">
        <v>0.002</v>
      </c>
      <c r="DR145">
        <v>0.003</v>
      </c>
      <c r="DS145">
        <v>8.559</v>
      </c>
      <c r="DT145">
        <v>0.154</v>
      </c>
      <c r="DU145">
        <v>420</v>
      </c>
      <c r="DV145">
        <v>13</v>
      </c>
      <c r="DW145">
        <v>1.35</v>
      </c>
      <c r="DX145">
        <v>0.35</v>
      </c>
      <c r="DY145">
        <v>-9.51470175</v>
      </c>
      <c r="DZ145">
        <v>-0.346446641651011</v>
      </c>
      <c r="EA145">
        <v>0.165276604588906</v>
      </c>
      <c r="EB145">
        <v>1</v>
      </c>
      <c r="EC145">
        <v>3.41573333333333</v>
      </c>
      <c r="ED145">
        <v>-0.263643032198098</v>
      </c>
      <c r="EE145">
        <v>0.160888085828678</v>
      </c>
      <c r="EF145">
        <v>1</v>
      </c>
      <c r="EG145">
        <v>-0.006869647935</v>
      </c>
      <c r="EH145">
        <v>0.0712562597425892</v>
      </c>
      <c r="EI145">
        <v>0.00759952141246649</v>
      </c>
      <c r="EJ145">
        <v>1</v>
      </c>
      <c r="EK145">
        <v>3</v>
      </c>
      <c r="EL145">
        <v>3</v>
      </c>
      <c r="EM145" t="s">
        <v>297</v>
      </c>
      <c r="EN145">
        <v>100</v>
      </c>
      <c r="EO145">
        <v>100</v>
      </c>
      <c r="EP145">
        <v>8.488</v>
      </c>
      <c r="EQ145">
        <v>0.1537</v>
      </c>
      <c r="ER145">
        <v>5.25304998807394</v>
      </c>
      <c r="ES145">
        <v>0.0095515401478521</v>
      </c>
      <c r="ET145">
        <v>-4.08282145803731e-06</v>
      </c>
      <c r="EU145">
        <v>9.61633180237613e-10</v>
      </c>
      <c r="EV145">
        <v>-0.0133641391554055</v>
      </c>
      <c r="EW145">
        <v>0.00964955815971448</v>
      </c>
      <c r="EX145">
        <v>0.000351754833574242</v>
      </c>
      <c r="EY145">
        <v>-6.74969522547015e-06</v>
      </c>
      <c r="EZ145">
        <v>-1</v>
      </c>
      <c r="FA145">
        <v>-1</v>
      </c>
      <c r="FB145">
        <v>-1</v>
      </c>
      <c r="FC145">
        <v>-1</v>
      </c>
      <c r="FD145">
        <v>4.7</v>
      </c>
      <c r="FE145">
        <v>4.7</v>
      </c>
      <c r="FF145">
        <v>2</v>
      </c>
      <c r="FG145">
        <v>793.638</v>
      </c>
      <c r="FH145">
        <v>738.589</v>
      </c>
      <c r="FI145">
        <v>19.9999</v>
      </c>
      <c r="FJ145">
        <v>26.877</v>
      </c>
      <c r="FK145">
        <v>29.9999</v>
      </c>
      <c r="FL145">
        <v>26.9462</v>
      </c>
      <c r="FM145">
        <v>26.9206</v>
      </c>
      <c r="FN145">
        <v>26.994</v>
      </c>
      <c r="FO145">
        <v>18.1501</v>
      </c>
      <c r="FP145">
        <v>6.83048</v>
      </c>
      <c r="FQ145">
        <v>20</v>
      </c>
      <c r="FR145">
        <v>429.24</v>
      </c>
      <c r="FS145">
        <v>13.015</v>
      </c>
      <c r="FT145">
        <v>100.028</v>
      </c>
      <c r="FU145">
        <v>100.391</v>
      </c>
    </row>
    <row r="146" spans="1:177">
      <c r="A146">
        <v>130</v>
      </c>
      <c r="B146">
        <v>1621533827.5</v>
      </c>
      <c r="C146">
        <v>258</v>
      </c>
      <c r="D146" t="s">
        <v>556</v>
      </c>
      <c r="E146" t="s">
        <v>557</v>
      </c>
      <c r="G146">
        <v>1621533827.5</v>
      </c>
      <c r="H146">
        <f>CD146*AF146*(BZ146-CA146)/(100*BS146*(1000-AF146*BZ146))</f>
        <v>0</v>
      </c>
      <c r="I146">
        <f>CD146*AF146*(BY146-BX146*(1000-AF146*CA146)/(1000-AF146*BZ146))/(100*BS146)</f>
        <v>0</v>
      </c>
      <c r="J146">
        <f>BX146 - IF(AF146&gt;1, I146*BS146*100.0/(AH146*CL146), 0)</f>
        <v>0</v>
      </c>
      <c r="K146">
        <f>((Q146-H146/2)*J146-I146)/(Q146+H146/2)</f>
        <v>0</v>
      </c>
      <c r="L146">
        <f>K146*(CE146+CF146)/1000.0</f>
        <v>0</v>
      </c>
      <c r="M146">
        <f>(BX146 - IF(AF146&gt;1, I146*BS146*100.0/(AH146*CL146), 0))*(CE146+CF146)/1000.0</f>
        <v>0</v>
      </c>
      <c r="N146">
        <f>2.0/((1/P146-1/O146)+SIGN(P146)*SQRT((1/P146-1/O146)*(1/P146-1/O146) + 4*BT146/((BT146+1)*(BT146+1))*(2*1/P146*1/O146-1/O146*1/O146)))</f>
        <v>0</v>
      </c>
      <c r="O146">
        <f>IF(LEFT(BU146,1)&lt;&gt;"0",IF(LEFT(BU146,1)="1",3.0,BV146),$D$5+$E$5*(CL146*CE146/($K$5*1000))+$F$5*(CL146*CE146/($K$5*1000))*MAX(MIN(BS146,$J$5),$I$5)*MAX(MIN(BS146,$J$5),$I$5)+$G$5*MAX(MIN(BS146,$J$5),$I$5)*(CL146*CE146/($K$5*1000))+$H$5*(CL146*CE146/($K$5*1000))*(CL146*CE146/($K$5*1000)))</f>
        <v>0</v>
      </c>
      <c r="P146">
        <f>H146*(1000-(1000*0.61365*exp(17.502*T146/(240.97+T146))/(CE146+CF146)+BZ146)/2)/(1000*0.61365*exp(17.502*T146/(240.97+T146))/(CE146+CF146)-BZ146)</f>
        <v>0</v>
      </c>
      <c r="Q146">
        <f>1/((BT146+1)/(N146/1.6)+1/(O146/1.37)) + BT146/((BT146+1)/(N146/1.6) + BT146/(O146/1.37))</f>
        <v>0</v>
      </c>
      <c r="R146">
        <f>(BP146*BR146)</f>
        <v>0</v>
      </c>
      <c r="S146">
        <f>(CG146+(R146+2*0.95*5.67E-8*(((CG146+$B$7)+273)^4-(CG146+273)^4)-44100*H146)/(1.84*29.3*O146+8*0.95*5.67E-8*(CG146+273)^3))</f>
        <v>0</v>
      </c>
      <c r="T146">
        <f>($C$7*CH146+$D$7*CI146+$E$7*S146)</f>
        <v>0</v>
      </c>
      <c r="U146">
        <f>0.61365*exp(17.502*T146/(240.97+T146))</f>
        <v>0</v>
      </c>
      <c r="V146">
        <f>(W146/X146*100)</f>
        <v>0</v>
      </c>
      <c r="W146">
        <f>BZ146*(CE146+CF146)/1000</f>
        <v>0</v>
      </c>
      <c r="X146">
        <f>0.61365*exp(17.502*CG146/(240.97+CG146))</f>
        <v>0</v>
      </c>
      <c r="Y146">
        <f>(U146-BZ146*(CE146+CF146)/1000)</f>
        <v>0</v>
      </c>
      <c r="Z146">
        <f>(-H146*44100)</f>
        <v>0</v>
      </c>
      <c r="AA146">
        <f>2*29.3*O146*0.92*(CG146-T146)</f>
        <v>0</v>
      </c>
      <c r="AB146">
        <f>2*0.95*5.67E-8*(((CG146+$B$7)+273)^4-(T146+273)^4)</f>
        <v>0</v>
      </c>
      <c r="AC146">
        <f>R146+AB146+Z146+AA146</f>
        <v>0</v>
      </c>
      <c r="AD146">
        <v>0</v>
      </c>
      <c r="AE146">
        <v>0</v>
      </c>
      <c r="AF146">
        <f>IF(AD146*$H$13&gt;=AH146,1.0,(AH146/(AH146-AD146*$H$13)))</f>
        <v>0</v>
      </c>
      <c r="AG146">
        <f>(AF146-1)*100</f>
        <v>0</v>
      </c>
      <c r="AH146">
        <f>MAX(0,($B$13+$C$13*CL146)/(1+$D$13*CL146)*CE146/(CG146+273)*$E$13)</f>
        <v>0</v>
      </c>
      <c r="AI146" t="s">
        <v>294</v>
      </c>
      <c r="AJ146">
        <v>0</v>
      </c>
      <c r="AK146">
        <v>0</v>
      </c>
      <c r="AL146">
        <f>AK146-AJ146</f>
        <v>0</v>
      </c>
      <c r="AM146">
        <f>AL146/AK146</f>
        <v>0</v>
      </c>
      <c r="AN146">
        <v>0</v>
      </c>
      <c r="AO146" t="s">
        <v>294</v>
      </c>
      <c r="AP146">
        <v>0</v>
      </c>
      <c r="AQ146">
        <v>0</v>
      </c>
      <c r="AR146">
        <f>1-AP146/AQ146</f>
        <v>0</v>
      </c>
      <c r="AS146">
        <v>0.5</v>
      </c>
      <c r="AT146">
        <f>BP146</f>
        <v>0</v>
      </c>
      <c r="AU146">
        <f>I146</f>
        <v>0</v>
      </c>
      <c r="AV146">
        <f>AR146*AS146*AT146</f>
        <v>0</v>
      </c>
      <c r="AW146">
        <f>BB146/AQ146</f>
        <v>0</v>
      </c>
      <c r="AX146">
        <f>(AU146-AN146)/AT146</f>
        <v>0</v>
      </c>
      <c r="AY146">
        <f>(AK146-AQ146)/AQ146</f>
        <v>0</v>
      </c>
      <c r="AZ146" t="s">
        <v>294</v>
      </c>
      <c r="BA146">
        <v>0</v>
      </c>
      <c r="BB146">
        <f>AQ146-BA146</f>
        <v>0</v>
      </c>
      <c r="BC146">
        <f>(AQ146-AP146)/(AQ146-BA146)</f>
        <v>0</v>
      </c>
      <c r="BD146">
        <f>(AK146-AQ146)/(AK146-BA146)</f>
        <v>0</v>
      </c>
      <c r="BE146">
        <f>(AQ146-AP146)/(AQ146-AJ146)</f>
        <v>0</v>
      </c>
      <c r="BF146">
        <f>(AK146-AQ146)/(AK146-AJ146)</f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f>$B$11*CM146+$C$11*CN146+$F$11*CO146*(1-CR146)</f>
        <v>0</v>
      </c>
      <c r="BP146">
        <f>BO146*BQ146</f>
        <v>0</v>
      </c>
      <c r="BQ146">
        <f>($B$11*$D$9+$C$11*$D$9+$F$11*((DB146+CT146)/MAX(DB146+CT146+DC146, 0.1)*$I$9+DC146/MAX(DB146+CT146+DC146, 0.1)*$J$9))/($B$11+$C$11+$F$11)</f>
        <v>0</v>
      </c>
      <c r="BR146">
        <f>($B$11*$K$9+$C$11*$K$9+$F$11*((DB146+CT146)/MAX(DB146+CT146+DC146, 0.1)*$P$9+DC146/MAX(DB146+CT146+DC146, 0.1)*$Q$9))/($B$11+$C$11+$F$11)</f>
        <v>0</v>
      </c>
      <c r="BS146">
        <v>6</v>
      </c>
      <c r="BT146">
        <v>0.5</v>
      </c>
      <c r="BU146" t="s">
        <v>295</v>
      </c>
      <c r="BV146">
        <v>2</v>
      </c>
      <c r="BW146">
        <v>1621533827.5</v>
      </c>
      <c r="BX146">
        <v>412.738</v>
      </c>
      <c r="BY146">
        <v>422.48</v>
      </c>
      <c r="BZ146">
        <v>12.9622</v>
      </c>
      <c r="CA146">
        <v>12.9535</v>
      </c>
      <c r="CB146">
        <v>404.227</v>
      </c>
      <c r="CC146">
        <v>12.8085</v>
      </c>
      <c r="CD146">
        <v>700.048</v>
      </c>
      <c r="CE146">
        <v>100.928</v>
      </c>
      <c r="CF146">
        <v>0.100707</v>
      </c>
      <c r="CG146">
        <v>22.9528</v>
      </c>
      <c r="CH146">
        <v>22.922</v>
      </c>
      <c r="CI146">
        <v>999.9</v>
      </c>
      <c r="CJ146">
        <v>0</v>
      </c>
      <c r="CK146">
        <v>0</v>
      </c>
      <c r="CL146">
        <v>9990</v>
      </c>
      <c r="CM146">
        <v>0</v>
      </c>
      <c r="CN146">
        <v>3.33586</v>
      </c>
      <c r="CO146">
        <v>600.071</v>
      </c>
      <c r="CP146">
        <v>0.933003</v>
      </c>
      <c r="CQ146">
        <v>0.0669971</v>
      </c>
      <c r="CR146">
        <v>0</v>
      </c>
      <c r="CS146">
        <v>3.6987</v>
      </c>
      <c r="CT146">
        <v>4.99951</v>
      </c>
      <c r="CU146">
        <v>89.844</v>
      </c>
      <c r="CV146">
        <v>4814.68</v>
      </c>
      <c r="CW146">
        <v>37.687</v>
      </c>
      <c r="CX146">
        <v>41.437</v>
      </c>
      <c r="CY146">
        <v>40.062</v>
      </c>
      <c r="CZ146">
        <v>41.062</v>
      </c>
      <c r="DA146">
        <v>40</v>
      </c>
      <c r="DB146">
        <v>555.2</v>
      </c>
      <c r="DC146">
        <v>39.87</v>
      </c>
      <c r="DD146">
        <v>0</v>
      </c>
      <c r="DE146">
        <v>1621533831.4</v>
      </c>
      <c r="DF146">
        <v>0</v>
      </c>
      <c r="DG146">
        <v>3.392432</v>
      </c>
      <c r="DH146">
        <v>-0.417238464417092</v>
      </c>
      <c r="DI146">
        <v>0.42642305869527</v>
      </c>
      <c r="DJ146">
        <v>90.09522</v>
      </c>
      <c r="DK146">
        <v>15</v>
      </c>
      <c r="DL146">
        <v>1621533543.5</v>
      </c>
      <c r="DM146" t="s">
        <v>296</v>
      </c>
      <c r="DN146">
        <v>1621533543</v>
      </c>
      <c r="DO146">
        <v>1621533543.5</v>
      </c>
      <c r="DP146">
        <v>4</v>
      </c>
      <c r="DQ146">
        <v>0.002</v>
      </c>
      <c r="DR146">
        <v>0.003</v>
      </c>
      <c r="DS146">
        <v>8.559</v>
      </c>
      <c r="DT146">
        <v>0.154</v>
      </c>
      <c r="DU146">
        <v>420</v>
      </c>
      <c r="DV146">
        <v>13</v>
      </c>
      <c r="DW146">
        <v>1.35</v>
      </c>
      <c r="DX146">
        <v>0.35</v>
      </c>
      <c r="DY146">
        <v>-9.501225</v>
      </c>
      <c r="DZ146">
        <v>-0.96376367729828</v>
      </c>
      <c r="EA146">
        <v>0.148255634395459</v>
      </c>
      <c r="EB146">
        <v>0</v>
      </c>
      <c r="EC146">
        <v>3.39973939393939</v>
      </c>
      <c r="ED146">
        <v>-0.722426162350239</v>
      </c>
      <c r="EE146">
        <v>0.181141478173234</v>
      </c>
      <c r="EF146">
        <v>1</v>
      </c>
      <c r="EG146">
        <v>-0.004397486435</v>
      </c>
      <c r="EH146">
        <v>0.0641819607467167</v>
      </c>
      <c r="EI146">
        <v>0.00692207580625512</v>
      </c>
      <c r="EJ146">
        <v>1</v>
      </c>
      <c r="EK146">
        <v>2</v>
      </c>
      <c r="EL146">
        <v>3</v>
      </c>
      <c r="EM146" t="s">
        <v>306</v>
      </c>
      <c r="EN146">
        <v>100</v>
      </c>
      <c r="EO146">
        <v>100</v>
      </c>
      <c r="EP146">
        <v>8.511</v>
      </c>
      <c r="EQ146">
        <v>0.1537</v>
      </c>
      <c r="ER146">
        <v>5.25304998807394</v>
      </c>
      <c r="ES146">
        <v>0.0095515401478521</v>
      </c>
      <c r="ET146">
        <v>-4.08282145803731e-06</v>
      </c>
      <c r="EU146">
        <v>9.61633180237613e-10</v>
      </c>
      <c r="EV146">
        <v>-0.0133641391554055</v>
      </c>
      <c r="EW146">
        <v>0.00964955815971448</v>
      </c>
      <c r="EX146">
        <v>0.000351754833574242</v>
      </c>
      <c r="EY146">
        <v>-6.74969522547015e-06</v>
      </c>
      <c r="EZ146">
        <v>-1</v>
      </c>
      <c r="FA146">
        <v>-1</v>
      </c>
      <c r="FB146">
        <v>-1</v>
      </c>
      <c r="FC146">
        <v>-1</v>
      </c>
      <c r="FD146">
        <v>4.7</v>
      </c>
      <c r="FE146">
        <v>4.7</v>
      </c>
      <c r="FF146">
        <v>2</v>
      </c>
      <c r="FG146">
        <v>793.459</v>
      </c>
      <c r="FH146">
        <v>739.157</v>
      </c>
      <c r="FI146">
        <v>19.9996</v>
      </c>
      <c r="FJ146">
        <v>26.877</v>
      </c>
      <c r="FK146">
        <v>29.9999</v>
      </c>
      <c r="FL146">
        <v>26.9462</v>
      </c>
      <c r="FM146">
        <v>26.9206</v>
      </c>
      <c r="FN146">
        <v>27.1671</v>
      </c>
      <c r="FO146">
        <v>18.1501</v>
      </c>
      <c r="FP146">
        <v>6.83048</v>
      </c>
      <c r="FQ146">
        <v>20</v>
      </c>
      <c r="FR146">
        <v>432.61</v>
      </c>
      <c r="FS146">
        <v>13.0149</v>
      </c>
      <c r="FT146">
        <v>100.029</v>
      </c>
      <c r="FU146">
        <v>100.393</v>
      </c>
    </row>
    <row r="147" spans="1:177">
      <c r="A147">
        <v>131</v>
      </c>
      <c r="B147">
        <v>1621533829.5</v>
      </c>
      <c r="C147">
        <v>260</v>
      </c>
      <c r="D147" t="s">
        <v>558</v>
      </c>
      <c r="E147" t="s">
        <v>559</v>
      </c>
      <c r="G147">
        <v>1621533829.5</v>
      </c>
      <c r="H147">
        <f>CD147*AF147*(BZ147-CA147)/(100*BS147*(1000-AF147*BZ147))</f>
        <v>0</v>
      </c>
      <c r="I147">
        <f>CD147*AF147*(BY147-BX147*(1000-AF147*CA147)/(1000-AF147*BZ147))/(100*BS147)</f>
        <v>0</v>
      </c>
      <c r="J147">
        <f>BX147 - IF(AF147&gt;1, I147*BS147*100.0/(AH147*CL147), 0)</f>
        <v>0</v>
      </c>
      <c r="K147">
        <f>((Q147-H147/2)*J147-I147)/(Q147+H147/2)</f>
        <v>0</v>
      </c>
      <c r="L147">
        <f>K147*(CE147+CF147)/1000.0</f>
        <v>0</v>
      </c>
      <c r="M147">
        <f>(BX147 - IF(AF147&gt;1, I147*BS147*100.0/(AH147*CL147), 0))*(CE147+CF147)/1000.0</f>
        <v>0</v>
      </c>
      <c r="N147">
        <f>2.0/((1/P147-1/O147)+SIGN(P147)*SQRT((1/P147-1/O147)*(1/P147-1/O147) + 4*BT147/((BT147+1)*(BT147+1))*(2*1/P147*1/O147-1/O147*1/O147)))</f>
        <v>0</v>
      </c>
      <c r="O147">
        <f>IF(LEFT(BU147,1)&lt;&gt;"0",IF(LEFT(BU147,1)="1",3.0,BV147),$D$5+$E$5*(CL147*CE147/($K$5*1000))+$F$5*(CL147*CE147/($K$5*1000))*MAX(MIN(BS147,$J$5),$I$5)*MAX(MIN(BS147,$J$5),$I$5)+$G$5*MAX(MIN(BS147,$J$5),$I$5)*(CL147*CE147/($K$5*1000))+$H$5*(CL147*CE147/($K$5*1000))*(CL147*CE147/($K$5*1000)))</f>
        <v>0</v>
      </c>
      <c r="P147">
        <f>H147*(1000-(1000*0.61365*exp(17.502*T147/(240.97+T147))/(CE147+CF147)+BZ147)/2)/(1000*0.61365*exp(17.502*T147/(240.97+T147))/(CE147+CF147)-BZ147)</f>
        <v>0</v>
      </c>
      <c r="Q147">
        <f>1/((BT147+1)/(N147/1.6)+1/(O147/1.37)) + BT147/((BT147+1)/(N147/1.6) + BT147/(O147/1.37))</f>
        <v>0</v>
      </c>
      <c r="R147">
        <f>(BP147*BR147)</f>
        <v>0</v>
      </c>
      <c r="S147">
        <f>(CG147+(R147+2*0.95*5.67E-8*(((CG147+$B$7)+273)^4-(CG147+273)^4)-44100*H147)/(1.84*29.3*O147+8*0.95*5.67E-8*(CG147+273)^3))</f>
        <v>0</v>
      </c>
      <c r="T147">
        <f>($C$7*CH147+$D$7*CI147+$E$7*S147)</f>
        <v>0</v>
      </c>
      <c r="U147">
        <f>0.61365*exp(17.502*T147/(240.97+T147))</f>
        <v>0</v>
      </c>
      <c r="V147">
        <f>(W147/X147*100)</f>
        <v>0</v>
      </c>
      <c r="W147">
        <f>BZ147*(CE147+CF147)/1000</f>
        <v>0</v>
      </c>
      <c r="X147">
        <f>0.61365*exp(17.502*CG147/(240.97+CG147))</f>
        <v>0</v>
      </c>
      <c r="Y147">
        <f>(U147-BZ147*(CE147+CF147)/1000)</f>
        <v>0</v>
      </c>
      <c r="Z147">
        <f>(-H147*44100)</f>
        <v>0</v>
      </c>
      <c r="AA147">
        <f>2*29.3*O147*0.92*(CG147-T147)</f>
        <v>0</v>
      </c>
      <c r="AB147">
        <f>2*0.95*5.67E-8*(((CG147+$B$7)+273)^4-(T147+273)^4)</f>
        <v>0</v>
      </c>
      <c r="AC147">
        <f>R147+AB147+Z147+AA147</f>
        <v>0</v>
      </c>
      <c r="AD147">
        <v>0</v>
      </c>
      <c r="AE147">
        <v>0</v>
      </c>
      <c r="AF147">
        <f>IF(AD147*$H$13&gt;=AH147,1.0,(AH147/(AH147-AD147*$H$13)))</f>
        <v>0</v>
      </c>
      <c r="AG147">
        <f>(AF147-1)*100</f>
        <v>0</v>
      </c>
      <c r="AH147">
        <f>MAX(0,($B$13+$C$13*CL147)/(1+$D$13*CL147)*CE147/(CG147+273)*$E$13)</f>
        <v>0</v>
      </c>
      <c r="AI147" t="s">
        <v>294</v>
      </c>
      <c r="AJ147">
        <v>0</v>
      </c>
      <c r="AK147">
        <v>0</v>
      </c>
      <c r="AL147">
        <f>AK147-AJ147</f>
        <v>0</v>
      </c>
      <c r="AM147">
        <f>AL147/AK147</f>
        <v>0</v>
      </c>
      <c r="AN147">
        <v>0</v>
      </c>
      <c r="AO147" t="s">
        <v>294</v>
      </c>
      <c r="AP147">
        <v>0</v>
      </c>
      <c r="AQ147">
        <v>0</v>
      </c>
      <c r="AR147">
        <f>1-AP147/AQ147</f>
        <v>0</v>
      </c>
      <c r="AS147">
        <v>0.5</v>
      </c>
      <c r="AT147">
        <f>BP147</f>
        <v>0</v>
      </c>
      <c r="AU147">
        <f>I147</f>
        <v>0</v>
      </c>
      <c r="AV147">
        <f>AR147*AS147*AT147</f>
        <v>0</v>
      </c>
      <c r="AW147">
        <f>BB147/AQ147</f>
        <v>0</v>
      </c>
      <c r="AX147">
        <f>(AU147-AN147)/AT147</f>
        <v>0</v>
      </c>
      <c r="AY147">
        <f>(AK147-AQ147)/AQ147</f>
        <v>0</v>
      </c>
      <c r="AZ147" t="s">
        <v>294</v>
      </c>
      <c r="BA147">
        <v>0</v>
      </c>
      <c r="BB147">
        <f>AQ147-BA147</f>
        <v>0</v>
      </c>
      <c r="BC147">
        <f>(AQ147-AP147)/(AQ147-BA147)</f>
        <v>0</v>
      </c>
      <c r="BD147">
        <f>(AK147-AQ147)/(AK147-BA147)</f>
        <v>0</v>
      </c>
      <c r="BE147">
        <f>(AQ147-AP147)/(AQ147-AJ147)</f>
        <v>0</v>
      </c>
      <c r="BF147">
        <f>(AK147-AQ147)/(AK147-AJ147)</f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f>$B$11*CM147+$C$11*CN147+$F$11*CO147*(1-CR147)</f>
        <v>0</v>
      </c>
      <c r="BP147">
        <f>BO147*BQ147</f>
        <v>0</v>
      </c>
      <c r="BQ147">
        <f>($B$11*$D$9+$C$11*$D$9+$F$11*((DB147+CT147)/MAX(DB147+CT147+DC147, 0.1)*$I$9+DC147/MAX(DB147+CT147+DC147, 0.1)*$J$9))/($B$11+$C$11+$F$11)</f>
        <v>0</v>
      </c>
      <c r="BR147">
        <f>($B$11*$K$9+$C$11*$K$9+$F$11*((DB147+CT147)/MAX(DB147+CT147+DC147, 0.1)*$P$9+DC147/MAX(DB147+CT147+DC147, 0.1)*$Q$9))/($B$11+$C$11+$F$11)</f>
        <v>0</v>
      </c>
      <c r="BS147">
        <v>6</v>
      </c>
      <c r="BT147">
        <v>0.5</v>
      </c>
      <c r="BU147" t="s">
        <v>295</v>
      </c>
      <c r="BV147">
        <v>2</v>
      </c>
      <c r="BW147">
        <v>1621533829.5</v>
      </c>
      <c r="BX147">
        <v>416.067</v>
      </c>
      <c r="BY147">
        <v>425.548</v>
      </c>
      <c r="BZ147">
        <v>12.9535</v>
      </c>
      <c r="CA147">
        <v>12.9588</v>
      </c>
      <c r="CB147">
        <v>407.535</v>
      </c>
      <c r="CC147">
        <v>12.7999</v>
      </c>
      <c r="CD147">
        <v>699.705</v>
      </c>
      <c r="CE147">
        <v>100.933</v>
      </c>
      <c r="CF147">
        <v>0.101468</v>
      </c>
      <c r="CG147">
        <v>22.9521</v>
      </c>
      <c r="CH147">
        <v>22.9059</v>
      </c>
      <c r="CI147">
        <v>999.9</v>
      </c>
      <c r="CJ147">
        <v>0</v>
      </c>
      <c r="CK147">
        <v>0</v>
      </c>
      <c r="CL147">
        <v>9930</v>
      </c>
      <c r="CM147">
        <v>0</v>
      </c>
      <c r="CN147">
        <v>3.33586</v>
      </c>
      <c r="CO147">
        <v>600.079</v>
      </c>
      <c r="CP147">
        <v>0.933003</v>
      </c>
      <c r="CQ147">
        <v>0.0669971</v>
      </c>
      <c r="CR147">
        <v>0</v>
      </c>
      <c r="CS147">
        <v>3.5785</v>
      </c>
      <c r="CT147">
        <v>4.99951</v>
      </c>
      <c r="CU147">
        <v>90.1728</v>
      </c>
      <c r="CV147">
        <v>4814.74</v>
      </c>
      <c r="CW147">
        <v>37.687</v>
      </c>
      <c r="CX147">
        <v>41.437</v>
      </c>
      <c r="CY147">
        <v>40.062</v>
      </c>
      <c r="CZ147">
        <v>41</v>
      </c>
      <c r="DA147">
        <v>40</v>
      </c>
      <c r="DB147">
        <v>555.21</v>
      </c>
      <c r="DC147">
        <v>39.87</v>
      </c>
      <c r="DD147">
        <v>0</v>
      </c>
      <c r="DE147">
        <v>1621533833.2</v>
      </c>
      <c r="DF147">
        <v>0</v>
      </c>
      <c r="DG147">
        <v>3.40502692307692</v>
      </c>
      <c r="DH147">
        <v>0.101035892130266</v>
      </c>
      <c r="DI147">
        <v>-0.0585162509707979</v>
      </c>
      <c r="DJ147">
        <v>90.0783923076923</v>
      </c>
      <c r="DK147">
        <v>15</v>
      </c>
      <c r="DL147">
        <v>1621533543.5</v>
      </c>
      <c r="DM147" t="s">
        <v>296</v>
      </c>
      <c r="DN147">
        <v>1621533543</v>
      </c>
      <c r="DO147">
        <v>1621533543.5</v>
      </c>
      <c r="DP147">
        <v>4</v>
      </c>
      <c r="DQ147">
        <v>0.002</v>
      </c>
      <c r="DR147">
        <v>0.003</v>
      </c>
      <c r="DS147">
        <v>8.559</v>
      </c>
      <c r="DT147">
        <v>0.154</v>
      </c>
      <c r="DU147">
        <v>420</v>
      </c>
      <c r="DV147">
        <v>13</v>
      </c>
      <c r="DW147">
        <v>1.35</v>
      </c>
      <c r="DX147">
        <v>0.35</v>
      </c>
      <c r="DY147">
        <v>-9.54551475</v>
      </c>
      <c r="DZ147">
        <v>-1.58680581613506</v>
      </c>
      <c r="EA147">
        <v>0.193054971691841</v>
      </c>
      <c r="EB147">
        <v>0</v>
      </c>
      <c r="EC147">
        <v>3.41100857142857</v>
      </c>
      <c r="ED147">
        <v>-0.235634442270057</v>
      </c>
      <c r="EE147">
        <v>0.177026553894249</v>
      </c>
      <c r="EF147">
        <v>1</v>
      </c>
      <c r="EG147">
        <v>-0.001848627185</v>
      </c>
      <c r="EH147">
        <v>0.0584265595744841</v>
      </c>
      <c r="EI147">
        <v>0.00631499015080846</v>
      </c>
      <c r="EJ147">
        <v>1</v>
      </c>
      <c r="EK147">
        <v>2</v>
      </c>
      <c r="EL147">
        <v>3</v>
      </c>
      <c r="EM147" t="s">
        <v>306</v>
      </c>
      <c r="EN147">
        <v>100</v>
      </c>
      <c r="EO147">
        <v>100</v>
      </c>
      <c r="EP147">
        <v>8.532</v>
      </c>
      <c r="EQ147">
        <v>0.1536</v>
      </c>
      <c r="ER147">
        <v>5.25304998807394</v>
      </c>
      <c r="ES147">
        <v>0.0095515401478521</v>
      </c>
      <c r="ET147">
        <v>-4.08282145803731e-06</v>
      </c>
      <c r="EU147">
        <v>9.61633180237613e-10</v>
      </c>
      <c r="EV147">
        <v>-0.0133641391554055</v>
      </c>
      <c r="EW147">
        <v>0.00964955815971448</v>
      </c>
      <c r="EX147">
        <v>0.000351754833574242</v>
      </c>
      <c r="EY147">
        <v>-6.74969522547015e-06</v>
      </c>
      <c r="EZ147">
        <v>-1</v>
      </c>
      <c r="FA147">
        <v>-1</v>
      </c>
      <c r="FB147">
        <v>-1</v>
      </c>
      <c r="FC147">
        <v>-1</v>
      </c>
      <c r="FD147">
        <v>4.8</v>
      </c>
      <c r="FE147">
        <v>4.8</v>
      </c>
      <c r="FF147">
        <v>2</v>
      </c>
      <c r="FG147">
        <v>793.274</v>
      </c>
      <c r="FH147">
        <v>738.968</v>
      </c>
      <c r="FI147">
        <v>20</v>
      </c>
      <c r="FJ147">
        <v>26.8761</v>
      </c>
      <c r="FK147">
        <v>29.9999</v>
      </c>
      <c r="FL147">
        <v>26.9453</v>
      </c>
      <c r="FM147">
        <v>26.9206</v>
      </c>
      <c r="FN147">
        <v>27.3393</v>
      </c>
      <c r="FO147">
        <v>18.1501</v>
      </c>
      <c r="FP147">
        <v>6.83048</v>
      </c>
      <c r="FQ147">
        <v>20</v>
      </c>
      <c r="FR147">
        <v>435.99</v>
      </c>
      <c r="FS147">
        <v>13.0149</v>
      </c>
      <c r="FT147">
        <v>100.028</v>
      </c>
      <c r="FU147">
        <v>100.392</v>
      </c>
    </row>
    <row r="148" spans="1:177">
      <c r="A148">
        <v>132</v>
      </c>
      <c r="B148">
        <v>1621533831.5</v>
      </c>
      <c r="C148">
        <v>262</v>
      </c>
      <c r="D148" t="s">
        <v>560</v>
      </c>
      <c r="E148" t="s">
        <v>561</v>
      </c>
      <c r="G148">
        <v>1621533831.5</v>
      </c>
      <c r="H148">
        <f>CD148*AF148*(BZ148-CA148)/(100*BS148*(1000-AF148*BZ148))</f>
        <v>0</v>
      </c>
      <c r="I148">
        <f>CD148*AF148*(BY148-BX148*(1000-AF148*CA148)/(1000-AF148*BZ148))/(100*BS148)</f>
        <v>0</v>
      </c>
      <c r="J148">
        <f>BX148 - IF(AF148&gt;1, I148*BS148*100.0/(AH148*CL148), 0)</f>
        <v>0</v>
      </c>
      <c r="K148">
        <f>((Q148-H148/2)*J148-I148)/(Q148+H148/2)</f>
        <v>0</v>
      </c>
      <c r="L148">
        <f>K148*(CE148+CF148)/1000.0</f>
        <v>0</v>
      </c>
      <c r="M148">
        <f>(BX148 - IF(AF148&gt;1, I148*BS148*100.0/(AH148*CL148), 0))*(CE148+CF148)/1000.0</f>
        <v>0</v>
      </c>
      <c r="N148">
        <f>2.0/((1/P148-1/O148)+SIGN(P148)*SQRT((1/P148-1/O148)*(1/P148-1/O148) + 4*BT148/((BT148+1)*(BT148+1))*(2*1/P148*1/O148-1/O148*1/O148)))</f>
        <v>0</v>
      </c>
      <c r="O148">
        <f>IF(LEFT(BU148,1)&lt;&gt;"0",IF(LEFT(BU148,1)="1",3.0,BV148),$D$5+$E$5*(CL148*CE148/($K$5*1000))+$F$5*(CL148*CE148/($K$5*1000))*MAX(MIN(BS148,$J$5),$I$5)*MAX(MIN(BS148,$J$5),$I$5)+$G$5*MAX(MIN(BS148,$J$5),$I$5)*(CL148*CE148/($K$5*1000))+$H$5*(CL148*CE148/($K$5*1000))*(CL148*CE148/($K$5*1000)))</f>
        <v>0</v>
      </c>
      <c r="P148">
        <f>H148*(1000-(1000*0.61365*exp(17.502*T148/(240.97+T148))/(CE148+CF148)+BZ148)/2)/(1000*0.61365*exp(17.502*T148/(240.97+T148))/(CE148+CF148)-BZ148)</f>
        <v>0</v>
      </c>
      <c r="Q148">
        <f>1/((BT148+1)/(N148/1.6)+1/(O148/1.37)) + BT148/((BT148+1)/(N148/1.6) + BT148/(O148/1.37))</f>
        <v>0</v>
      </c>
      <c r="R148">
        <f>(BP148*BR148)</f>
        <v>0</v>
      </c>
      <c r="S148">
        <f>(CG148+(R148+2*0.95*5.67E-8*(((CG148+$B$7)+273)^4-(CG148+273)^4)-44100*H148)/(1.84*29.3*O148+8*0.95*5.67E-8*(CG148+273)^3))</f>
        <v>0</v>
      </c>
      <c r="T148">
        <f>($C$7*CH148+$D$7*CI148+$E$7*S148)</f>
        <v>0</v>
      </c>
      <c r="U148">
        <f>0.61365*exp(17.502*T148/(240.97+T148))</f>
        <v>0</v>
      </c>
      <c r="V148">
        <f>(W148/X148*100)</f>
        <v>0</v>
      </c>
      <c r="W148">
        <f>BZ148*(CE148+CF148)/1000</f>
        <v>0</v>
      </c>
      <c r="X148">
        <f>0.61365*exp(17.502*CG148/(240.97+CG148))</f>
        <v>0</v>
      </c>
      <c r="Y148">
        <f>(U148-BZ148*(CE148+CF148)/1000)</f>
        <v>0</v>
      </c>
      <c r="Z148">
        <f>(-H148*44100)</f>
        <v>0</v>
      </c>
      <c r="AA148">
        <f>2*29.3*O148*0.92*(CG148-T148)</f>
        <v>0</v>
      </c>
      <c r="AB148">
        <f>2*0.95*5.67E-8*(((CG148+$B$7)+273)^4-(T148+273)^4)</f>
        <v>0</v>
      </c>
      <c r="AC148">
        <f>R148+AB148+Z148+AA148</f>
        <v>0</v>
      </c>
      <c r="AD148">
        <v>0</v>
      </c>
      <c r="AE148">
        <v>0</v>
      </c>
      <c r="AF148">
        <f>IF(AD148*$H$13&gt;=AH148,1.0,(AH148/(AH148-AD148*$H$13)))</f>
        <v>0</v>
      </c>
      <c r="AG148">
        <f>(AF148-1)*100</f>
        <v>0</v>
      </c>
      <c r="AH148">
        <f>MAX(0,($B$13+$C$13*CL148)/(1+$D$13*CL148)*CE148/(CG148+273)*$E$13)</f>
        <v>0</v>
      </c>
      <c r="AI148" t="s">
        <v>294</v>
      </c>
      <c r="AJ148">
        <v>0</v>
      </c>
      <c r="AK148">
        <v>0</v>
      </c>
      <c r="AL148">
        <f>AK148-AJ148</f>
        <v>0</v>
      </c>
      <c r="AM148">
        <f>AL148/AK148</f>
        <v>0</v>
      </c>
      <c r="AN148">
        <v>0</v>
      </c>
      <c r="AO148" t="s">
        <v>294</v>
      </c>
      <c r="AP148">
        <v>0</v>
      </c>
      <c r="AQ148">
        <v>0</v>
      </c>
      <c r="AR148">
        <f>1-AP148/AQ148</f>
        <v>0</v>
      </c>
      <c r="AS148">
        <v>0.5</v>
      </c>
      <c r="AT148">
        <f>BP148</f>
        <v>0</v>
      </c>
      <c r="AU148">
        <f>I148</f>
        <v>0</v>
      </c>
      <c r="AV148">
        <f>AR148*AS148*AT148</f>
        <v>0</v>
      </c>
      <c r="AW148">
        <f>BB148/AQ148</f>
        <v>0</v>
      </c>
      <c r="AX148">
        <f>(AU148-AN148)/AT148</f>
        <v>0</v>
      </c>
      <c r="AY148">
        <f>(AK148-AQ148)/AQ148</f>
        <v>0</v>
      </c>
      <c r="AZ148" t="s">
        <v>294</v>
      </c>
      <c r="BA148">
        <v>0</v>
      </c>
      <c r="BB148">
        <f>AQ148-BA148</f>
        <v>0</v>
      </c>
      <c r="BC148">
        <f>(AQ148-AP148)/(AQ148-BA148)</f>
        <v>0</v>
      </c>
      <c r="BD148">
        <f>(AK148-AQ148)/(AK148-BA148)</f>
        <v>0</v>
      </c>
      <c r="BE148">
        <f>(AQ148-AP148)/(AQ148-AJ148)</f>
        <v>0</v>
      </c>
      <c r="BF148">
        <f>(AK148-AQ148)/(AK148-AJ148)</f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f>$B$11*CM148+$C$11*CN148+$F$11*CO148*(1-CR148)</f>
        <v>0</v>
      </c>
      <c r="BP148">
        <f>BO148*BQ148</f>
        <v>0</v>
      </c>
      <c r="BQ148">
        <f>($B$11*$D$9+$C$11*$D$9+$F$11*((DB148+CT148)/MAX(DB148+CT148+DC148, 0.1)*$I$9+DC148/MAX(DB148+CT148+DC148, 0.1)*$J$9))/($B$11+$C$11+$F$11)</f>
        <v>0</v>
      </c>
      <c r="BR148">
        <f>($B$11*$K$9+$C$11*$K$9+$F$11*((DB148+CT148)/MAX(DB148+CT148+DC148, 0.1)*$P$9+DC148/MAX(DB148+CT148+DC148, 0.1)*$Q$9))/($B$11+$C$11+$F$11)</f>
        <v>0</v>
      </c>
      <c r="BS148">
        <v>6</v>
      </c>
      <c r="BT148">
        <v>0.5</v>
      </c>
      <c r="BU148" t="s">
        <v>295</v>
      </c>
      <c r="BV148">
        <v>2</v>
      </c>
      <c r="BW148">
        <v>1621533831.5</v>
      </c>
      <c r="BX148">
        <v>419.515</v>
      </c>
      <c r="BY148">
        <v>428.806</v>
      </c>
      <c r="BZ148">
        <v>12.9554</v>
      </c>
      <c r="CA148">
        <v>12.9529</v>
      </c>
      <c r="CB148">
        <v>410.959</v>
      </c>
      <c r="CC148">
        <v>12.8018</v>
      </c>
      <c r="CD148">
        <v>700.245</v>
      </c>
      <c r="CE148">
        <v>100.93</v>
      </c>
      <c r="CF148">
        <v>0.100116</v>
      </c>
      <c r="CG148">
        <v>22.9513</v>
      </c>
      <c r="CH148">
        <v>22.9206</v>
      </c>
      <c r="CI148">
        <v>999.9</v>
      </c>
      <c r="CJ148">
        <v>0</v>
      </c>
      <c r="CK148">
        <v>0</v>
      </c>
      <c r="CL148">
        <v>10030</v>
      </c>
      <c r="CM148">
        <v>0</v>
      </c>
      <c r="CN148">
        <v>3.33586</v>
      </c>
      <c r="CO148">
        <v>600.074</v>
      </c>
      <c r="CP148">
        <v>0.933003</v>
      </c>
      <c r="CQ148">
        <v>0.0669971</v>
      </c>
      <c r="CR148">
        <v>0</v>
      </c>
      <c r="CS148">
        <v>3.3455</v>
      </c>
      <c r="CT148">
        <v>4.99951</v>
      </c>
      <c r="CU148">
        <v>89.9727</v>
      </c>
      <c r="CV148">
        <v>4814.7</v>
      </c>
      <c r="CW148">
        <v>37.687</v>
      </c>
      <c r="CX148">
        <v>41.437</v>
      </c>
      <c r="CY148">
        <v>40.062</v>
      </c>
      <c r="CZ148">
        <v>41</v>
      </c>
      <c r="DA148">
        <v>40</v>
      </c>
      <c r="DB148">
        <v>555.21</v>
      </c>
      <c r="DC148">
        <v>39.87</v>
      </c>
      <c r="DD148">
        <v>0</v>
      </c>
      <c r="DE148">
        <v>1621533835.6</v>
      </c>
      <c r="DF148">
        <v>0</v>
      </c>
      <c r="DG148">
        <v>3.39246153846154</v>
      </c>
      <c r="DH148">
        <v>0.0625504172774609</v>
      </c>
      <c r="DI148">
        <v>-0.264779489117945</v>
      </c>
      <c r="DJ148">
        <v>90.1140692307692</v>
      </c>
      <c r="DK148">
        <v>15</v>
      </c>
      <c r="DL148">
        <v>1621533543.5</v>
      </c>
      <c r="DM148" t="s">
        <v>296</v>
      </c>
      <c r="DN148">
        <v>1621533543</v>
      </c>
      <c r="DO148">
        <v>1621533543.5</v>
      </c>
      <c r="DP148">
        <v>4</v>
      </c>
      <c r="DQ148">
        <v>0.002</v>
      </c>
      <c r="DR148">
        <v>0.003</v>
      </c>
      <c r="DS148">
        <v>8.559</v>
      </c>
      <c r="DT148">
        <v>0.154</v>
      </c>
      <c r="DU148">
        <v>420</v>
      </c>
      <c r="DV148">
        <v>13</v>
      </c>
      <c r="DW148">
        <v>1.35</v>
      </c>
      <c r="DX148">
        <v>0.35</v>
      </c>
      <c r="DY148">
        <v>-9.5760895</v>
      </c>
      <c r="DZ148">
        <v>-1.34292450281427</v>
      </c>
      <c r="EA148">
        <v>0.182607021373084</v>
      </c>
      <c r="EB148">
        <v>0</v>
      </c>
      <c r="EC148">
        <v>3.40103333333333</v>
      </c>
      <c r="ED148">
        <v>-0.0621347080199477</v>
      </c>
      <c r="EE148">
        <v>0.180108030993298</v>
      </c>
      <c r="EF148">
        <v>1</v>
      </c>
      <c r="EG148">
        <v>-0.00051624891</v>
      </c>
      <c r="EH148">
        <v>0.0419504218131332</v>
      </c>
      <c r="EI148">
        <v>0.00529455489311092</v>
      </c>
      <c r="EJ148">
        <v>1</v>
      </c>
      <c r="EK148">
        <v>2</v>
      </c>
      <c r="EL148">
        <v>3</v>
      </c>
      <c r="EM148" t="s">
        <v>306</v>
      </c>
      <c r="EN148">
        <v>100</v>
      </c>
      <c r="EO148">
        <v>100</v>
      </c>
      <c r="EP148">
        <v>8.556</v>
      </c>
      <c r="EQ148">
        <v>0.1536</v>
      </c>
      <c r="ER148">
        <v>5.25304998807394</v>
      </c>
      <c r="ES148">
        <v>0.0095515401478521</v>
      </c>
      <c r="ET148">
        <v>-4.08282145803731e-06</v>
      </c>
      <c r="EU148">
        <v>9.61633180237613e-10</v>
      </c>
      <c r="EV148">
        <v>-0.0133641391554055</v>
      </c>
      <c r="EW148">
        <v>0.00964955815971448</v>
      </c>
      <c r="EX148">
        <v>0.000351754833574242</v>
      </c>
      <c r="EY148">
        <v>-6.74969522547015e-06</v>
      </c>
      <c r="EZ148">
        <v>-1</v>
      </c>
      <c r="FA148">
        <v>-1</v>
      </c>
      <c r="FB148">
        <v>-1</v>
      </c>
      <c r="FC148">
        <v>-1</v>
      </c>
      <c r="FD148">
        <v>4.8</v>
      </c>
      <c r="FE148">
        <v>4.8</v>
      </c>
      <c r="FF148">
        <v>2</v>
      </c>
      <c r="FG148">
        <v>794.495</v>
      </c>
      <c r="FH148">
        <v>738.4</v>
      </c>
      <c r="FI148">
        <v>19.9998</v>
      </c>
      <c r="FJ148">
        <v>26.8747</v>
      </c>
      <c r="FK148">
        <v>29.9999</v>
      </c>
      <c r="FL148">
        <v>26.9439</v>
      </c>
      <c r="FM148">
        <v>26.9206</v>
      </c>
      <c r="FN148">
        <v>27.5196</v>
      </c>
      <c r="FO148">
        <v>18.1501</v>
      </c>
      <c r="FP148">
        <v>6.83048</v>
      </c>
      <c r="FQ148">
        <v>20</v>
      </c>
      <c r="FR148">
        <v>439.34</v>
      </c>
      <c r="FS148">
        <v>13.0149</v>
      </c>
      <c r="FT148">
        <v>100.03</v>
      </c>
      <c r="FU148">
        <v>100.39</v>
      </c>
    </row>
    <row r="149" spans="1:177">
      <c r="A149">
        <v>133</v>
      </c>
      <c r="B149">
        <v>1621533833.5</v>
      </c>
      <c r="C149">
        <v>264</v>
      </c>
      <c r="D149" t="s">
        <v>562</v>
      </c>
      <c r="E149" t="s">
        <v>563</v>
      </c>
      <c r="G149">
        <v>1621533833.5</v>
      </c>
      <c r="H149">
        <f>CD149*AF149*(BZ149-CA149)/(100*BS149*(1000-AF149*BZ149))</f>
        <v>0</v>
      </c>
      <c r="I149">
        <f>CD149*AF149*(BY149-BX149*(1000-AF149*CA149)/(1000-AF149*BZ149))/(100*BS149)</f>
        <v>0</v>
      </c>
      <c r="J149">
        <f>BX149 - IF(AF149&gt;1, I149*BS149*100.0/(AH149*CL149), 0)</f>
        <v>0</v>
      </c>
      <c r="K149">
        <f>((Q149-H149/2)*J149-I149)/(Q149+H149/2)</f>
        <v>0</v>
      </c>
      <c r="L149">
        <f>K149*(CE149+CF149)/1000.0</f>
        <v>0</v>
      </c>
      <c r="M149">
        <f>(BX149 - IF(AF149&gt;1, I149*BS149*100.0/(AH149*CL149), 0))*(CE149+CF149)/1000.0</f>
        <v>0</v>
      </c>
      <c r="N149">
        <f>2.0/((1/P149-1/O149)+SIGN(P149)*SQRT((1/P149-1/O149)*(1/P149-1/O149) + 4*BT149/((BT149+1)*(BT149+1))*(2*1/P149*1/O149-1/O149*1/O149)))</f>
        <v>0</v>
      </c>
      <c r="O149">
        <f>IF(LEFT(BU149,1)&lt;&gt;"0",IF(LEFT(BU149,1)="1",3.0,BV149),$D$5+$E$5*(CL149*CE149/($K$5*1000))+$F$5*(CL149*CE149/($K$5*1000))*MAX(MIN(BS149,$J$5),$I$5)*MAX(MIN(BS149,$J$5),$I$5)+$G$5*MAX(MIN(BS149,$J$5),$I$5)*(CL149*CE149/($K$5*1000))+$H$5*(CL149*CE149/($K$5*1000))*(CL149*CE149/($K$5*1000)))</f>
        <v>0</v>
      </c>
      <c r="P149">
        <f>H149*(1000-(1000*0.61365*exp(17.502*T149/(240.97+T149))/(CE149+CF149)+BZ149)/2)/(1000*0.61365*exp(17.502*T149/(240.97+T149))/(CE149+CF149)-BZ149)</f>
        <v>0</v>
      </c>
      <c r="Q149">
        <f>1/((BT149+1)/(N149/1.6)+1/(O149/1.37)) + BT149/((BT149+1)/(N149/1.6) + BT149/(O149/1.37))</f>
        <v>0</v>
      </c>
      <c r="R149">
        <f>(BP149*BR149)</f>
        <v>0</v>
      </c>
      <c r="S149">
        <f>(CG149+(R149+2*0.95*5.67E-8*(((CG149+$B$7)+273)^4-(CG149+273)^4)-44100*H149)/(1.84*29.3*O149+8*0.95*5.67E-8*(CG149+273)^3))</f>
        <v>0</v>
      </c>
      <c r="T149">
        <f>($C$7*CH149+$D$7*CI149+$E$7*S149)</f>
        <v>0</v>
      </c>
      <c r="U149">
        <f>0.61365*exp(17.502*T149/(240.97+T149))</f>
        <v>0</v>
      </c>
      <c r="V149">
        <f>(W149/X149*100)</f>
        <v>0</v>
      </c>
      <c r="W149">
        <f>BZ149*(CE149+CF149)/1000</f>
        <v>0</v>
      </c>
      <c r="X149">
        <f>0.61365*exp(17.502*CG149/(240.97+CG149))</f>
        <v>0</v>
      </c>
      <c r="Y149">
        <f>(U149-BZ149*(CE149+CF149)/1000)</f>
        <v>0</v>
      </c>
      <c r="Z149">
        <f>(-H149*44100)</f>
        <v>0</v>
      </c>
      <c r="AA149">
        <f>2*29.3*O149*0.92*(CG149-T149)</f>
        <v>0</v>
      </c>
      <c r="AB149">
        <f>2*0.95*5.67E-8*(((CG149+$B$7)+273)^4-(T149+273)^4)</f>
        <v>0</v>
      </c>
      <c r="AC149">
        <f>R149+AB149+Z149+AA149</f>
        <v>0</v>
      </c>
      <c r="AD149">
        <v>0</v>
      </c>
      <c r="AE149">
        <v>0</v>
      </c>
      <c r="AF149">
        <f>IF(AD149*$H$13&gt;=AH149,1.0,(AH149/(AH149-AD149*$H$13)))</f>
        <v>0</v>
      </c>
      <c r="AG149">
        <f>(AF149-1)*100</f>
        <v>0</v>
      </c>
      <c r="AH149">
        <f>MAX(0,($B$13+$C$13*CL149)/(1+$D$13*CL149)*CE149/(CG149+273)*$E$13)</f>
        <v>0</v>
      </c>
      <c r="AI149" t="s">
        <v>294</v>
      </c>
      <c r="AJ149">
        <v>0</v>
      </c>
      <c r="AK149">
        <v>0</v>
      </c>
      <c r="AL149">
        <f>AK149-AJ149</f>
        <v>0</v>
      </c>
      <c r="AM149">
        <f>AL149/AK149</f>
        <v>0</v>
      </c>
      <c r="AN149">
        <v>0</v>
      </c>
      <c r="AO149" t="s">
        <v>294</v>
      </c>
      <c r="AP149">
        <v>0</v>
      </c>
      <c r="AQ149">
        <v>0</v>
      </c>
      <c r="AR149">
        <f>1-AP149/AQ149</f>
        <v>0</v>
      </c>
      <c r="AS149">
        <v>0.5</v>
      </c>
      <c r="AT149">
        <f>BP149</f>
        <v>0</v>
      </c>
      <c r="AU149">
        <f>I149</f>
        <v>0</v>
      </c>
      <c r="AV149">
        <f>AR149*AS149*AT149</f>
        <v>0</v>
      </c>
      <c r="AW149">
        <f>BB149/AQ149</f>
        <v>0</v>
      </c>
      <c r="AX149">
        <f>(AU149-AN149)/AT149</f>
        <v>0</v>
      </c>
      <c r="AY149">
        <f>(AK149-AQ149)/AQ149</f>
        <v>0</v>
      </c>
      <c r="AZ149" t="s">
        <v>294</v>
      </c>
      <c r="BA149">
        <v>0</v>
      </c>
      <c r="BB149">
        <f>AQ149-BA149</f>
        <v>0</v>
      </c>
      <c r="BC149">
        <f>(AQ149-AP149)/(AQ149-BA149)</f>
        <v>0</v>
      </c>
      <c r="BD149">
        <f>(AK149-AQ149)/(AK149-BA149)</f>
        <v>0</v>
      </c>
      <c r="BE149">
        <f>(AQ149-AP149)/(AQ149-AJ149)</f>
        <v>0</v>
      </c>
      <c r="BF149">
        <f>(AK149-AQ149)/(AK149-AJ149)</f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f>$B$11*CM149+$C$11*CN149+$F$11*CO149*(1-CR149)</f>
        <v>0</v>
      </c>
      <c r="BP149">
        <f>BO149*BQ149</f>
        <v>0</v>
      </c>
      <c r="BQ149">
        <f>($B$11*$D$9+$C$11*$D$9+$F$11*((DB149+CT149)/MAX(DB149+CT149+DC149, 0.1)*$I$9+DC149/MAX(DB149+CT149+DC149, 0.1)*$J$9))/($B$11+$C$11+$F$11)</f>
        <v>0</v>
      </c>
      <c r="BR149">
        <f>($B$11*$K$9+$C$11*$K$9+$F$11*((DB149+CT149)/MAX(DB149+CT149+DC149, 0.1)*$P$9+DC149/MAX(DB149+CT149+DC149, 0.1)*$Q$9))/($B$11+$C$11+$F$11)</f>
        <v>0</v>
      </c>
      <c r="BS149">
        <v>6</v>
      </c>
      <c r="BT149">
        <v>0.5</v>
      </c>
      <c r="BU149" t="s">
        <v>295</v>
      </c>
      <c r="BV149">
        <v>2</v>
      </c>
      <c r="BW149">
        <v>1621533833.5</v>
      </c>
      <c r="BX149">
        <v>422.909</v>
      </c>
      <c r="BY149">
        <v>432.331</v>
      </c>
      <c r="BZ149">
        <v>12.9495</v>
      </c>
      <c r="CA149">
        <v>12.9513</v>
      </c>
      <c r="CB149">
        <v>414.331</v>
      </c>
      <c r="CC149">
        <v>12.7959</v>
      </c>
      <c r="CD149">
        <v>700.188</v>
      </c>
      <c r="CE149">
        <v>100.93</v>
      </c>
      <c r="CF149">
        <v>0.100072</v>
      </c>
      <c r="CG149">
        <v>22.9509</v>
      </c>
      <c r="CH149">
        <v>22.9044</v>
      </c>
      <c r="CI149">
        <v>999.9</v>
      </c>
      <c r="CJ149">
        <v>0</v>
      </c>
      <c r="CK149">
        <v>0</v>
      </c>
      <c r="CL149">
        <v>9990</v>
      </c>
      <c r="CM149">
        <v>0</v>
      </c>
      <c r="CN149">
        <v>3.33586</v>
      </c>
      <c r="CO149">
        <v>599.765</v>
      </c>
      <c r="CP149">
        <v>0.932968</v>
      </c>
      <c r="CQ149">
        <v>0.0670323</v>
      </c>
      <c r="CR149">
        <v>0</v>
      </c>
      <c r="CS149">
        <v>3.2734</v>
      </c>
      <c r="CT149">
        <v>4.99951</v>
      </c>
      <c r="CU149">
        <v>89.5143</v>
      </c>
      <c r="CV149">
        <v>4812.15</v>
      </c>
      <c r="CW149">
        <v>37.687</v>
      </c>
      <c r="CX149">
        <v>41.437</v>
      </c>
      <c r="CY149">
        <v>40.062</v>
      </c>
      <c r="CZ149">
        <v>41.062</v>
      </c>
      <c r="DA149">
        <v>40</v>
      </c>
      <c r="DB149">
        <v>554.9</v>
      </c>
      <c r="DC149">
        <v>39.87</v>
      </c>
      <c r="DD149">
        <v>0</v>
      </c>
      <c r="DE149">
        <v>1621533837.4</v>
      </c>
      <c r="DF149">
        <v>0</v>
      </c>
      <c r="DG149">
        <v>3.38714</v>
      </c>
      <c r="DH149">
        <v>-0.197023086945146</v>
      </c>
      <c r="DI149">
        <v>-1.79555384615894</v>
      </c>
      <c r="DJ149">
        <v>90.061876</v>
      </c>
      <c r="DK149">
        <v>15</v>
      </c>
      <c r="DL149">
        <v>1621533543.5</v>
      </c>
      <c r="DM149" t="s">
        <v>296</v>
      </c>
      <c r="DN149">
        <v>1621533543</v>
      </c>
      <c r="DO149">
        <v>1621533543.5</v>
      </c>
      <c r="DP149">
        <v>4</v>
      </c>
      <c r="DQ149">
        <v>0.002</v>
      </c>
      <c r="DR149">
        <v>0.003</v>
      </c>
      <c r="DS149">
        <v>8.559</v>
      </c>
      <c r="DT149">
        <v>0.154</v>
      </c>
      <c r="DU149">
        <v>420</v>
      </c>
      <c r="DV149">
        <v>13</v>
      </c>
      <c r="DW149">
        <v>1.35</v>
      </c>
      <c r="DX149">
        <v>0.35</v>
      </c>
      <c r="DY149">
        <v>-9.5854185</v>
      </c>
      <c r="DZ149">
        <v>-0.706604352720448</v>
      </c>
      <c r="EA149">
        <v>0.177224793814946</v>
      </c>
      <c r="EB149">
        <v>0</v>
      </c>
      <c r="EC149">
        <v>3.39950303030303</v>
      </c>
      <c r="ED149">
        <v>-0.142046746541711</v>
      </c>
      <c r="EE149">
        <v>0.179460890455103</v>
      </c>
      <c r="EF149">
        <v>1</v>
      </c>
      <c r="EG149">
        <v>0.00060224534</v>
      </c>
      <c r="EH149">
        <v>0.0337236815639775</v>
      </c>
      <c r="EI149">
        <v>0.00484347376940732</v>
      </c>
      <c r="EJ149">
        <v>1</v>
      </c>
      <c r="EK149">
        <v>2</v>
      </c>
      <c r="EL149">
        <v>3</v>
      </c>
      <c r="EM149" t="s">
        <v>306</v>
      </c>
      <c r="EN149">
        <v>100</v>
      </c>
      <c r="EO149">
        <v>100</v>
      </c>
      <c r="EP149">
        <v>8.578</v>
      </c>
      <c r="EQ149">
        <v>0.1536</v>
      </c>
      <c r="ER149">
        <v>5.25304998807394</v>
      </c>
      <c r="ES149">
        <v>0.0095515401478521</v>
      </c>
      <c r="ET149">
        <v>-4.08282145803731e-06</v>
      </c>
      <c r="EU149">
        <v>9.61633180237613e-10</v>
      </c>
      <c r="EV149">
        <v>-0.0133641391554055</v>
      </c>
      <c r="EW149">
        <v>0.00964955815971448</v>
      </c>
      <c r="EX149">
        <v>0.000351754833574242</v>
      </c>
      <c r="EY149">
        <v>-6.74969522547015e-06</v>
      </c>
      <c r="EZ149">
        <v>-1</v>
      </c>
      <c r="FA149">
        <v>-1</v>
      </c>
      <c r="FB149">
        <v>-1</v>
      </c>
      <c r="FC149">
        <v>-1</v>
      </c>
      <c r="FD149">
        <v>4.8</v>
      </c>
      <c r="FE149">
        <v>4.8</v>
      </c>
      <c r="FF149">
        <v>2</v>
      </c>
      <c r="FG149">
        <v>793.604</v>
      </c>
      <c r="FH149">
        <v>738.748</v>
      </c>
      <c r="FI149">
        <v>20</v>
      </c>
      <c r="FJ149">
        <v>26.8747</v>
      </c>
      <c r="FK149">
        <v>29.9999</v>
      </c>
      <c r="FL149">
        <v>26.9439</v>
      </c>
      <c r="FM149">
        <v>26.9184</v>
      </c>
      <c r="FN149">
        <v>27.6979</v>
      </c>
      <c r="FO149">
        <v>18.1501</v>
      </c>
      <c r="FP149">
        <v>6.83048</v>
      </c>
      <c r="FQ149">
        <v>20</v>
      </c>
      <c r="FR149">
        <v>442.7</v>
      </c>
      <c r="FS149">
        <v>13.0149</v>
      </c>
      <c r="FT149">
        <v>100.029</v>
      </c>
      <c r="FU149">
        <v>100.39</v>
      </c>
    </row>
    <row r="150" spans="1:177">
      <c r="A150">
        <v>134</v>
      </c>
      <c r="B150">
        <v>1621533835.5</v>
      </c>
      <c r="C150">
        <v>266</v>
      </c>
      <c r="D150" t="s">
        <v>564</v>
      </c>
      <c r="E150" t="s">
        <v>565</v>
      </c>
      <c r="G150">
        <v>1621533835.5</v>
      </c>
      <c r="H150">
        <f>CD150*AF150*(BZ150-CA150)/(100*BS150*(1000-AF150*BZ150))</f>
        <v>0</v>
      </c>
      <c r="I150">
        <f>CD150*AF150*(BY150-BX150*(1000-AF150*CA150)/(1000-AF150*BZ150))/(100*BS150)</f>
        <v>0</v>
      </c>
      <c r="J150">
        <f>BX150 - IF(AF150&gt;1, I150*BS150*100.0/(AH150*CL150), 0)</f>
        <v>0</v>
      </c>
      <c r="K150">
        <f>((Q150-H150/2)*J150-I150)/(Q150+H150/2)</f>
        <v>0</v>
      </c>
      <c r="L150">
        <f>K150*(CE150+CF150)/1000.0</f>
        <v>0</v>
      </c>
      <c r="M150">
        <f>(BX150 - IF(AF150&gt;1, I150*BS150*100.0/(AH150*CL150), 0))*(CE150+CF150)/1000.0</f>
        <v>0</v>
      </c>
      <c r="N150">
        <f>2.0/((1/P150-1/O150)+SIGN(P150)*SQRT((1/P150-1/O150)*(1/P150-1/O150) + 4*BT150/((BT150+1)*(BT150+1))*(2*1/P150*1/O150-1/O150*1/O150)))</f>
        <v>0</v>
      </c>
      <c r="O150">
        <f>IF(LEFT(BU150,1)&lt;&gt;"0",IF(LEFT(BU150,1)="1",3.0,BV150),$D$5+$E$5*(CL150*CE150/($K$5*1000))+$F$5*(CL150*CE150/($K$5*1000))*MAX(MIN(BS150,$J$5),$I$5)*MAX(MIN(BS150,$J$5),$I$5)+$G$5*MAX(MIN(BS150,$J$5),$I$5)*(CL150*CE150/($K$5*1000))+$H$5*(CL150*CE150/($K$5*1000))*(CL150*CE150/($K$5*1000)))</f>
        <v>0</v>
      </c>
      <c r="P150">
        <f>H150*(1000-(1000*0.61365*exp(17.502*T150/(240.97+T150))/(CE150+CF150)+BZ150)/2)/(1000*0.61365*exp(17.502*T150/(240.97+T150))/(CE150+CF150)-BZ150)</f>
        <v>0</v>
      </c>
      <c r="Q150">
        <f>1/((BT150+1)/(N150/1.6)+1/(O150/1.37)) + BT150/((BT150+1)/(N150/1.6) + BT150/(O150/1.37))</f>
        <v>0</v>
      </c>
      <c r="R150">
        <f>(BP150*BR150)</f>
        <v>0</v>
      </c>
      <c r="S150">
        <f>(CG150+(R150+2*0.95*5.67E-8*(((CG150+$B$7)+273)^4-(CG150+273)^4)-44100*H150)/(1.84*29.3*O150+8*0.95*5.67E-8*(CG150+273)^3))</f>
        <v>0</v>
      </c>
      <c r="T150">
        <f>($C$7*CH150+$D$7*CI150+$E$7*S150)</f>
        <v>0</v>
      </c>
      <c r="U150">
        <f>0.61365*exp(17.502*T150/(240.97+T150))</f>
        <v>0</v>
      </c>
      <c r="V150">
        <f>(W150/X150*100)</f>
        <v>0</v>
      </c>
      <c r="W150">
        <f>BZ150*(CE150+CF150)/1000</f>
        <v>0</v>
      </c>
      <c r="X150">
        <f>0.61365*exp(17.502*CG150/(240.97+CG150))</f>
        <v>0</v>
      </c>
      <c r="Y150">
        <f>(U150-BZ150*(CE150+CF150)/1000)</f>
        <v>0</v>
      </c>
      <c r="Z150">
        <f>(-H150*44100)</f>
        <v>0</v>
      </c>
      <c r="AA150">
        <f>2*29.3*O150*0.92*(CG150-T150)</f>
        <v>0</v>
      </c>
      <c r="AB150">
        <f>2*0.95*5.67E-8*(((CG150+$B$7)+273)^4-(T150+273)^4)</f>
        <v>0</v>
      </c>
      <c r="AC150">
        <f>R150+AB150+Z150+AA150</f>
        <v>0</v>
      </c>
      <c r="AD150">
        <v>0</v>
      </c>
      <c r="AE150">
        <v>0</v>
      </c>
      <c r="AF150">
        <f>IF(AD150*$H$13&gt;=AH150,1.0,(AH150/(AH150-AD150*$H$13)))</f>
        <v>0</v>
      </c>
      <c r="AG150">
        <f>(AF150-1)*100</f>
        <v>0</v>
      </c>
      <c r="AH150">
        <f>MAX(0,($B$13+$C$13*CL150)/(1+$D$13*CL150)*CE150/(CG150+273)*$E$13)</f>
        <v>0</v>
      </c>
      <c r="AI150" t="s">
        <v>294</v>
      </c>
      <c r="AJ150">
        <v>0</v>
      </c>
      <c r="AK150">
        <v>0</v>
      </c>
      <c r="AL150">
        <f>AK150-AJ150</f>
        <v>0</v>
      </c>
      <c r="AM150">
        <f>AL150/AK150</f>
        <v>0</v>
      </c>
      <c r="AN150">
        <v>0</v>
      </c>
      <c r="AO150" t="s">
        <v>294</v>
      </c>
      <c r="AP150">
        <v>0</v>
      </c>
      <c r="AQ150">
        <v>0</v>
      </c>
      <c r="AR150">
        <f>1-AP150/AQ150</f>
        <v>0</v>
      </c>
      <c r="AS150">
        <v>0.5</v>
      </c>
      <c r="AT150">
        <f>BP150</f>
        <v>0</v>
      </c>
      <c r="AU150">
        <f>I150</f>
        <v>0</v>
      </c>
      <c r="AV150">
        <f>AR150*AS150*AT150</f>
        <v>0</v>
      </c>
      <c r="AW150">
        <f>BB150/AQ150</f>
        <v>0</v>
      </c>
      <c r="AX150">
        <f>(AU150-AN150)/AT150</f>
        <v>0</v>
      </c>
      <c r="AY150">
        <f>(AK150-AQ150)/AQ150</f>
        <v>0</v>
      </c>
      <c r="AZ150" t="s">
        <v>294</v>
      </c>
      <c r="BA150">
        <v>0</v>
      </c>
      <c r="BB150">
        <f>AQ150-BA150</f>
        <v>0</v>
      </c>
      <c r="BC150">
        <f>(AQ150-AP150)/(AQ150-BA150)</f>
        <v>0</v>
      </c>
      <c r="BD150">
        <f>(AK150-AQ150)/(AK150-BA150)</f>
        <v>0</v>
      </c>
      <c r="BE150">
        <f>(AQ150-AP150)/(AQ150-AJ150)</f>
        <v>0</v>
      </c>
      <c r="BF150">
        <f>(AK150-AQ150)/(AK150-AJ150)</f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f>$B$11*CM150+$C$11*CN150+$F$11*CO150*(1-CR150)</f>
        <v>0</v>
      </c>
      <c r="BP150">
        <f>BO150*BQ150</f>
        <v>0</v>
      </c>
      <c r="BQ150">
        <f>($B$11*$D$9+$C$11*$D$9+$F$11*((DB150+CT150)/MAX(DB150+CT150+DC150, 0.1)*$I$9+DC150/MAX(DB150+CT150+DC150, 0.1)*$J$9))/($B$11+$C$11+$F$11)</f>
        <v>0</v>
      </c>
      <c r="BR150">
        <f>($B$11*$K$9+$C$11*$K$9+$F$11*((DB150+CT150)/MAX(DB150+CT150+DC150, 0.1)*$P$9+DC150/MAX(DB150+CT150+DC150, 0.1)*$Q$9))/($B$11+$C$11+$F$11)</f>
        <v>0</v>
      </c>
      <c r="BS150">
        <v>6</v>
      </c>
      <c r="BT150">
        <v>0.5</v>
      </c>
      <c r="BU150" t="s">
        <v>295</v>
      </c>
      <c r="BV150">
        <v>2</v>
      </c>
      <c r="BW150">
        <v>1621533835.5</v>
      </c>
      <c r="BX150">
        <v>426.152</v>
      </c>
      <c r="BY150">
        <v>435.926</v>
      </c>
      <c r="BZ150">
        <v>12.9527</v>
      </c>
      <c r="CA150">
        <v>12.9505</v>
      </c>
      <c r="CB150">
        <v>417.552</v>
      </c>
      <c r="CC150">
        <v>12.7991</v>
      </c>
      <c r="CD150">
        <v>699.893</v>
      </c>
      <c r="CE150">
        <v>100.93</v>
      </c>
      <c r="CF150">
        <v>0.100024</v>
      </c>
      <c r="CG150">
        <v>22.9521</v>
      </c>
      <c r="CH150">
        <v>22.9246</v>
      </c>
      <c r="CI150">
        <v>999.9</v>
      </c>
      <c r="CJ150">
        <v>0</v>
      </c>
      <c r="CK150">
        <v>0</v>
      </c>
      <c r="CL150">
        <v>9980</v>
      </c>
      <c r="CM150">
        <v>0</v>
      </c>
      <c r="CN150">
        <v>3.33586</v>
      </c>
      <c r="CO150">
        <v>600.071</v>
      </c>
      <c r="CP150">
        <v>0.933003</v>
      </c>
      <c r="CQ150">
        <v>0.0669971</v>
      </c>
      <c r="CR150">
        <v>0</v>
      </c>
      <c r="CS150">
        <v>3.5432</v>
      </c>
      <c r="CT150">
        <v>4.99951</v>
      </c>
      <c r="CU150">
        <v>89.8746</v>
      </c>
      <c r="CV150">
        <v>4814.68</v>
      </c>
      <c r="CW150">
        <v>37.687</v>
      </c>
      <c r="CX150">
        <v>41.437</v>
      </c>
      <c r="CY150">
        <v>40.062</v>
      </c>
      <c r="CZ150">
        <v>41.062</v>
      </c>
      <c r="DA150">
        <v>40</v>
      </c>
      <c r="DB150">
        <v>555.2</v>
      </c>
      <c r="DC150">
        <v>39.87</v>
      </c>
      <c r="DD150">
        <v>0</v>
      </c>
      <c r="DE150">
        <v>1621533839.2</v>
      </c>
      <c r="DF150">
        <v>0</v>
      </c>
      <c r="DG150">
        <v>3.38955</v>
      </c>
      <c r="DH150">
        <v>0.428789739483496</v>
      </c>
      <c r="DI150">
        <v>-1.3791042766513</v>
      </c>
      <c r="DJ150">
        <v>90.0124153846154</v>
      </c>
      <c r="DK150">
        <v>15</v>
      </c>
      <c r="DL150">
        <v>1621533543.5</v>
      </c>
      <c r="DM150" t="s">
        <v>296</v>
      </c>
      <c r="DN150">
        <v>1621533543</v>
      </c>
      <c r="DO150">
        <v>1621533543.5</v>
      </c>
      <c r="DP150">
        <v>4</v>
      </c>
      <c r="DQ150">
        <v>0.002</v>
      </c>
      <c r="DR150">
        <v>0.003</v>
      </c>
      <c r="DS150">
        <v>8.559</v>
      </c>
      <c r="DT150">
        <v>0.154</v>
      </c>
      <c r="DU150">
        <v>420</v>
      </c>
      <c r="DV150">
        <v>13</v>
      </c>
      <c r="DW150">
        <v>1.35</v>
      </c>
      <c r="DX150">
        <v>0.35</v>
      </c>
      <c r="DY150">
        <v>-9.60315375</v>
      </c>
      <c r="DZ150">
        <v>-0.419412270168812</v>
      </c>
      <c r="EA150">
        <v>0.176512099000146</v>
      </c>
      <c r="EB150">
        <v>1</v>
      </c>
      <c r="EC150">
        <v>3.39747142857143</v>
      </c>
      <c r="ED150">
        <v>-0.0461800391389429</v>
      </c>
      <c r="EE150">
        <v>0.176058726519515</v>
      </c>
      <c r="EF150">
        <v>1</v>
      </c>
      <c r="EG150">
        <v>0.00149552834</v>
      </c>
      <c r="EH150">
        <v>0.0202705449545966</v>
      </c>
      <c r="EI150">
        <v>0.00413224701592188</v>
      </c>
      <c r="EJ150">
        <v>1</v>
      </c>
      <c r="EK150">
        <v>3</v>
      </c>
      <c r="EL150">
        <v>3</v>
      </c>
      <c r="EM150" t="s">
        <v>297</v>
      </c>
      <c r="EN150">
        <v>100</v>
      </c>
      <c r="EO150">
        <v>100</v>
      </c>
      <c r="EP150">
        <v>8.6</v>
      </c>
      <c r="EQ150">
        <v>0.1536</v>
      </c>
      <c r="ER150">
        <v>5.25304998807394</v>
      </c>
      <c r="ES150">
        <v>0.0095515401478521</v>
      </c>
      <c r="ET150">
        <v>-4.08282145803731e-06</v>
      </c>
      <c r="EU150">
        <v>9.61633180237613e-10</v>
      </c>
      <c r="EV150">
        <v>-0.0133641391554055</v>
      </c>
      <c r="EW150">
        <v>0.00964955815971448</v>
      </c>
      <c r="EX150">
        <v>0.000351754833574242</v>
      </c>
      <c r="EY150">
        <v>-6.74969522547015e-06</v>
      </c>
      <c r="EZ150">
        <v>-1</v>
      </c>
      <c r="FA150">
        <v>-1</v>
      </c>
      <c r="FB150">
        <v>-1</v>
      </c>
      <c r="FC150">
        <v>-1</v>
      </c>
      <c r="FD150">
        <v>4.9</v>
      </c>
      <c r="FE150">
        <v>4.9</v>
      </c>
      <c r="FF150">
        <v>2</v>
      </c>
      <c r="FG150">
        <v>793.598</v>
      </c>
      <c r="FH150">
        <v>739.127</v>
      </c>
      <c r="FI150">
        <v>19.9999</v>
      </c>
      <c r="FJ150">
        <v>26.8738</v>
      </c>
      <c r="FK150">
        <v>30</v>
      </c>
      <c r="FL150">
        <v>26.943</v>
      </c>
      <c r="FM150">
        <v>26.9184</v>
      </c>
      <c r="FN150">
        <v>27.8676</v>
      </c>
      <c r="FO150">
        <v>18.1501</v>
      </c>
      <c r="FP150">
        <v>6.83048</v>
      </c>
      <c r="FQ150">
        <v>20</v>
      </c>
      <c r="FR150">
        <v>446.04</v>
      </c>
      <c r="FS150">
        <v>13.0149</v>
      </c>
      <c r="FT150">
        <v>100.03</v>
      </c>
      <c r="FU150">
        <v>100.394</v>
      </c>
    </row>
    <row r="151" spans="1:177">
      <c r="A151">
        <v>135</v>
      </c>
      <c r="B151">
        <v>1621533837.5</v>
      </c>
      <c r="C151">
        <v>268</v>
      </c>
      <c r="D151" t="s">
        <v>566</v>
      </c>
      <c r="E151" t="s">
        <v>567</v>
      </c>
      <c r="G151">
        <v>1621533837.5</v>
      </c>
      <c r="H151">
        <f>CD151*AF151*(BZ151-CA151)/(100*BS151*(1000-AF151*BZ151))</f>
        <v>0</v>
      </c>
      <c r="I151">
        <f>CD151*AF151*(BY151-BX151*(1000-AF151*CA151)/(1000-AF151*BZ151))/(100*BS151)</f>
        <v>0</v>
      </c>
      <c r="J151">
        <f>BX151 - IF(AF151&gt;1, I151*BS151*100.0/(AH151*CL151), 0)</f>
        <v>0</v>
      </c>
      <c r="K151">
        <f>((Q151-H151/2)*J151-I151)/(Q151+H151/2)</f>
        <v>0</v>
      </c>
      <c r="L151">
        <f>K151*(CE151+CF151)/1000.0</f>
        <v>0</v>
      </c>
      <c r="M151">
        <f>(BX151 - IF(AF151&gt;1, I151*BS151*100.0/(AH151*CL151), 0))*(CE151+CF151)/1000.0</f>
        <v>0</v>
      </c>
      <c r="N151">
        <f>2.0/((1/P151-1/O151)+SIGN(P151)*SQRT((1/P151-1/O151)*(1/P151-1/O151) + 4*BT151/((BT151+1)*(BT151+1))*(2*1/P151*1/O151-1/O151*1/O151)))</f>
        <v>0</v>
      </c>
      <c r="O151">
        <f>IF(LEFT(BU151,1)&lt;&gt;"0",IF(LEFT(BU151,1)="1",3.0,BV151),$D$5+$E$5*(CL151*CE151/($K$5*1000))+$F$5*(CL151*CE151/($K$5*1000))*MAX(MIN(BS151,$J$5),$I$5)*MAX(MIN(BS151,$J$5),$I$5)+$G$5*MAX(MIN(BS151,$J$5),$I$5)*(CL151*CE151/($K$5*1000))+$H$5*(CL151*CE151/($K$5*1000))*(CL151*CE151/($K$5*1000)))</f>
        <v>0</v>
      </c>
      <c r="P151">
        <f>H151*(1000-(1000*0.61365*exp(17.502*T151/(240.97+T151))/(CE151+CF151)+BZ151)/2)/(1000*0.61365*exp(17.502*T151/(240.97+T151))/(CE151+CF151)-BZ151)</f>
        <v>0</v>
      </c>
      <c r="Q151">
        <f>1/((BT151+1)/(N151/1.6)+1/(O151/1.37)) + BT151/((BT151+1)/(N151/1.6) + BT151/(O151/1.37))</f>
        <v>0</v>
      </c>
      <c r="R151">
        <f>(BP151*BR151)</f>
        <v>0</v>
      </c>
      <c r="S151">
        <f>(CG151+(R151+2*0.95*5.67E-8*(((CG151+$B$7)+273)^4-(CG151+273)^4)-44100*H151)/(1.84*29.3*O151+8*0.95*5.67E-8*(CG151+273)^3))</f>
        <v>0</v>
      </c>
      <c r="T151">
        <f>($C$7*CH151+$D$7*CI151+$E$7*S151)</f>
        <v>0</v>
      </c>
      <c r="U151">
        <f>0.61365*exp(17.502*T151/(240.97+T151))</f>
        <v>0</v>
      </c>
      <c r="V151">
        <f>(W151/X151*100)</f>
        <v>0</v>
      </c>
      <c r="W151">
        <f>BZ151*(CE151+CF151)/1000</f>
        <v>0</v>
      </c>
      <c r="X151">
        <f>0.61365*exp(17.502*CG151/(240.97+CG151))</f>
        <v>0</v>
      </c>
      <c r="Y151">
        <f>(U151-BZ151*(CE151+CF151)/1000)</f>
        <v>0</v>
      </c>
      <c r="Z151">
        <f>(-H151*44100)</f>
        <v>0</v>
      </c>
      <c r="AA151">
        <f>2*29.3*O151*0.92*(CG151-T151)</f>
        <v>0</v>
      </c>
      <c r="AB151">
        <f>2*0.95*5.67E-8*(((CG151+$B$7)+273)^4-(T151+273)^4)</f>
        <v>0</v>
      </c>
      <c r="AC151">
        <f>R151+AB151+Z151+AA151</f>
        <v>0</v>
      </c>
      <c r="AD151">
        <v>0</v>
      </c>
      <c r="AE151">
        <v>0</v>
      </c>
      <c r="AF151">
        <f>IF(AD151*$H$13&gt;=AH151,1.0,(AH151/(AH151-AD151*$H$13)))</f>
        <v>0</v>
      </c>
      <c r="AG151">
        <f>(AF151-1)*100</f>
        <v>0</v>
      </c>
      <c r="AH151">
        <f>MAX(0,($B$13+$C$13*CL151)/(1+$D$13*CL151)*CE151/(CG151+273)*$E$13)</f>
        <v>0</v>
      </c>
      <c r="AI151" t="s">
        <v>294</v>
      </c>
      <c r="AJ151">
        <v>0</v>
      </c>
      <c r="AK151">
        <v>0</v>
      </c>
      <c r="AL151">
        <f>AK151-AJ151</f>
        <v>0</v>
      </c>
      <c r="AM151">
        <f>AL151/AK151</f>
        <v>0</v>
      </c>
      <c r="AN151">
        <v>0</v>
      </c>
      <c r="AO151" t="s">
        <v>294</v>
      </c>
      <c r="AP151">
        <v>0</v>
      </c>
      <c r="AQ151">
        <v>0</v>
      </c>
      <c r="AR151">
        <f>1-AP151/AQ151</f>
        <v>0</v>
      </c>
      <c r="AS151">
        <v>0.5</v>
      </c>
      <c r="AT151">
        <f>BP151</f>
        <v>0</v>
      </c>
      <c r="AU151">
        <f>I151</f>
        <v>0</v>
      </c>
      <c r="AV151">
        <f>AR151*AS151*AT151</f>
        <v>0</v>
      </c>
      <c r="AW151">
        <f>BB151/AQ151</f>
        <v>0</v>
      </c>
      <c r="AX151">
        <f>(AU151-AN151)/AT151</f>
        <v>0</v>
      </c>
      <c r="AY151">
        <f>(AK151-AQ151)/AQ151</f>
        <v>0</v>
      </c>
      <c r="AZ151" t="s">
        <v>294</v>
      </c>
      <c r="BA151">
        <v>0</v>
      </c>
      <c r="BB151">
        <f>AQ151-BA151</f>
        <v>0</v>
      </c>
      <c r="BC151">
        <f>(AQ151-AP151)/(AQ151-BA151)</f>
        <v>0</v>
      </c>
      <c r="BD151">
        <f>(AK151-AQ151)/(AK151-BA151)</f>
        <v>0</v>
      </c>
      <c r="BE151">
        <f>(AQ151-AP151)/(AQ151-AJ151)</f>
        <v>0</v>
      </c>
      <c r="BF151">
        <f>(AK151-AQ151)/(AK151-AJ151)</f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f>$B$11*CM151+$C$11*CN151+$F$11*CO151*(1-CR151)</f>
        <v>0</v>
      </c>
      <c r="BP151">
        <f>BO151*BQ151</f>
        <v>0</v>
      </c>
      <c r="BQ151">
        <f>($B$11*$D$9+$C$11*$D$9+$F$11*((DB151+CT151)/MAX(DB151+CT151+DC151, 0.1)*$I$9+DC151/MAX(DB151+CT151+DC151, 0.1)*$J$9))/($B$11+$C$11+$F$11)</f>
        <v>0</v>
      </c>
      <c r="BR151">
        <f>($B$11*$K$9+$C$11*$K$9+$F$11*((DB151+CT151)/MAX(DB151+CT151+DC151, 0.1)*$P$9+DC151/MAX(DB151+CT151+DC151, 0.1)*$Q$9))/($B$11+$C$11+$F$11)</f>
        <v>0</v>
      </c>
      <c r="BS151">
        <v>6</v>
      </c>
      <c r="BT151">
        <v>0.5</v>
      </c>
      <c r="BU151" t="s">
        <v>295</v>
      </c>
      <c r="BV151">
        <v>2</v>
      </c>
      <c r="BW151">
        <v>1621533837.5</v>
      </c>
      <c r="BX151">
        <v>429.61</v>
      </c>
      <c r="BY151">
        <v>439.232</v>
      </c>
      <c r="BZ151">
        <v>12.952</v>
      </c>
      <c r="CA151">
        <v>12.9424</v>
      </c>
      <c r="CB151">
        <v>420.988</v>
      </c>
      <c r="CC151">
        <v>12.7984</v>
      </c>
      <c r="CD151">
        <v>700.299</v>
      </c>
      <c r="CE151">
        <v>100.926</v>
      </c>
      <c r="CF151">
        <v>0.0998485</v>
      </c>
      <c r="CG151">
        <v>22.949</v>
      </c>
      <c r="CH151">
        <v>22.9183</v>
      </c>
      <c r="CI151">
        <v>999.9</v>
      </c>
      <c r="CJ151">
        <v>0</v>
      </c>
      <c r="CK151">
        <v>0</v>
      </c>
      <c r="CL151">
        <v>10030</v>
      </c>
      <c r="CM151">
        <v>0</v>
      </c>
      <c r="CN151">
        <v>3.33586</v>
      </c>
      <c r="CO151">
        <v>600.073</v>
      </c>
      <c r="CP151">
        <v>0.933003</v>
      </c>
      <c r="CQ151">
        <v>0.0669971</v>
      </c>
      <c r="CR151">
        <v>0</v>
      </c>
      <c r="CS151">
        <v>3.0094</v>
      </c>
      <c r="CT151">
        <v>4.99951</v>
      </c>
      <c r="CU151">
        <v>90.0422</v>
      </c>
      <c r="CV151">
        <v>4814.7</v>
      </c>
      <c r="CW151">
        <v>37.687</v>
      </c>
      <c r="CX151">
        <v>41.437</v>
      </c>
      <c r="CY151">
        <v>40.062</v>
      </c>
      <c r="CZ151">
        <v>41</v>
      </c>
      <c r="DA151">
        <v>40</v>
      </c>
      <c r="DB151">
        <v>555.21</v>
      </c>
      <c r="DC151">
        <v>39.87</v>
      </c>
      <c r="DD151">
        <v>0</v>
      </c>
      <c r="DE151">
        <v>1621533841.6</v>
      </c>
      <c r="DF151">
        <v>0</v>
      </c>
      <c r="DG151">
        <v>3.36211153846154</v>
      </c>
      <c r="DH151">
        <v>-0.412222225733044</v>
      </c>
      <c r="DI151">
        <v>-0.696338462369412</v>
      </c>
      <c r="DJ151">
        <v>89.9910653846154</v>
      </c>
      <c r="DK151">
        <v>15</v>
      </c>
      <c r="DL151">
        <v>1621533543.5</v>
      </c>
      <c r="DM151" t="s">
        <v>296</v>
      </c>
      <c r="DN151">
        <v>1621533543</v>
      </c>
      <c r="DO151">
        <v>1621533543.5</v>
      </c>
      <c r="DP151">
        <v>4</v>
      </c>
      <c r="DQ151">
        <v>0.002</v>
      </c>
      <c r="DR151">
        <v>0.003</v>
      </c>
      <c r="DS151">
        <v>8.559</v>
      </c>
      <c r="DT151">
        <v>0.154</v>
      </c>
      <c r="DU151">
        <v>420</v>
      </c>
      <c r="DV151">
        <v>13</v>
      </c>
      <c r="DW151">
        <v>1.35</v>
      </c>
      <c r="DX151">
        <v>0.35</v>
      </c>
      <c r="DY151">
        <v>-9.6421355</v>
      </c>
      <c r="DZ151">
        <v>-0.424526904315169</v>
      </c>
      <c r="EA151">
        <v>0.174103828346048</v>
      </c>
      <c r="EB151">
        <v>1</v>
      </c>
      <c r="EC151">
        <v>3.38501818181818</v>
      </c>
      <c r="ED151">
        <v>-0.00733989689850148</v>
      </c>
      <c r="EE151">
        <v>0.184982856625091</v>
      </c>
      <c r="EF151">
        <v>1</v>
      </c>
      <c r="EG151">
        <v>0.00192615959</v>
      </c>
      <c r="EH151">
        <v>0.0125303666566604</v>
      </c>
      <c r="EI151">
        <v>0.00390738376985189</v>
      </c>
      <c r="EJ151">
        <v>1</v>
      </c>
      <c r="EK151">
        <v>3</v>
      </c>
      <c r="EL151">
        <v>3</v>
      </c>
      <c r="EM151" t="s">
        <v>297</v>
      </c>
      <c r="EN151">
        <v>100</v>
      </c>
      <c r="EO151">
        <v>100</v>
      </c>
      <c r="EP151">
        <v>8.622</v>
      </c>
      <c r="EQ151">
        <v>0.1536</v>
      </c>
      <c r="ER151">
        <v>5.25304998807394</v>
      </c>
      <c r="ES151">
        <v>0.0095515401478521</v>
      </c>
      <c r="ET151">
        <v>-4.08282145803731e-06</v>
      </c>
      <c r="EU151">
        <v>9.61633180237613e-10</v>
      </c>
      <c r="EV151">
        <v>-0.0133641391554055</v>
      </c>
      <c r="EW151">
        <v>0.00964955815971448</v>
      </c>
      <c r="EX151">
        <v>0.000351754833574242</v>
      </c>
      <c r="EY151">
        <v>-6.74969522547015e-06</v>
      </c>
      <c r="EZ151">
        <v>-1</v>
      </c>
      <c r="FA151">
        <v>-1</v>
      </c>
      <c r="FB151">
        <v>-1</v>
      </c>
      <c r="FC151">
        <v>-1</v>
      </c>
      <c r="FD151">
        <v>4.9</v>
      </c>
      <c r="FE151">
        <v>4.9</v>
      </c>
      <c r="FF151">
        <v>2</v>
      </c>
      <c r="FG151">
        <v>793.038</v>
      </c>
      <c r="FH151">
        <v>738.907</v>
      </c>
      <c r="FI151">
        <v>19.9998</v>
      </c>
      <c r="FJ151">
        <v>26.8724</v>
      </c>
      <c r="FK151">
        <v>29.9999</v>
      </c>
      <c r="FL151">
        <v>26.9417</v>
      </c>
      <c r="FM151">
        <v>26.9162</v>
      </c>
      <c r="FN151">
        <v>28.0423</v>
      </c>
      <c r="FO151">
        <v>18.1501</v>
      </c>
      <c r="FP151">
        <v>6.83048</v>
      </c>
      <c r="FQ151">
        <v>20</v>
      </c>
      <c r="FR151">
        <v>449.39</v>
      </c>
      <c r="FS151">
        <v>13.0149</v>
      </c>
      <c r="FT151">
        <v>100.032</v>
      </c>
      <c r="FU151">
        <v>100.39</v>
      </c>
    </row>
    <row r="152" spans="1:177">
      <c r="A152">
        <v>136</v>
      </c>
      <c r="B152">
        <v>1621533839.5</v>
      </c>
      <c r="C152">
        <v>270</v>
      </c>
      <c r="D152" t="s">
        <v>568</v>
      </c>
      <c r="E152" t="s">
        <v>569</v>
      </c>
      <c r="G152">
        <v>1621533839.5</v>
      </c>
      <c r="H152">
        <f>CD152*AF152*(BZ152-CA152)/(100*BS152*(1000-AF152*BZ152))</f>
        <v>0</v>
      </c>
      <c r="I152">
        <f>CD152*AF152*(BY152-BX152*(1000-AF152*CA152)/(1000-AF152*BZ152))/(100*BS152)</f>
        <v>0</v>
      </c>
      <c r="J152">
        <f>BX152 - IF(AF152&gt;1, I152*BS152*100.0/(AH152*CL152), 0)</f>
        <v>0</v>
      </c>
      <c r="K152">
        <f>((Q152-H152/2)*J152-I152)/(Q152+H152/2)</f>
        <v>0</v>
      </c>
      <c r="L152">
        <f>K152*(CE152+CF152)/1000.0</f>
        <v>0</v>
      </c>
      <c r="M152">
        <f>(BX152 - IF(AF152&gt;1, I152*BS152*100.0/(AH152*CL152), 0))*(CE152+CF152)/1000.0</f>
        <v>0</v>
      </c>
      <c r="N152">
        <f>2.0/((1/P152-1/O152)+SIGN(P152)*SQRT((1/P152-1/O152)*(1/P152-1/O152) + 4*BT152/((BT152+1)*(BT152+1))*(2*1/P152*1/O152-1/O152*1/O152)))</f>
        <v>0</v>
      </c>
      <c r="O152">
        <f>IF(LEFT(BU152,1)&lt;&gt;"0",IF(LEFT(BU152,1)="1",3.0,BV152),$D$5+$E$5*(CL152*CE152/($K$5*1000))+$F$5*(CL152*CE152/($K$5*1000))*MAX(MIN(BS152,$J$5),$I$5)*MAX(MIN(BS152,$J$5),$I$5)+$G$5*MAX(MIN(BS152,$J$5),$I$5)*(CL152*CE152/($K$5*1000))+$H$5*(CL152*CE152/($K$5*1000))*(CL152*CE152/($K$5*1000)))</f>
        <v>0</v>
      </c>
      <c r="P152">
        <f>H152*(1000-(1000*0.61365*exp(17.502*T152/(240.97+T152))/(CE152+CF152)+BZ152)/2)/(1000*0.61365*exp(17.502*T152/(240.97+T152))/(CE152+CF152)-BZ152)</f>
        <v>0</v>
      </c>
      <c r="Q152">
        <f>1/((BT152+1)/(N152/1.6)+1/(O152/1.37)) + BT152/((BT152+1)/(N152/1.6) + BT152/(O152/1.37))</f>
        <v>0</v>
      </c>
      <c r="R152">
        <f>(BP152*BR152)</f>
        <v>0</v>
      </c>
      <c r="S152">
        <f>(CG152+(R152+2*0.95*5.67E-8*(((CG152+$B$7)+273)^4-(CG152+273)^4)-44100*H152)/(1.84*29.3*O152+8*0.95*5.67E-8*(CG152+273)^3))</f>
        <v>0</v>
      </c>
      <c r="T152">
        <f>($C$7*CH152+$D$7*CI152+$E$7*S152)</f>
        <v>0</v>
      </c>
      <c r="U152">
        <f>0.61365*exp(17.502*T152/(240.97+T152))</f>
        <v>0</v>
      </c>
      <c r="V152">
        <f>(W152/X152*100)</f>
        <v>0</v>
      </c>
      <c r="W152">
        <f>BZ152*(CE152+CF152)/1000</f>
        <v>0</v>
      </c>
      <c r="X152">
        <f>0.61365*exp(17.502*CG152/(240.97+CG152))</f>
        <v>0</v>
      </c>
      <c r="Y152">
        <f>(U152-BZ152*(CE152+CF152)/1000)</f>
        <v>0</v>
      </c>
      <c r="Z152">
        <f>(-H152*44100)</f>
        <v>0</v>
      </c>
      <c r="AA152">
        <f>2*29.3*O152*0.92*(CG152-T152)</f>
        <v>0</v>
      </c>
      <c r="AB152">
        <f>2*0.95*5.67E-8*(((CG152+$B$7)+273)^4-(T152+273)^4)</f>
        <v>0</v>
      </c>
      <c r="AC152">
        <f>R152+AB152+Z152+AA152</f>
        <v>0</v>
      </c>
      <c r="AD152">
        <v>0</v>
      </c>
      <c r="AE152">
        <v>0</v>
      </c>
      <c r="AF152">
        <f>IF(AD152*$H$13&gt;=AH152,1.0,(AH152/(AH152-AD152*$H$13)))</f>
        <v>0</v>
      </c>
      <c r="AG152">
        <f>(AF152-1)*100</f>
        <v>0</v>
      </c>
      <c r="AH152">
        <f>MAX(0,($B$13+$C$13*CL152)/(1+$D$13*CL152)*CE152/(CG152+273)*$E$13)</f>
        <v>0</v>
      </c>
      <c r="AI152" t="s">
        <v>294</v>
      </c>
      <c r="AJ152">
        <v>0</v>
      </c>
      <c r="AK152">
        <v>0</v>
      </c>
      <c r="AL152">
        <f>AK152-AJ152</f>
        <v>0</v>
      </c>
      <c r="AM152">
        <f>AL152/AK152</f>
        <v>0</v>
      </c>
      <c r="AN152">
        <v>0</v>
      </c>
      <c r="AO152" t="s">
        <v>294</v>
      </c>
      <c r="AP152">
        <v>0</v>
      </c>
      <c r="AQ152">
        <v>0</v>
      </c>
      <c r="AR152">
        <f>1-AP152/AQ152</f>
        <v>0</v>
      </c>
      <c r="AS152">
        <v>0.5</v>
      </c>
      <c r="AT152">
        <f>BP152</f>
        <v>0</v>
      </c>
      <c r="AU152">
        <f>I152</f>
        <v>0</v>
      </c>
      <c r="AV152">
        <f>AR152*AS152*AT152</f>
        <v>0</v>
      </c>
      <c r="AW152">
        <f>BB152/AQ152</f>
        <v>0</v>
      </c>
      <c r="AX152">
        <f>(AU152-AN152)/AT152</f>
        <v>0</v>
      </c>
      <c r="AY152">
        <f>(AK152-AQ152)/AQ152</f>
        <v>0</v>
      </c>
      <c r="AZ152" t="s">
        <v>294</v>
      </c>
      <c r="BA152">
        <v>0</v>
      </c>
      <c r="BB152">
        <f>AQ152-BA152</f>
        <v>0</v>
      </c>
      <c r="BC152">
        <f>(AQ152-AP152)/(AQ152-BA152)</f>
        <v>0</v>
      </c>
      <c r="BD152">
        <f>(AK152-AQ152)/(AK152-BA152)</f>
        <v>0</v>
      </c>
      <c r="BE152">
        <f>(AQ152-AP152)/(AQ152-AJ152)</f>
        <v>0</v>
      </c>
      <c r="BF152">
        <f>(AK152-AQ152)/(AK152-AJ152)</f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f>$B$11*CM152+$C$11*CN152+$F$11*CO152*(1-CR152)</f>
        <v>0</v>
      </c>
      <c r="BP152">
        <f>BO152*BQ152</f>
        <v>0</v>
      </c>
      <c r="BQ152">
        <f>($B$11*$D$9+$C$11*$D$9+$F$11*((DB152+CT152)/MAX(DB152+CT152+DC152, 0.1)*$I$9+DC152/MAX(DB152+CT152+DC152, 0.1)*$J$9))/($B$11+$C$11+$F$11)</f>
        <v>0</v>
      </c>
      <c r="BR152">
        <f>($B$11*$K$9+$C$11*$K$9+$F$11*((DB152+CT152)/MAX(DB152+CT152+DC152, 0.1)*$P$9+DC152/MAX(DB152+CT152+DC152, 0.1)*$Q$9))/($B$11+$C$11+$F$11)</f>
        <v>0</v>
      </c>
      <c r="BS152">
        <v>6</v>
      </c>
      <c r="BT152">
        <v>0.5</v>
      </c>
      <c r="BU152" t="s">
        <v>295</v>
      </c>
      <c r="BV152">
        <v>2</v>
      </c>
      <c r="BW152">
        <v>1621533839.5</v>
      </c>
      <c r="BX152">
        <v>433.066</v>
      </c>
      <c r="BY152">
        <v>442.647</v>
      </c>
      <c r="BZ152">
        <v>12.9495</v>
      </c>
      <c r="CA152">
        <v>12.9428</v>
      </c>
      <c r="CB152">
        <v>424.421</v>
      </c>
      <c r="CC152">
        <v>12.7959</v>
      </c>
      <c r="CD152">
        <v>699.923</v>
      </c>
      <c r="CE152">
        <v>100.929</v>
      </c>
      <c r="CF152">
        <v>0.100348</v>
      </c>
      <c r="CG152">
        <v>22.9494</v>
      </c>
      <c r="CH152">
        <v>22.9006</v>
      </c>
      <c r="CI152">
        <v>999.9</v>
      </c>
      <c r="CJ152">
        <v>0</v>
      </c>
      <c r="CK152">
        <v>0</v>
      </c>
      <c r="CL152">
        <v>9990</v>
      </c>
      <c r="CM152">
        <v>0</v>
      </c>
      <c r="CN152">
        <v>3.33586</v>
      </c>
      <c r="CO152">
        <v>600.069</v>
      </c>
      <c r="CP152">
        <v>0.933003</v>
      </c>
      <c r="CQ152">
        <v>0.0669971</v>
      </c>
      <c r="CR152">
        <v>0</v>
      </c>
      <c r="CS152">
        <v>3.4456</v>
      </c>
      <c r="CT152">
        <v>4.99951</v>
      </c>
      <c r="CU152">
        <v>89.7641</v>
      </c>
      <c r="CV152">
        <v>4814.66</v>
      </c>
      <c r="CW152">
        <v>37.687</v>
      </c>
      <c r="CX152">
        <v>41.437</v>
      </c>
      <c r="CY152">
        <v>40.062</v>
      </c>
      <c r="CZ152">
        <v>41.062</v>
      </c>
      <c r="DA152">
        <v>40</v>
      </c>
      <c r="DB152">
        <v>555.2</v>
      </c>
      <c r="DC152">
        <v>39.87</v>
      </c>
      <c r="DD152">
        <v>0</v>
      </c>
      <c r="DE152">
        <v>1621533843.4</v>
      </c>
      <c r="DF152">
        <v>0</v>
      </c>
      <c r="DG152">
        <v>3.371836</v>
      </c>
      <c r="DH152">
        <v>-0.278161533988548</v>
      </c>
      <c r="DI152">
        <v>-1.3667692332988</v>
      </c>
      <c r="DJ152">
        <v>89.972712</v>
      </c>
      <c r="DK152">
        <v>15</v>
      </c>
      <c r="DL152">
        <v>1621533543.5</v>
      </c>
      <c r="DM152" t="s">
        <v>296</v>
      </c>
      <c r="DN152">
        <v>1621533543</v>
      </c>
      <c r="DO152">
        <v>1621533543.5</v>
      </c>
      <c r="DP152">
        <v>4</v>
      </c>
      <c r="DQ152">
        <v>0.002</v>
      </c>
      <c r="DR152">
        <v>0.003</v>
      </c>
      <c r="DS152">
        <v>8.559</v>
      </c>
      <c r="DT152">
        <v>0.154</v>
      </c>
      <c r="DU152">
        <v>420</v>
      </c>
      <c r="DV152">
        <v>13</v>
      </c>
      <c r="DW152">
        <v>1.35</v>
      </c>
      <c r="DX152">
        <v>0.35</v>
      </c>
      <c r="DY152">
        <v>-9.65938075</v>
      </c>
      <c r="DZ152">
        <v>-0.281513808630395</v>
      </c>
      <c r="EA152">
        <v>0.17264090182207</v>
      </c>
      <c r="EB152">
        <v>1</v>
      </c>
      <c r="EC152">
        <v>3.37749090909091</v>
      </c>
      <c r="ED152">
        <v>-0.281276831560927</v>
      </c>
      <c r="EE152">
        <v>0.198715576189653</v>
      </c>
      <c r="EF152">
        <v>1</v>
      </c>
      <c r="EG152">
        <v>0.002407955915</v>
      </c>
      <c r="EH152">
        <v>0.00648824868517823</v>
      </c>
      <c r="EI152">
        <v>0.0039709768562298</v>
      </c>
      <c r="EJ152">
        <v>1</v>
      </c>
      <c r="EK152">
        <v>3</v>
      </c>
      <c r="EL152">
        <v>3</v>
      </c>
      <c r="EM152" t="s">
        <v>297</v>
      </c>
      <c r="EN152">
        <v>100</v>
      </c>
      <c r="EO152">
        <v>100</v>
      </c>
      <c r="EP152">
        <v>8.645</v>
      </c>
      <c r="EQ152">
        <v>0.1536</v>
      </c>
      <c r="ER152">
        <v>5.25304998807394</v>
      </c>
      <c r="ES152">
        <v>0.0095515401478521</v>
      </c>
      <c r="ET152">
        <v>-4.08282145803731e-06</v>
      </c>
      <c r="EU152">
        <v>9.61633180237613e-10</v>
      </c>
      <c r="EV152">
        <v>-0.0133641391554055</v>
      </c>
      <c r="EW152">
        <v>0.00964955815971448</v>
      </c>
      <c r="EX152">
        <v>0.000351754833574242</v>
      </c>
      <c r="EY152">
        <v>-6.74969522547015e-06</v>
      </c>
      <c r="EZ152">
        <v>-1</v>
      </c>
      <c r="FA152">
        <v>-1</v>
      </c>
      <c r="FB152">
        <v>-1</v>
      </c>
      <c r="FC152">
        <v>-1</v>
      </c>
      <c r="FD152">
        <v>4.9</v>
      </c>
      <c r="FE152">
        <v>4.9</v>
      </c>
      <c r="FF152">
        <v>2</v>
      </c>
      <c r="FG152">
        <v>793.751</v>
      </c>
      <c r="FH152">
        <v>738.906</v>
      </c>
      <c r="FI152">
        <v>19.9994</v>
      </c>
      <c r="FJ152">
        <v>26.8724</v>
      </c>
      <c r="FK152">
        <v>30</v>
      </c>
      <c r="FL152">
        <v>26.9417</v>
      </c>
      <c r="FM152">
        <v>26.9162</v>
      </c>
      <c r="FN152">
        <v>28.2147</v>
      </c>
      <c r="FO152">
        <v>17.8781</v>
      </c>
      <c r="FP152">
        <v>6.83048</v>
      </c>
      <c r="FQ152">
        <v>20</v>
      </c>
      <c r="FR152">
        <v>452.74</v>
      </c>
      <c r="FS152">
        <v>13.0149</v>
      </c>
      <c r="FT152">
        <v>100.029</v>
      </c>
      <c r="FU152">
        <v>100.393</v>
      </c>
    </row>
    <row r="153" spans="1:177">
      <c r="A153">
        <v>137</v>
      </c>
      <c r="B153">
        <v>1621533841.5</v>
      </c>
      <c r="C153">
        <v>272</v>
      </c>
      <c r="D153" t="s">
        <v>570</v>
      </c>
      <c r="E153" t="s">
        <v>571</v>
      </c>
      <c r="G153">
        <v>1621533841.5</v>
      </c>
      <c r="H153">
        <f>CD153*AF153*(BZ153-CA153)/(100*BS153*(1000-AF153*BZ153))</f>
        <v>0</v>
      </c>
      <c r="I153">
        <f>CD153*AF153*(BY153-BX153*(1000-AF153*CA153)/(1000-AF153*BZ153))/(100*BS153)</f>
        <v>0</v>
      </c>
      <c r="J153">
        <f>BX153 - IF(AF153&gt;1, I153*BS153*100.0/(AH153*CL153), 0)</f>
        <v>0</v>
      </c>
      <c r="K153">
        <f>((Q153-H153/2)*J153-I153)/(Q153+H153/2)</f>
        <v>0</v>
      </c>
      <c r="L153">
        <f>K153*(CE153+CF153)/1000.0</f>
        <v>0</v>
      </c>
      <c r="M153">
        <f>(BX153 - IF(AF153&gt;1, I153*BS153*100.0/(AH153*CL153), 0))*(CE153+CF153)/1000.0</f>
        <v>0</v>
      </c>
      <c r="N153">
        <f>2.0/((1/P153-1/O153)+SIGN(P153)*SQRT((1/P153-1/O153)*(1/P153-1/O153) + 4*BT153/((BT153+1)*(BT153+1))*(2*1/P153*1/O153-1/O153*1/O153)))</f>
        <v>0</v>
      </c>
      <c r="O153">
        <f>IF(LEFT(BU153,1)&lt;&gt;"0",IF(LEFT(BU153,1)="1",3.0,BV153),$D$5+$E$5*(CL153*CE153/($K$5*1000))+$F$5*(CL153*CE153/($K$5*1000))*MAX(MIN(BS153,$J$5),$I$5)*MAX(MIN(BS153,$J$5),$I$5)+$G$5*MAX(MIN(BS153,$J$5),$I$5)*(CL153*CE153/($K$5*1000))+$H$5*(CL153*CE153/($K$5*1000))*(CL153*CE153/($K$5*1000)))</f>
        <v>0</v>
      </c>
      <c r="P153">
        <f>H153*(1000-(1000*0.61365*exp(17.502*T153/(240.97+T153))/(CE153+CF153)+BZ153)/2)/(1000*0.61365*exp(17.502*T153/(240.97+T153))/(CE153+CF153)-BZ153)</f>
        <v>0</v>
      </c>
      <c r="Q153">
        <f>1/((BT153+1)/(N153/1.6)+1/(O153/1.37)) + BT153/((BT153+1)/(N153/1.6) + BT153/(O153/1.37))</f>
        <v>0</v>
      </c>
      <c r="R153">
        <f>(BP153*BR153)</f>
        <v>0</v>
      </c>
      <c r="S153">
        <f>(CG153+(R153+2*0.95*5.67E-8*(((CG153+$B$7)+273)^4-(CG153+273)^4)-44100*H153)/(1.84*29.3*O153+8*0.95*5.67E-8*(CG153+273)^3))</f>
        <v>0</v>
      </c>
      <c r="T153">
        <f>($C$7*CH153+$D$7*CI153+$E$7*S153)</f>
        <v>0</v>
      </c>
      <c r="U153">
        <f>0.61365*exp(17.502*T153/(240.97+T153))</f>
        <v>0</v>
      </c>
      <c r="V153">
        <f>(W153/X153*100)</f>
        <v>0</v>
      </c>
      <c r="W153">
        <f>BZ153*(CE153+CF153)/1000</f>
        <v>0</v>
      </c>
      <c r="X153">
        <f>0.61365*exp(17.502*CG153/(240.97+CG153))</f>
        <v>0</v>
      </c>
      <c r="Y153">
        <f>(U153-BZ153*(CE153+CF153)/1000)</f>
        <v>0</v>
      </c>
      <c r="Z153">
        <f>(-H153*44100)</f>
        <v>0</v>
      </c>
      <c r="AA153">
        <f>2*29.3*O153*0.92*(CG153-T153)</f>
        <v>0</v>
      </c>
      <c r="AB153">
        <f>2*0.95*5.67E-8*(((CG153+$B$7)+273)^4-(T153+273)^4)</f>
        <v>0</v>
      </c>
      <c r="AC153">
        <f>R153+AB153+Z153+AA153</f>
        <v>0</v>
      </c>
      <c r="AD153">
        <v>0</v>
      </c>
      <c r="AE153">
        <v>0</v>
      </c>
      <c r="AF153">
        <f>IF(AD153*$H$13&gt;=AH153,1.0,(AH153/(AH153-AD153*$H$13)))</f>
        <v>0</v>
      </c>
      <c r="AG153">
        <f>(AF153-1)*100</f>
        <v>0</v>
      </c>
      <c r="AH153">
        <f>MAX(0,($B$13+$C$13*CL153)/(1+$D$13*CL153)*CE153/(CG153+273)*$E$13)</f>
        <v>0</v>
      </c>
      <c r="AI153" t="s">
        <v>294</v>
      </c>
      <c r="AJ153">
        <v>0</v>
      </c>
      <c r="AK153">
        <v>0</v>
      </c>
      <c r="AL153">
        <f>AK153-AJ153</f>
        <v>0</v>
      </c>
      <c r="AM153">
        <f>AL153/AK153</f>
        <v>0</v>
      </c>
      <c r="AN153">
        <v>0</v>
      </c>
      <c r="AO153" t="s">
        <v>294</v>
      </c>
      <c r="AP153">
        <v>0</v>
      </c>
      <c r="AQ153">
        <v>0</v>
      </c>
      <c r="AR153">
        <f>1-AP153/AQ153</f>
        <v>0</v>
      </c>
      <c r="AS153">
        <v>0.5</v>
      </c>
      <c r="AT153">
        <f>BP153</f>
        <v>0</v>
      </c>
      <c r="AU153">
        <f>I153</f>
        <v>0</v>
      </c>
      <c r="AV153">
        <f>AR153*AS153*AT153</f>
        <v>0</v>
      </c>
      <c r="AW153">
        <f>BB153/AQ153</f>
        <v>0</v>
      </c>
      <c r="AX153">
        <f>(AU153-AN153)/AT153</f>
        <v>0</v>
      </c>
      <c r="AY153">
        <f>(AK153-AQ153)/AQ153</f>
        <v>0</v>
      </c>
      <c r="AZ153" t="s">
        <v>294</v>
      </c>
      <c r="BA153">
        <v>0</v>
      </c>
      <c r="BB153">
        <f>AQ153-BA153</f>
        <v>0</v>
      </c>
      <c r="BC153">
        <f>(AQ153-AP153)/(AQ153-BA153)</f>
        <v>0</v>
      </c>
      <c r="BD153">
        <f>(AK153-AQ153)/(AK153-BA153)</f>
        <v>0</v>
      </c>
      <c r="BE153">
        <f>(AQ153-AP153)/(AQ153-AJ153)</f>
        <v>0</v>
      </c>
      <c r="BF153">
        <f>(AK153-AQ153)/(AK153-AJ153)</f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f>$B$11*CM153+$C$11*CN153+$F$11*CO153*(1-CR153)</f>
        <v>0</v>
      </c>
      <c r="BP153">
        <f>BO153*BQ153</f>
        <v>0</v>
      </c>
      <c r="BQ153">
        <f>($B$11*$D$9+$C$11*$D$9+$F$11*((DB153+CT153)/MAX(DB153+CT153+DC153, 0.1)*$I$9+DC153/MAX(DB153+CT153+DC153, 0.1)*$J$9))/($B$11+$C$11+$F$11)</f>
        <v>0</v>
      </c>
      <c r="BR153">
        <f>($B$11*$K$9+$C$11*$K$9+$F$11*((DB153+CT153)/MAX(DB153+CT153+DC153, 0.1)*$P$9+DC153/MAX(DB153+CT153+DC153, 0.1)*$Q$9))/($B$11+$C$11+$F$11)</f>
        <v>0</v>
      </c>
      <c r="BS153">
        <v>6</v>
      </c>
      <c r="BT153">
        <v>0.5</v>
      </c>
      <c r="BU153" t="s">
        <v>295</v>
      </c>
      <c r="BV153">
        <v>2</v>
      </c>
      <c r="BW153">
        <v>1621533841.5</v>
      </c>
      <c r="BX153">
        <v>436.424</v>
      </c>
      <c r="BY153">
        <v>445.837</v>
      </c>
      <c r="BZ153">
        <v>12.9479</v>
      </c>
      <c r="CA153">
        <v>12.9641</v>
      </c>
      <c r="CB153">
        <v>427.757</v>
      </c>
      <c r="CC153">
        <v>12.7944</v>
      </c>
      <c r="CD153">
        <v>699.945</v>
      </c>
      <c r="CE153">
        <v>100.924</v>
      </c>
      <c r="CF153">
        <v>0.100587</v>
      </c>
      <c r="CG153">
        <v>22.9521</v>
      </c>
      <c r="CH153">
        <v>22.8899</v>
      </c>
      <c r="CI153">
        <v>999.9</v>
      </c>
      <c r="CJ153">
        <v>0</v>
      </c>
      <c r="CK153">
        <v>0</v>
      </c>
      <c r="CL153">
        <v>9960</v>
      </c>
      <c r="CM153">
        <v>0</v>
      </c>
      <c r="CN153">
        <v>3.33586</v>
      </c>
      <c r="CO153">
        <v>600.072</v>
      </c>
      <c r="CP153">
        <v>0.933003</v>
      </c>
      <c r="CQ153">
        <v>0.0669971</v>
      </c>
      <c r="CR153">
        <v>0</v>
      </c>
      <c r="CS153">
        <v>3.755</v>
      </c>
      <c r="CT153">
        <v>4.99951</v>
      </c>
      <c r="CU153">
        <v>89.8433</v>
      </c>
      <c r="CV153">
        <v>4814.68</v>
      </c>
      <c r="CW153">
        <v>37.687</v>
      </c>
      <c r="CX153">
        <v>41.437</v>
      </c>
      <c r="CY153">
        <v>40.062</v>
      </c>
      <c r="CZ153">
        <v>41.062</v>
      </c>
      <c r="DA153">
        <v>40</v>
      </c>
      <c r="DB153">
        <v>555.2</v>
      </c>
      <c r="DC153">
        <v>39.87</v>
      </c>
      <c r="DD153">
        <v>0</v>
      </c>
      <c r="DE153">
        <v>1621533845.2</v>
      </c>
      <c r="DF153">
        <v>0</v>
      </c>
      <c r="DG153">
        <v>3.3956</v>
      </c>
      <c r="DH153">
        <v>0.132170942621925</v>
      </c>
      <c r="DI153">
        <v>-1.27531965886487</v>
      </c>
      <c r="DJ153">
        <v>89.9328038461538</v>
      </c>
      <c r="DK153">
        <v>15</v>
      </c>
      <c r="DL153">
        <v>1621533543.5</v>
      </c>
      <c r="DM153" t="s">
        <v>296</v>
      </c>
      <c r="DN153">
        <v>1621533543</v>
      </c>
      <c r="DO153">
        <v>1621533543.5</v>
      </c>
      <c r="DP153">
        <v>4</v>
      </c>
      <c r="DQ153">
        <v>0.002</v>
      </c>
      <c r="DR153">
        <v>0.003</v>
      </c>
      <c r="DS153">
        <v>8.559</v>
      </c>
      <c r="DT153">
        <v>0.154</v>
      </c>
      <c r="DU153">
        <v>420</v>
      </c>
      <c r="DV153">
        <v>13</v>
      </c>
      <c r="DW153">
        <v>1.35</v>
      </c>
      <c r="DX153">
        <v>0.35</v>
      </c>
      <c r="DY153">
        <v>-9.663735</v>
      </c>
      <c r="DZ153">
        <v>0.036528630393991</v>
      </c>
      <c r="EA153">
        <v>0.169426402266589</v>
      </c>
      <c r="EB153">
        <v>1</v>
      </c>
      <c r="EC153">
        <v>3.37286285714286</v>
      </c>
      <c r="ED153">
        <v>0.0269048923678982</v>
      </c>
      <c r="EE153">
        <v>0.185811030098115</v>
      </c>
      <c r="EF153">
        <v>1</v>
      </c>
      <c r="EG153">
        <v>0.00258524395</v>
      </c>
      <c r="EH153">
        <v>0.00275324877298311</v>
      </c>
      <c r="EI153">
        <v>0.00401470844383887</v>
      </c>
      <c r="EJ153">
        <v>1</v>
      </c>
      <c r="EK153">
        <v>3</v>
      </c>
      <c r="EL153">
        <v>3</v>
      </c>
      <c r="EM153" t="s">
        <v>297</v>
      </c>
      <c r="EN153">
        <v>100</v>
      </c>
      <c r="EO153">
        <v>100</v>
      </c>
      <c r="EP153">
        <v>8.667</v>
      </c>
      <c r="EQ153">
        <v>0.1535</v>
      </c>
      <c r="ER153">
        <v>5.25304998807394</v>
      </c>
      <c r="ES153">
        <v>0.0095515401478521</v>
      </c>
      <c r="ET153">
        <v>-4.08282145803731e-06</v>
      </c>
      <c r="EU153">
        <v>9.61633180237613e-10</v>
      </c>
      <c r="EV153">
        <v>-0.0133641391554055</v>
      </c>
      <c r="EW153">
        <v>0.00964955815971448</v>
      </c>
      <c r="EX153">
        <v>0.000351754833574242</v>
      </c>
      <c r="EY153">
        <v>-6.74969522547015e-06</v>
      </c>
      <c r="EZ153">
        <v>-1</v>
      </c>
      <c r="FA153">
        <v>-1</v>
      </c>
      <c r="FB153">
        <v>-1</v>
      </c>
      <c r="FC153">
        <v>-1</v>
      </c>
      <c r="FD153">
        <v>5</v>
      </c>
      <c r="FE153">
        <v>5</v>
      </c>
      <c r="FF153">
        <v>2</v>
      </c>
      <c r="FG153">
        <v>793.566</v>
      </c>
      <c r="FH153">
        <v>738.907</v>
      </c>
      <c r="FI153">
        <v>19.9996</v>
      </c>
      <c r="FJ153">
        <v>26.8701</v>
      </c>
      <c r="FK153">
        <v>30</v>
      </c>
      <c r="FL153">
        <v>26.9407</v>
      </c>
      <c r="FM153">
        <v>26.9162</v>
      </c>
      <c r="FN153">
        <v>28.389</v>
      </c>
      <c r="FO153">
        <v>17.8781</v>
      </c>
      <c r="FP153">
        <v>6.83048</v>
      </c>
      <c r="FQ153">
        <v>20</v>
      </c>
      <c r="FR153">
        <v>456.09</v>
      </c>
      <c r="FS153">
        <v>13.0149</v>
      </c>
      <c r="FT153">
        <v>100.031</v>
      </c>
      <c r="FU153">
        <v>100.39</v>
      </c>
    </row>
    <row r="154" spans="1:177">
      <c r="A154">
        <v>138</v>
      </c>
      <c r="B154">
        <v>1621533843.5</v>
      </c>
      <c r="C154">
        <v>274</v>
      </c>
      <c r="D154" t="s">
        <v>572</v>
      </c>
      <c r="E154" t="s">
        <v>573</v>
      </c>
      <c r="G154">
        <v>1621533843.5</v>
      </c>
      <c r="H154">
        <f>CD154*AF154*(BZ154-CA154)/(100*BS154*(1000-AF154*BZ154))</f>
        <v>0</v>
      </c>
      <c r="I154">
        <f>CD154*AF154*(BY154-BX154*(1000-AF154*CA154)/(1000-AF154*BZ154))/(100*BS154)</f>
        <v>0</v>
      </c>
      <c r="J154">
        <f>BX154 - IF(AF154&gt;1, I154*BS154*100.0/(AH154*CL154), 0)</f>
        <v>0</v>
      </c>
      <c r="K154">
        <f>((Q154-H154/2)*J154-I154)/(Q154+H154/2)</f>
        <v>0</v>
      </c>
      <c r="L154">
        <f>K154*(CE154+CF154)/1000.0</f>
        <v>0</v>
      </c>
      <c r="M154">
        <f>(BX154 - IF(AF154&gt;1, I154*BS154*100.0/(AH154*CL154), 0))*(CE154+CF154)/1000.0</f>
        <v>0</v>
      </c>
      <c r="N154">
        <f>2.0/((1/P154-1/O154)+SIGN(P154)*SQRT((1/P154-1/O154)*(1/P154-1/O154) + 4*BT154/((BT154+1)*(BT154+1))*(2*1/P154*1/O154-1/O154*1/O154)))</f>
        <v>0</v>
      </c>
      <c r="O154">
        <f>IF(LEFT(BU154,1)&lt;&gt;"0",IF(LEFT(BU154,1)="1",3.0,BV154),$D$5+$E$5*(CL154*CE154/($K$5*1000))+$F$5*(CL154*CE154/($K$5*1000))*MAX(MIN(BS154,$J$5),$I$5)*MAX(MIN(BS154,$J$5),$I$5)+$G$5*MAX(MIN(BS154,$J$5),$I$5)*(CL154*CE154/($K$5*1000))+$H$5*(CL154*CE154/($K$5*1000))*(CL154*CE154/($K$5*1000)))</f>
        <v>0</v>
      </c>
      <c r="P154">
        <f>H154*(1000-(1000*0.61365*exp(17.502*T154/(240.97+T154))/(CE154+CF154)+BZ154)/2)/(1000*0.61365*exp(17.502*T154/(240.97+T154))/(CE154+CF154)-BZ154)</f>
        <v>0</v>
      </c>
      <c r="Q154">
        <f>1/((BT154+1)/(N154/1.6)+1/(O154/1.37)) + BT154/((BT154+1)/(N154/1.6) + BT154/(O154/1.37))</f>
        <v>0</v>
      </c>
      <c r="R154">
        <f>(BP154*BR154)</f>
        <v>0</v>
      </c>
      <c r="S154">
        <f>(CG154+(R154+2*0.95*5.67E-8*(((CG154+$B$7)+273)^4-(CG154+273)^4)-44100*H154)/(1.84*29.3*O154+8*0.95*5.67E-8*(CG154+273)^3))</f>
        <v>0</v>
      </c>
      <c r="T154">
        <f>($C$7*CH154+$D$7*CI154+$E$7*S154)</f>
        <v>0</v>
      </c>
      <c r="U154">
        <f>0.61365*exp(17.502*T154/(240.97+T154))</f>
        <v>0</v>
      </c>
      <c r="V154">
        <f>(W154/X154*100)</f>
        <v>0</v>
      </c>
      <c r="W154">
        <f>BZ154*(CE154+CF154)/1000</f>
        <v>0</v>
      </c>
      <c r="X154">
        <f>0.61365*exp(17.502*CG154/(240.97+CG154))</f>
        <v>0</v>
      </c>
      <c r="Y154">
        <f>(U154-BZ154*(CE154+CF154)/1000)</f>
        <v>0</v>
      </c>
      <c r="Z154">
        <f>(-H154*44100)</f>
        <v>0</v>
      </c>
      <c r="AA154">
        <f>2*29.3*O154*0.92*(CG154-T154)</f>
        <v>0</v>
      </c>
      <c r="AB154">
        <f>2*0.95*5.67E-8*(((CG154+$B$7)+273)^4-(T154+273)^4)</f>
        <v>0</v>
      </c>
      <c r="AC154">
        <f>R154+AB154+Z154+AA154</f>
        <v>0</v>
      </c>
      <c r="AD154">
        <v>0</v>
      </c>
      <c r="AE154">
        <v>0</v>
      </c>
      <c r="AF154">
        <f>IF(AD154*$H$13&gt;=AH154,1.0,(AH154/(AH154-AD154*$H$13)))</f>
        <v>0</v>
      </c>
      <c r="AG154">
        <f>(AF154-1)*100</f>
        <v>0</v>
      </c>
      <c r="AH154">
        <f>MAX(0,($B$13+$C$13*CL154)/(1+$D$13*CL154)*CE154/(CG154+273)*$E$13)</f>
        <v>0</v>
      </c>
      <c r="AI154" t="s">
        <v>294</v>
      </c>
      <c r="AJ154">
        <v>0</v>
      </c>
      <c r="AK154">
        <v>0</v>
      </c>
      <c r="AL154">
        <f>AK154-AJ154</f>
        <v>0</v>
      </c>
      <c r="AM154">
        <f>AL154/AK154</f>
        <v>0</v>
      </c>
      <c r="AN154">
        <v>0</v>
      </c>
      <c r="AO154" t="s">
        <v>294</v>
      </c>
      <c r="AP154">
        <v>0</v>
      </c>
      <c r="AQ154">
        <v>0</v>
      </c>
      <c r="AR154">
        <f>1-AP154/AQ154</f>
        <v>0</v>
      </c>
      <c r="AS154">
        <v>0.5</v>
      </c>
      <c r="AT154">
        <f>BP154</f>
        <v>0</v>
      </c>
      <c r="AU154">
        <f>I154</f>
        <v>0</v>
      </c>
      <c r="AV154">
        <f>AR154*AS154*AT154</f>
        <v>0</v>
      </c>
      <c r="AW154">
        <f>BB154/AQ154</f>
        <v>0</v>
      </c>
      <c r="AX154">
        <f>(AU154-AN154)/AT154</f>
        <v>0</v>
      </c>
      <c r="AY154">
        <f>(AK154-AQ154)/AQ154</f>
        <v>0</v>
      </c>
      <c r="AZ154" t="s">
        <v>294</v>
      </c>
      <c r="BA154">
        <v>0</v>
      </c>
      <c r="BB154">
        <f>AQ154-BA154</f>
        <v>0</v>
      </c>
      <c r="BC154">
        <f>(AQ154-AP154)/(AQ154-BA154)</f>
        <v>0</v>
      </c>
      <c r="BD154">
        <f>(AK154-AQ154)/(AK154-BA154)</f>
        <v>0</v>
      </c>
      <c r="BE154">
        <f>(AQ154-AP154)/(AQ154-AJ154)</f>
        <v>0</v>
      </c>
      <c r="BF154">
        <f>(AK154-AQ154)/(AK154-AJ154)</f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f>$B$11*CM154+$C$11*CN154+$F$11*CO154*(1-CR154)</f>
        <v>0</v>
      </c>
      <c r="BP154">
        <f>BO154*BQ154</f>
        <v>0</v>
      </c>
      <c r="BQ154">
        <f>($B$11*$D$9+$C$11*$D$9+$F$11*((DB154+CT154)/MAX(DB154+CT154+DC154, 0.1)*$I$9+DC154/MAX(DB154+CT154+DC154, 0.1)*$J$9))/($B$11+$C$11+$F$11)</f>
        <v>0</v>
      </c>
      <c r="BR154">
        <f>($B$11*$K$9+$C$11*$K$9+$F$11*((DB154+CT154)/MAX(DB154+CT154+DC154, 0.1)*$P$9+DC154/MAX(DB154+CT154+DC154, 0.1)*$Q$9))/($B$11+$C$11+$F$11)</f>
        <v>0</v>
      </c>
      <c r="BS154">
        <v>6</v>
      </c>
      <c r="BT154">
        <v>0.5</v>
      </c>
      <c r="BU154" t="s">
        <v>295</v>
      </c>
      <c r="BV154">
        <v>2</v>
      </c>
      <c r="BW154">
        <v>1621533843.5</v>
      </c>
      <c r="BX154">
        <v>439.796</v>
      </c>
      <c r="BY154">
        <v>449.402</v>
      </c>
      <c r="BZ154">
        <v>12.9524</v>
      </c>
      <c r="CA154">
        <v>12.9729</v>
      </c>
      <c r="CB154">
        <v>431.107</v>
      </c>
      <c r="CC154">
        <v>12.7988</v>
      </c>
      <c r="CD154">
        <v>699.95</v>
      </c>
      <c r="CE154">
        <v>100.93</v>
      </c>
      <c r="CF154">
        <v>0.101397</v>
      </c>
      <c r="CG154">
        <v>22.9521</v>
      </c>
      <c r="CH154">
        <v>22.9149</v>
      </c>
      <c r="CI154">
        <v>999.9</v>
      </c>
      <c r="CJ154">
        <v>0</v>
      </c>
      <c r="CK154">
        <v>0</v>
      </c>
      <c r="CL154">
        <v>9930</v>
      </c>
      <c r="CM154">
        <v>0</v>
      </c>
      <c r="CN154">
        <v>3.33586</v>
      </c>
      <c r="CO154">
        <v>600.082</v>
      </c>
      <c r="CP154">
        <v>0.932968</v>
      </c>
      <c r="CQ154">
        <v>0.0670323</v>
      </c>
      <c r="CR154">
        <v>0</v>
      </c>
      <c r="CS154">
        <v>3.8397</v>
      </c>
      <c r="CT154">
        <v>4.99951</v>
      </c>
      <c r="CU154">
        <v>89.736</v>
      </c>
      <c r="CV154">
        <v>4814.72</v>
      </c>
      <c r="CW154">
        <v>37.687</v>
      </c>
      <c r="CX154">
        <v>41.437</v>
      </c>
      <c r="CY154">
        <v>40.062</v>
      </c>
      <c r="CZ154">
        <v>41.062</v>
      </c>
      <c r="DA154">
        <v>40</v>
      </c>
      <c r="DB154">
        <v>555.19</v>
      </c>
      <c r="DC154">
        <v>39.89</v>
      </c>
      <c r="DD154">
        <v>0</v>
      </c>
      <c r="DE154">
        <v>1621533847.6</v>
      </c>
      <c r="DF154">
        <v>0</v>
      </c>
      <c r="DG154">
        <v>3.41077307692308</v>
      </c>
      <c r="DH154">
        <v>0.429384610710501</v>
      </c>
      <c r="DI154">
        <v>-0.96637264769836</v>
      </c>
      <c r="DJ154">
        <v>89.9059384615385</v>
      </c>
      <c r="DK154">
        <v>15</v>
      </c>
      <c r="DL154">
        <v>1621533543.5</v>
      </c>
      <c r="DM154" t="s">
        <v>296</v>
      </c>
      <c r="DN154">
        <v>1621533543</v>
      </c>
      <c r="DO154">
        <v>1621533543.5</v>
      </c>
      <c r="DP154">
        <v>4</v>
      </c>
      <c r="DQ154">
        <v>0.002</v>
      </c>
      <c r="DR154">
        <v>0.003</v>
      </c>
      <c r="DS154">
        <v>8.559</v>
      </c>
      <c r="DT154">
        <v>0.154</v>
      </c>
      <c r="DU154">
        <v>420</v>
      </c>
      <c r="DV154">
        <v>13</v>
      </c>
      <c r="DW154">
        <v>1.35</v>
      </c>
      <c r="DX154">
        <v>0.35</v>
      </c>
      <c r="DY154">
        <v>-9.66035625</v>
      </c>
      <c r="DZ154">
        <v>0.0360406378986951</v>
      </c>
      <c r="EA154">
        <v>0.172926910133841</v>
      </c>
      <c r="EB154">
        <v>1</v>
      </c>
      <c r="EC154">
        <v>3.38248484848485</v>
      </c>
      <c r="ED154">
        <v>0.0191761176371152</v>
      </c>
      <c r="EE154">
        <v>0.199449472786152</v>
      </c>
      <c r="EF154">
        <v>1</v>
      </c>
      <c r="EG154">
        <v>0.00158448345</v>
      </c>
      <c r="EH154">
        <v>-0.0290673966754222</v>
      </c>
      <c r="EI154">
        <v>0.00605996259471532</v>
      </c>
      <c r="EJ154">
        <v>1</v>
      </c>
      <c r="EK154">
        <v>3</v>
      </c>
      <c r="EL154">
        <v>3</v>
      </c>
      <c r="EM154" t="s">
        <v>297</v>
      </c>
      <c r="EN154">
        <v>100</v>
      </c>
      <c r="EO154">
        <v>100</v>
      </c>
      <c r="EP154">
        <v>8.689</v>
      </c>
      <c r="EQ154">
        <v>0.1536</v>
      </c>
      <c r="ER154">
        <v>5.25304998807394</v>
      </c>
      <c r="ES154">
        <v>0.0095515401478521</v>
      </c>
      <c r="ET154">
        <v>-4.08282145803731e-06</v>
      </c>
      <c r="EU154">
        <v>9.61633180237613e-10</v>
      </c>
      <c r="EV154">
        <v>-0.0133641391554055</v>
      </c>
      <c r="EW154">
        <v>0.00964955815971448</v>
      </c>
      <c r="EX154">
        <v>0.000351754833574242</v>
      </c>
      <c r="EY154">
        <v>-6.74969522547015e-06</v>
      </c>
      <c r="EZ154">
        <v>-1</v>
      </c>
      <c r="FA154">
        <v>-1</v>
      </c>
      <c r="FB154">
        <v>-1</v>
      </c>
      <c r="FC154">
        <v>-1</v>
      </c>
      <c r="FD154">
        <v>5</v>
      </c>
      <c r="FE154">
        <v>5</v>
      </c>
      <c r="FF154">
        <v>2</v>
      </c>
      <c r="FG154">
        <v>793.362</v>
      </c>
      <c r="FH154">
        <v>739.064</v>
      </c>
      <c r="FI154">
        <v>19.9993</v>
      </c>
      <c r="FJ154">
        <v>26.8701</v>
      </c>
      <c r="FK154">
        <v>29.9999</v>
      </c>
      <c r="FL154">
        <v>26.9394</v>
      </c>
      <c r="FM154">
        <v>26.9139</v>
      </c>
      <c r="FN154">
        <v>28.5607</v>
      </c>
      <c r="FO154">
        <v>17.8781</v>
      </c>
      <c r="FP154">
        <v>6.83048</v>
      </c>
      <c r="FQ154">
        <v>20</v>
      </c>
      <c r="FR154">
        <v>459.43</v>
      </c>
      <c r="FS154">
        <v>13.0149</v>
      </c>
      <c r="FT154">
        <v>100.03</v>
      </c>
      <c r="FU154">
        <v>100.392</v>
      </c>
    </row>
    <row r="155" spans="1:177">
      <c r="A155">
        <v>139</v>
      </c>
      <c r="B155">
        <v>1621533845.5</v>
      </c>
      <c r="C155">
        <v>276</v>
      </c>
      <c r="D155" t="s">
        <v>574</v>
      </c>
      <c r="E155" t="s">
        <v>575</v>
      </c>
      <c r="G155">
        <v>1621533845.5</v>
      </c>
      <c r="H155">
        <f>CD155*AF155*(BZ155-CA155)/(100*BS155*(1000-AF155*BZ155))</f>
        <v>0</v>
      </c>
      <c r="I155">
        <f>CD155*AF155*(BY155-BX155*(1000-AF155*CA155)/(1000-AF155*BZ155))/(100*BS155)</f>
        <v>0</v>
      </c>
      <c r="J155">
        <f>BX155 - IF(AF155&gt;1, I155*BS155*100.0/(AH155*CL155), 0)</f>
        <v>0</v>
      </c>
      <c r="K155">
        <f>((Q155-H155/2)*J155-I155)/(Q155+H155/2)</f>
        <v>0</v>
      </c>
      <c r="L155">
        <f>K155*(CE155+CF155)/1000.0</f>
        <v>0</v>
      </c>
      <c r="M155">
        <f>(BX155 - IF(AF155&gt;1, I155*BS155*100.0/(AH155*CL155), 0))*(CE155+CF155)/1000.0</f>
        <v>0</v>
      </c>
      <c r="N155">
        <f>2.0/((1/P155-1/O155)+SIGN(P155)*SQRT((1/P155-1/O155)*(1/P155-1/O155) + 4*BT155/((BT155+1)*(BT155+1))*(2*1/P155*1/O155-1/O155*1/O155)))</f>
        <v>0</v>
      </c>
      <c r="O155">
        <f>IF(LEFT(BU155,1)&lt;&gt;"0",IF(LEFT(BU155,1)="1",3.0,BV155),$D$5+$E$5*(CL155*CE155/($K$5*1000))+$F$5*(CL155*CE155/($K$5*1000))*MAX(MIN(BS155,$J$5),$I$5)*MAX(MIN(BS155,$J$5),$I$5)+$G$5*MAX(MIN(BS155,$J$5),$I$5)*(CL155*CE155/($K$5*1000))+$H$5*(CL155*CE155/($K$5*1000))*(CL155*CE155/($K$5*1000)))</f>
        <v>0</v>
      </c>
      <c r="P155">
        <f>H155*(1000-(1000*0.61365*exp(17.502*T155/(240.97+T155))/(CE155+CF155)+BZ155)/2)/(1000*0.61365*exp(17.502*T155/(240.97+T155))/(CE155+CF155)-BZ155)</f>
        <v>0</v>
      </c>
      <c r="Q155">
        <f>1/((BT155+1)/(N155/1.6)+1/(O155/1.37)) + BT155/((BT155+1)/(N155/1.6) + BT155/(O155/1.37))</f>
        <v>0</v>
      </c>
      <c r="R155">
        <f>(BP155*BR155)</f>
        <v>0</v>
      </c>
      <c r="S155">
        <f>(CG155+(R155+2*0.95*5.67E-8*(((CG155+$B$7)+273)^4-(CG155+273)^4)-44100*H155)/(1.84*29.3*O155+8*0.95*5.67E-8*(CG155+273)^3))</f>
        <v>0</v>
      </c>
      <c r="T155">
        <f>($C$7*CH155+$D$7*CI155+$E$7*S155)</f>
        <v>0</v>
      </c>
      <c r="U155">
        <f>0.61365*exp(17.502*T155/(240.97+T155))</f>
        <v>0</v>
      </c>
      <c r="V155">
        <f>(W155/X155*100)</f>
        <v>0</v>
      </c>
      <c r="W155">
        <f>BZ155*(CE155+CF155)/1000</f>
        <v>0</v>
      </c>
      <c r="X155">
        <f>0.61365*exp(17.502*CG155/(240.97+CG155))</f>
        <v>0</v>
      </c>
      <c r="Y155">
        <f>(U155-BZ155*(CE155+CF155)/1000)</f>
        <v>0</v>
      </c>
      <c r="Z155">
        <f>(-H155*44100)</f>
        <v>0</v>
      </c>
      <c r="AA155">
        <f>2*29.3*O155*0.92*(CG155-T155)</f>
        <v>0</v>
      </c>
      <c r="AB155">
        <f>2*0.95*5.67E-8*(((CG155+$B$7)+273)^4-(T155+273)^4)</f>
        <v>0</v>
      </c>
      <c r="AC155">
        <f>R155+AB155+Z155+AA155</f>
        <v>0</v>
      </c>
      <c r="AD155">
        <v>0</v>
      </c>
      <c r="AE155">
        <v>0</v>
      </c>
      <c r="AF155">
        <f>IF(AD155*$H$13&gt;=AH155,1.0,(AH155/(AH155-AD155*$H$13)))</f>
        <v>0</v>
      </c>
      <c r="AG155">
        <f>(AF155-1)*100</f>
        <v>0</v>
      </c>
      <c r="AH155">
        <f>MAX(0,($B$13+$C$13*CL155)/(1+$D$13*CL155)*CE155/(CG155+273)*$E$13)</f>
        <v>0</v>
      </c>
      <c r="AI155" t="s">
        <v>294</v>
      </c>
      <c r="AJ155">
        <v>0</v>
      </c>
      <c r="AK155">
        <v>0</v>
      </c>
      <c r="AL155">
        <f>AK155-AJ155</f>
        <v>0</v>
      </c>
      <c r="AM155">
        <f>AL155/AK155</f>
        <v>0</v>
      </c>
      <c r="AN155">
        <v>0</v>
      </c>
      <c r="AO155" t="s">
        <v>294</v>
      </c>
      <c r="AP155">
        <v>0</v>
      </c>
      <c r="AQ155">
        <v>0</v>
      </c>
      <c r="AR155">
        <f>1-AP155/AQ155</f>
        <v>0</v>
      </c>
      <c r="AS155">
        <v>0.5</v>
      </c>
      <c r="AT155">
        <f>BP155</f>
        <v>0</v>
      </c>
      <c r="AU155">
        <f>I155</f>
        <v>0</v>
      </c>
      <c r="AV155">
        <f>AR155*AS155*AT155</f>
        <v>0</v>
      </c>
      <c r="AW155">
        <f>BB155/AQ155</f>
        <v>0</v>
      </c>
      <c r="AX155">
        <f>(AU155-AN155)/AT155</f>
        <v>0</v>
      </c>
      <c r="AY155">
        <f>(AK155-AQ155)/AQ155</f>
        <v>0</v>
      </c>
      <c r="AZ155" t="s">
        <v>294</v>
      </c>
      <c r="BA155">
        <v>0</v>
      </c>
      <c r="BB155">
        <f>AQ155-BA155</f>
        <v>0</v>
      </c>
      <c r="BC155">
        <f>(AQ155-AP155)/(AQ155-BA155)</f>
        <v>0</v>
      </c>
      <c r="BD155">
        <f>(AK155-AQ155)/(AK155-BA155)</f>
        <v>0</v>
      </c>
      <c r="BE155">
        <f>(AQ155-AP155)/(AQ155-AJ155)</f>
        <v>0</v>
      </c>
      <c r="BF155">
        <f>(AK155-AQ155)/(AK155-AJ155)</f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f>$B$11*CM155+$C$11*CN155+$F$11*CO155*(1-CR155)</f>
        <v>0</v>
      </c>
      <c r="BP155">
        <f>BO155*BQ155</f>
        <v>0</v>
      </c>
      <c r="BQ155">
        <f>($B$11*$D$9+$C$11*$D$9+$F$11*((DB155+CT155)/MAX(DB155+CT155+DC155, 0.1)*$I$9+DC155/MAX(DB155+CT155+DC155, 0.1)*$J$9))/($B$11+$C$11+$F$11)</f>
        <v>0</v>
      </c>
      <c r="BR155">
        <f>($B$11*$K$9+$C$11*$K$9+$F$11*((DB155+CT155)/MAX(DB155+CT155+DC155, 0.1)*$P$9+DC155/MAX(DB155+CT155+DC155, 0.1)*$Q$9))/($B$11+$C$11+$F$11)</f>
        <v>0</v>
      </c>
      <c r="BS155">
        <v>6</v>
      </c>
      <c r="BT155">
        <v>0.5</v>
      </c>
      <c r="BU155" t="s">
        <v>295</v>
      </c>
      <c r="BV155">
        <v>2</v>
      </c>
      <c r="BW155">
        <v>1621533845.5</v>
      </c>
      <c r="BX155">
        <v>442.951</v>
      </c>
      <c r="BY155">
        <v>452.749</v>
      </c>
      <c r="BZ155">
        <v>12.9564</v>
      </c>
      <c r="CA155">
        <v>12.9669</v>
      </c>
      <c r="CB155">
        <v>434.241</v>
      </c>
      <c r="CC155">
        <v>12.8027</v>
      </c>
      <c r="CD155">
        <v>700.26</v>
      </c>
      <c r="CE155">
        <v>100.929</v>
      </c>
      <c r="CF155">
        <v>0.100135</v>
      </c>
      <c r="CG155">
        <v>22.9494</v>
      </c>
      <c r="CH155">
        <v>22.9179</v>
      </c>
      <c r="CI155">
        <v>999.9</v>
      </c>
      <c r="CJ155">
        <v>0</v>
      </c>
      <c r="CK155">
        <v>0</v>
      </c>
      <c r="CL155">
        <v>9960</v>
      </c>
      <c r="CM155">
        <v>0</v>
      </c>
      <c r="CN155">
        <v>3.33586</v>
      </c>
      <c r="CO155">
        <v>600.082</v>
      </c>
      <c r="CP155">
        <v>0.933003</v>
      </c>
      <c r="CQ155">
        <v>0.0669971</v>
      </c>
      <c r="CR155">
        <v>0</v>
      </c>
      <c r="CS155">
        <v>3.5561</v>
      </c>
      <c r="CT155">
        <v>4.99951</v>
      </c>
      <c r="CU155">
        <v>89.5719</v>
      </c>
      <c r="CV155">
        <v>4814.77</v>
      </c>
      <c r="CW155">
        <v>37.687</v>
      </c>
      <c r="CX155">
        <v>41.437</v>
      </c>
      <c r="CY155">
        <v>40.062</v>
      </c>
      <c r="CZ155">
        <v>41</v>
      </c>
      <c r="DA155">
        <v>40</v>
      </c>
      <c r="DB155">
        <v>555.21</v>
      </c>
      <c r="DC155">
        <v>39.87</v>
      </c>
      <c r="DD155">
        <v>0</v>
      </c>
      <c r="DE155">
        <v>1621533849.4</v>
      </c>
      <c r="DF155">
        <v>0</v>
      </c>
      <c r="DG155">
        <v>3.402512</v>
      </c>
      <c r="DH155">
        <v>0.578292307747667</v>
      </c>
      <c r="DI155">
        <v>-0.113007702133995</v>
      </c>
      <c r="DJ155">
        <v>89.850696</v>
      </c>
      <c r="DK155">
        <v>15</v>
      </c>
      <c r="DL155">
        <v>1621533543.5</v>
      </c>
      <c r="DM155" t="s">
        <v>296</v>
      </c>
      <c r="DN155">
        <v>1621533543</v>
      </c>
      <c r="DO155">
        <v>1621533543.5</v>
      </c>
      <c r="DP155">
        <v>4</v>
      </c>
      <c r="DQ155">
        <v>0.002</v>
      </c>
      <c r="DR155">
        <v>0.003</v>
      </c>
      <c r="DS155">
        <v>8.559</v>
      </c>
      <c r="DT155">
        <v>0.154</v>
      </c>
      <c r="DU155">
        <v>420</v>
      </c>
      <c r="DV155">
        <v>13</v>
      </c>
      <c r="DW155">
        <v>1.35</v>
      </c>
      <c r="DX155">
        <v>0.35</v>
      </c>
      <c r="DY155">
        <v>-9.66401425</v>
      </c>
      <c r="DZ155">
        <v>0.123656397748588</v>
      </c>
      <c r="EA155">
        <v>0.17303851981405</v>
      </c>
      <c r="EB155">
        <v>1</v>
      </c>
      <c r="EC155">
        <v>3.40255757575758</v>
      </c>
      <c r="ED155">
        <v>0.311801846291977</v>
      </c>
      <c r="EE155">
        <v>0.200696840624229</v>
      </c>
      <c r="EF155">
        <v>1</v>
      </c>
      <c r="EG155">
        <v>-0.000362873975</v>
      </c>
      <c r="EH155">
        <v>-0.0601733588330207</v>
      </c>
      <c r="EI155">
        <v>0.00836241211585941</v>
      </c>
      <c r="EJ155">
        <v>1</v>
      </c>
      <c r="EK155">
        <v>3</v>
      </c>
      <c r="EL155">
        <v>3</v>
      </c>
      <c r="EM155" t="s">
        <v>297</v>
      </c>
      <c r="EN155">
        <v>100</v>
      </c>
      <c r="EO155">
        <v>100</v>
      </c>
      <c r="EP155">
        <v>8.71</v>
      </c>
      <c r="EQ155">
        <v>0.1537</v>
      </c>
      <c r="ER155">
        <v>5.25304998807394</v>
      </c>
      <c r="ES155">
        <v>0.0095515401478521</v>
      </c>
      <c r="ET155">
        <v>-4.08282145803731e-06</v>
      </c>
      <c r="EU155">
        <v>9.61633180237613e-10</v>
      </c>
      <c r="EV155">
        <v>-0.0133641391554055</v>
      </c>
      <c r="EW155">
        <v>0.00964955815971448</v>
      </c>
      <c r="EX155">
        <v>0.000351754833574242</v>
      </c>
      <c r="EY155">
        <v>-6.74969522547015e-06</v>
      </c>
      <c r="EZ155">
        <v>-1</v>
      </c>
      <c r="FA155">
        <v>-1</v>
      </c>
      <c r="FB155">
        <v>-1</v>
      </c>
      <c r="FC155">
        <v>-1</v>
      </c>
      <c r="FD155">
        <v>5</v>
      </c>
      <c r="FE155">
        <v>5</v>
      </c>
      <c r="FF155">
        <v>2</v>
      </c>
      <c r="FG155">
        <v>793.718</v>
      </c>
      <c r="FH155">
        <v>739.443</v>
      </c>
      <c r="FI155">
        <v>19.9994</v>
      </c>
      <c r="FJ155">
        <v>26.8693</v>
      </c>
      <c r="FK155">
        <v>30</v>
      </c>
      <c r="FL155">
        <v>26.9394</v>
      </c>
      <c r="FM155">
        <v>26.9139</v>
      </c>
      <c r="FN155">
        <v>28.7321</v>
      </c>
      <c r="FO155">
        <v>17.8781</v>
      </c>
      <c r="FP155">
        <v>6.83048</v>
      </c>
      <c r="FQ155">
        <v>20</v>
      </c>
      <c r="FR155">
        <v>462.8</v>
      </c>
      <c r="FS155">
        <v>13.0149</v>
      </c>
      <c r="FT155">
        <v>100.027</v>
      </c>
      <c r="FU155">
        <v>100.393</v>
      </c>
    </row>
    <row r="156" spans="1:177">
      <c r="A156">
        <v>140</v>
      </c>
      <c r="B156">
        <v>1621533847.5</v>
      </c>
      <c r="C156">
        <v>278</v>
      </c>
      <c r="D156" t="s">
        <v>576</v>
      </c>
      <c r="E156" t="s">
        <v>577</v>
      </c>
      <c r="G156">
        <v>1621533847.5</v>
      </c>
      <c r="H156">
        <f>CD156*AF156*(BZ156-CA156)/(100*BS156*(1000-AF156*BZ156))</f>
        <v>0</v>
      </c>
      <c r="I156">
        <f>CD156*AF156*(BY156-BX156*(1000-AF156*CA156)/(1000-AF156*BZ156))/(100*BS156)</f>
        <v>0</v>
      </c>
      <c r="J156">
        <f>BX156 - IF(AF156&gt;1, I156*BS156*100.0/(AH156*CL156), 0)</f>
        <v>0</v>
      </c>
      <c r="K156">
        <f>((Q156-H156/2)*J156-I156)/(Q156+H156/2)</f>
        <v>0</v>
      </c>
      <c r="L156">
        <f>K156*(CE156+CF156)/1000.0</f>
        <v>0</v>
      </c>
      <c r="M156">
        <f>(BX156 - IF(AF156&gt;1, I156*BS156*100.0/(AH156*CL156), 0))*(CE156+CF156)/1000.0</f>
        <v>0</v>
      </c>
      <c r="N156">
        <f>2.0/((1/P156-1/O156)+SIGN(P156)*SQRT((1/P156-1/O156)*(1/P156-1/O156) + 4*BT156/((BT156+1)*(BT156+1))*(2*1/P156*1/O156-1/O156*1/O156)))</f>
        <v>0</v>
      </c>
      <c r="O156">
        <f>IF(LEFT(BU156,1)&lt;&gt;"0",IF(LEFT(BU156,1)="1",3.0,BV156),$D$5+$E$5*(CL156*CE156/($K$5*1000))+$F$5*(CL156*CE156/($K$5*1000))*MAX(MIN(BS156,$J$5),$I$5)*MAX(MIN(BS156,$J$5),$I$5)+$G$5*MAX(MIN(BS156,$J$5),$I$5)*(CL156*CE156/($K$5*1000))+$H$5*(CL156*CE156/($K$5*1000))*(CL156*CE156/($K$5*1000)))</f>
        <v>0</v>
      </c>
      <c r="P156">
        <f>H156*(1000-(1000*0.61365*exp(17.502*T156/(240.97+T156))/(CE156+CF156)+BZ156)/2)/(1000*0.61365*exp(17.502*T156/(240.97+T156))/(CE156+CF156)-BZ156)</f>
        <v>0</v>
      </c>
      <c r="Q156">
        <f>1/((BT156+1)/(N156/1.6)+1/(O156/1.37)) + BT156/((BT156+1)/(N156/1.6) + BT156/(O156/1.37))</f>
        <v>0</v>
      </c>
      <c r="R156">
        <f>(BP156*BR156)</f>
        <v>0</v>
      </c>
      <c r="S156">
        <f>(CG156+(R156+2*0.95*5.67E-8*(((CG156+$B$7)+273)^4-(CG156+273)^4)-44100*H156)/(1.84*29.3*O156+8*0.95*5.67E-8*(CG156+273)^3))</f>
        <v>0</v>
      </c>
      <c r="T156">
        <f>($C$7*CH156+$D$7*CI156+$E$7*S156)</f>
        <v>0</v>
      </c>
      <c r="U156">
        <f>0.61365*exp(17.502*T156/(240.97+T156))</f>
        <v>0</v>
      </c>
      <c r="V156">
        <f>(W156/X156*100)</f>
        <v>0</v>
      </c>
      <c r="W156">
        <f>BZ156*(CE156+CF156)/1000</f>
        <v>0</v>
      </c>
      <c r="X156">
        <f>0.61365*exp(17.502*CG156/(240.97+CG156))</f>
        <v>0</v>
      </c>
      <c r="Y156">
        <f>(U156-BZ156*(CE156+CF156)/1000)</f>
        <v>0</v>
      </c>
      <c r="Z156">
        <f>(-H156*44100)</f>
        <v>0</v>
      </c>
      <c r="AA156">
        <f>2*29.3*O156*0.92*(CG156-T156)</f>
        <v>0</v>
      </c>
      <c r="AB156">
        <f>2*0.95*5.67E-8*(((CG156+$B$7)+273)^4-(T156+273)^4)</f>
        <v>0</v>
      </c>
      <c r="AC156">
        <f>R156+AB156+Z156+AA156</f>
        <v>0</v>
      </c>
      <c r="AD156">
        <v>0</v>
      </c>
      <c r="AE156">
        <v>0</v>
      </c>
      <c r="AF156">
        <f>IF(AD156*$H$13&gt;=AH156,1.0,(AH156/(AH156-AD156*$H$13)))</f>
        <v>0</v>
      </c>
      <c r="AG156">
        <f>(AF156-1)*100</f>
        <v>0</v>
      </c>
      <c r="AH156">
        <f>MAX(0,($B$13+$C$13*CL156)/(1+$D$13*CL156)*CE156/(CG156+273)*$E$13)</f>
        <v>0</v>
      </c>
      <c r="AI156" t="s">
        <v>294</v>
      </c>
      <c r="AJ156">
        <v>0</v>
      </c>
      <c r="AK156">
        <v>0</v>
      </c>
      <c r="AL156">
        <f>AK156-AJ156</f>
        <v>0</v>
      </c>
      <c r="AM156">
        <f>AL156/AK156</f>
        <v>0</v>
      </c>
      <c r="AN156">
        <v>0</v>
      </c>
      <c r="AO156" t="s">
        <v>294</v>
      </c>
      <c r="AP156">
        <v>0</v>
      </c>
      <c r="AQ156">
        <v>0</v>
      </c>
      <c r="AR156">
        <f>1-AP156/AQ156</f>
        <v>0</v>
      </c>
      <c r="AS156">
        <v>0.5</v>
      </c>
      <c r="AT156">
        <f>BP156</f>
        <v>0</v>
      </c>
      <c r="AU156">
        <f>I156</f>
        <v>0</v>
      </c>
      <c r="AV156">
        <f>AR156*AS156*AT156</f>
        <v>0</v>
      </c>
      <c r="AW156">
        <f>BB156/AQ156</f>
        <v>0</v>
      </c>
      <c r="AX156">
        <f>(AU156-AN156)/AT156</f>
        <v>0</v>
      </c>
      <c r="AY156">
        <f>(AK156-AQ156)/AQ156</f>
        <v>0</v>
      </c>
      <c r="AZ156" t="s">
        <v>294</v>
      </c>
      <c r="BA156">
        <v>0</v>
      </c>
      <c r="BB156">
        <f>AQ156-BA156</f>
        <v>0</v>
      </c>
      <c r="BC156">
        <f>(AQ156-AP156)/(AQ156-BA156)</f>
        <v>0</v>
      </c>
      <c r="BD156">
        <f>(AK156-AQ156)/(AK156-BA156)</f>
        <v>0</v>
      </c>
      <c r="BE156">
        <f>(AQ156-AP156)/(AQ156-AJ156)</f>
        <v>0</v>
      </c>
      <c r="BF156">
        <f>(AK156-AQ156)/(AK156-AJ156)</f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f>$B$11*CM156+$C$11*CN156+$F$11*CO156*(1-CR156)</f>
        <v>0</v>
      </c>
      <c r="BP156">
        <f>BO156*BQ156</f>
        <v>0</v>
      </c>
      <c r="BQ156">
        <f>($B$11*$D$9+$C$11*$D$9+$F$11*((DB156+CT156)/MAX(DB156+CT156+DC156, 0.1)*$I$9+DC156/MAX(DB156+CT156+DC156, 0.1)*$J$9))/($B$11+$C$11+$F$11)</f>
        <v>0</v>
      </c>
      <c r="BR156">
        <f>($B$11*$K$9+$C$11*$K$9+$F$11*((DB156+CT156)/MAX(DB156+CT156+DC156, 0.1)*$P$9+DC156/MAX(DB156+CT156+DC156, 0.1)*$Q$9))/($B$11+$C$11+$F$11)</f>
        <v>0</v>
      </c>
      <c r="BS156">
        <v>6</v>
      </c>
      <c r="BT156">
        <v>0.5</v>
      </c>
      <c r="BU156" t="s">
        <v>295</v>
      </c>
      <c r="BV156">
        <v>2</v>
      </c>
      <c r="BW156">
        <v>1621533847.5</v>
      </c>
      <c r="BX156">
        <v>446.368</v>
      </c>
      <c r="BY156">
        <v>456.257</v>
      </c>
      <c r="BZ156">
        <v>12.9593</v>
      </c>
      <c r="CA156">
        <v>12.9659</v>
      </c>
      <c r="CB156">
        <v>437.636</v>
      </c>
      <c r="CC156">
        <v>12.8055</v>
      </c>
      <c r="CD156">
        <v>699.861</v>
      </c>
      <c r="CE156">
        <v>100.933</v>
      </c>
      <c r="CF156">
        <v>0.100943</v>
      </c>
      <c r="CG156">
        <v>22.9474</v>
      </c>
      <c r="CH156">
        <v>22.9047</v>
      </c>
      <c r="CI156">
        <v>999.9</v>
      </c>
      <c r="CJ156">
        <v>0</v>
      </c>
      <c r="CK156">
        <v>0</v>
      </c>
      <c r="CL156">
        <v>9940</v>
      </c>
      <c r="CM156">
        <v>0</v>
      </c>
      <c r="CN156">
        <v>3.33586</v>
      </c>
      <c r="CO156">
        <v>600.086</v>
      </c>
      <c r="CP156">
        <v>0.933003</v>
      </c>
      <c r="CQ156">
        <v>0.0669971</v>
      </c>
      <c r="CR156">
        <v>0</v>
      </c>
      <c r="CS156">
        <v>3.4241</v>
      </c>
      <c r="CT156">
        <v>4.99951</v>
      </c>
      <c r="CU156">
        <v>89.8776</v>
      </c>
      <c r="CV156">
        <v>4814.8</v>
      </c>
      <c r="CW156">
        <v>37.687</v>
      </c>
      <c r="CX156">
        <v>41.437</v>
      </c>
      <c r="CY156">
        <v>40.062</v>
      </c>
      <c r="CZ156">
        <v>41.062</v>
      </c>
      <c r="DA156">
        <v>40</v>
      </c>
      <c r="DB156">
        <v>555.22</v>
      </c>
      <c r="DC156">
        <v>39.87</v>
      </c>
      <c r="DD156">
        <v>0</v>
      </c>
      <c r="DE156">
        <v>1621533851.2</v>
      </c>
      <c r="DF156">
        <v>0</v>
      </c>
      <c r="DG156">
        <v>3.41003076923077</v>
      </c>
      <c r="DH156">
        <v>0.592225641969672</v>
      </c>
      <c r="DI156">
        <v>0.454632471248769</v>
      </c>
      <c r="DJ156">
        <v>89.8463615384615</v>
      </c>
      <c r="DK156">
        <v>15</v>
      </c>
      <c r="DL156">
        <v>1621533543.5</v>
      </c>
      <c r="DM156" t="s">
        <v>296</v>
      </c>
      <c r="DN156">
        <v>1621533543</v>
      </c>
      <c r="DO156">
        <v>1621533543.5</v>
      </c>
      <c r="DP156">
        <v>4</v>
      </c>
      <c r="DQ156">
        <v>0.002</v>
      </c>
      <c r="DR156">
        <v>0.003</v>
      </c>
      <c r="DS156">
        <v>8.559</v>
      </c>
      <c r="DT156">
        <v>0.154</v>
      </c>
      <c r="DU156">
        <v>420</v>
      </c>
      <c r="DV156">
        <v>13</v>
      </c>
      <c r="DW156">
        <v>1.35</v>
      </c>
      <c r="DX156">
        <v>0.35</v>
      </c>
      <c r="DY156">
        <v>-9.6861195</v>
      </c>
      <c r="DZ156">
        <v>-0.0704174859286908</v>
      </c>
      <c r="EA156">
        <v>0.180550396828005</v>
      </c>
      <c r="EB156">
        <v>1</v>
      </c>
      <c r="EC156">
        <v>3.40953714285714</v>
      </c>
      <c r="ED156">
        <v>0.246260665362044</v>
      </c>
      <c r="EE156">
        <v>0.195425198091187</v>
      </c>
      <c r="EF156">
        <v>1</v>
      </c>
      <c r="EG156">
        <v>-0.002043817975</v>
      </c>
      <c r="EH156">
        <v>-0.0689362195609756</v>
      </c>
      <c r="EI156">
        <v>0.00881231530651034</v>
      </c>
      <c r="EJ156">
        <v>1</v>
      </c>
      <c r="EK156">
        <v>3</v>
      </c>
      <c r="EL156">
        <v>3</v>
      </c>
      <c r="EM156" t="s">
        <v>297</v>
      </c>
      <c r="EN156">
        <v>100</v>
      </c>
      <c r="EO156">
        <v>100</v>
      </c>
      <c r="EP156">
        <v>8.732</v>
      </c>
      <c r="EQ156">
        <v>0.1538</v>
      </c>
      <c r="ER156">
        <v>5.25304998807394</v>
      </c>
      <c r="ES156">
        <v>0.0095515401478521</v>
      </c>
      <c r="ET156">
        <v>-4.08282145803731e-06</v>
      </c>
      <c r="EU156">
        <v>9.61633180237613e-10</v>
      </c>
      <c r="EV156">
        <v>-0.0133641391554055</v>
      </c>
      <c r="EW156">
        <v>0.00964955815971448</v>
      </c>
      <c r="EX156">
        <v>0.000351754833574242</v>
      </c>
      <c r="EY156">
        <v>-6.74969522547015e-06</v>
      </c>
      <c r="EZ156">
        <v>-1</v>
      </c>
      <c r="FA156">
        <v>-1</v>
      </c>
      <c r="FB156">
        <v>-1</v>
      </c>
      <c r="FC156">
        <v>-1</v>
      </c>
      <c r="FD156">
        <v>5.1</v>
      </c>
      <c r="FE156">
        <v>5.1</v>
      </c>
      <c r="FF156">
        <v>2</v>
      </c>
      <c r="FG156">
        <v>793.33</v>
      </c>
      <c r="FH156">
        <v>739.065</v>
      </c>
      <c r="FI156">
        <v>19.9993</v>
      </c>
      <c r="FJ156">
        <v>26.8679</v>
      </c>
      <c r="FK156">
        <v>29.9999</v>
      </c>
      <c r="FL156">
        <v>26.9371</v>
      </c>
      <c r="FM156">
        <v>26.9139</v>
      </c>
      <c r="FN156">
        <v>28.9021</v>
      </c>
      <c r="FO156">
        <v>17.8781</v>
      </c>
      <c r="FP156">
        <v>6.83048</v>
      </c>
      <c r="FQ156">
        <v>20</v>
      </c>
      <c r="FR156">
        <v>466.17</v>
      </c>
      <c r="FS156">
        <v>13.0149</v>
      </c>
      <c r="FT156">
        <v>100.03</v>
      </c>
      <c r="FU156">
        <v>100.394</v>
      </c>
    </row>
    <row r="157" spans="1:177">
      <c r="A157">
        <v>141</v>
      </c>
      <c r="B157">
        <v>1621533849.5</v>
      </c>
      <c r="C157">
        <v>280</v>
      </c>
      <c r="D157" t="s">
        <v>578</v>
      </c>
      <c r="E157" t="s">
        <v>579</v>
      </c>
      <c r="G157">
        <v>1621533849.5</v>
      </c>
      <c r="H157">
        <f>CD157*AF157*(BZ157-CA157)/(100*BS157*(1000-AF157*BZ157))</f>
        <v>0</v>
      </c>
      <c r="I157">
        <f>CD157*AF157*(BY157-BX157*(1000-AF157*CA157)/(1000-AF157*BZ157))/(100*BS157)</f>
        <v>0</v>
      </c>
      <c r="J157">
        <f>BX157 - IF(AF157&gt;1, I157*BS157*100.0/(AH157*CL157), 0)</f>
        <v>0</v>
      </c>
      <c r="K157">
        <f>((Q157-H157/2)*J157-I157)/(Q157+H157/2)</f>
        <v>0</v>
      </c>
      <c r="L157">
        <f>K157*(CE157+CF157)/1000.0</f>
        <v>0</v>
      </c>
      <c r="M157">
        <f>(BX157 - IF(AF157&gt;1, I157*BS157*100.0/(AH157*CL157), 0))*(CE157+CF157)/1000.0</f>
        <v>0</v>
      </c>
      <c r="N157">
        <f>2.0/((1/P157-1/O157)+SIGN(P157)*SQRT((1/P157-1/O157)*(1/P157-1/O157) + 4*BT157/((BT157+1)*(BT157+1))*(2*1/P157*1/O157-1/O157*1/O157)))</f>
        <v>0</v>
      </c>
      <c r="O157">
        <f>IF(LEFT(BU157,1)&lt;&gt;"0",IF(LEFT(BU157,1)="1",3.0,BV157),$D$5+$E$5*(CL157*CE157/($K$5*1000))+$F$5*(CL157*CE157/($K$5*1000))*MAX(MIN(BS157,$J$5),$I$5)*MAX(MIN(BS157,$J$5),$I$5)+$G$5*MAX(MIN(BS157,$J$5),$I$5)*(CL157*CE157/($K$5*1000))+$H$5*(CL157*CE157/($K$5*1000))*(CL157*CE157/($K$5*1000)))</f>
        <v>0</v>
      </c>
      <c r="P157">
        <f>H157*(1000-(1000*0.61365*exp(17.502*T157/(240.97+T157))/(CE157+CF157)+BZ157)/2)/(1000*0.61365*exp(17.502*T157/(240.97+T157))/(CE157+CF157)-BZ157)</f>
        <v>0</v>
      </c>
      <c r="Q157">
        <f>1/((BT157+1)/(N157/1.6)+1/(O157/1.37)) + BT157/((BT157+1)/(N157/1.6) + BT157/(O157/1.37))</f>
        <v>0</v>
      </c>
      <c r="R157">
        <f>(BP157*BR157)</f>
        <v>0</v>
      </c>
      <c r="S157">
        <f>(CG157+(R157+2*0.95*5.67E-8*(((CG157+$B$7)+273)^4-(CG157+273)^4)-44100*H157)/(1.84*29.3*O157+8*0.95*5.67E-8*(CG157+273)^3))</f>
        <v>0</v>
      </c>
      <c r="T157">
        <f>($C$7*CH157+$D$7*CI157+$E$7*S157)</f>
        <v>0</v>
      </c>
      <c r="U157">
        <f>0.61365*exp(17.502*T157/(240.97+T157))</f>
        <v>0</v>
      </c>
      <c r="V157">
        <f>(W157/X157*100)</f>
        <v>0</v>
      </c>
      <c r="W157">
        <f>BZ157*(CE157+CF157)/1000</f>
        <v>0</v>
      </c>
      <c r="X157">
        <f>0.61365*exp(17.502*CG157/(240.97+CG157))</f>
        <v>0</v>
      </c>
      <c r="Y157">
        <f>(U157-BZ157*(CE157+CF157)/1000)</f>
        <v>0</v>
      </c>
      <c r="Z157">
        <f>(-H157*44100)</f>
        <v>0</v>
      </c>
      <c r="AA157">
        <f>2*29.3*O157*0.92*(CG157-T157)</f>
        <v>0</v>
      </c>
      <c r="AB157">
        <f>2*0.95*5.67E-8*(((CG157+$B$7)+273)^4-(T157+273)^4)</f>
        <v>0</v>
      </c>
      <c r="AC157">
        <f>R157+AB157+Z157+AA157</f>
        <v>0</v>
      </c>
      <c r="AD157">
        <v>0</v>
      </c>
      <c r="AE157">
        <v>0</v>
      </c>
      <c r="AF157">
        <f>IF(AD157*$H$13&gt;=AH157,1.0,(AH157/(AH157-AD157*$H$13)))</f>
        <v>0</v>
      </c>
      <c r="AG157">
        <f>(AF157-1)*100</f>
        <v>0</v>
      </c>
      <c r="AH157">
        <f>MAX(0,($B$13+$C$13*CL157)/(1+$D$13*CL157)*CE157/(CG157+273)*$E$13)</f>
        <v>0</v>
      </c>
      <c r="AI157" t="s">
        <v>294</v>
      </c>
      <c r="AJ157">
        <v>0</v>
      </c>
      <c r="AK157">
        <v>0</v>
      </c>
      <c r="AL157">
        <f>AK157-AJ157</f>
        <v>0</v>
      </c>
      <c r="AM157">
        <f>AL157/AK157</f>
        <v>0</v>
      </c>
      <c r="AN157">
        <v>0</v>
      </c>
      <c r="AO157" t="s">
        <v>294</v>
      </c>
      <c r="AP157">
        <v>0</v>
      </c>
      <c r="AQ157">
        <v>0</v>
      </c>
      <c r="AR157">
        <f>1-AP157/AQ157</f>
        <v>0</v>
      </c>
      <c r="AS157">
        <v>0.5</v>
      </c>
      <c r="AT157">
        <f>BP157</f>
        <v>0</v>
      </c>
      <c r="AU157">
        <f>I157</f>
        <v>0</v>
      </c>
      <c r="AV157">
        <f>AR157*AS157*AT157</f>
        <v>0</v>
      </c>
      <c r="AW157">
        <f>BB157/AQ157</f>
        <v>0</v>
      </c>
      <c r="AX157">
        <f>(AU157-AN157)/AT157</f>
        <v>0</v>
      </c>
      <c r="AY157">
        <f>(AK157-AQ157)/AQ157</f>
        <v>0</v>
      </c>
      <c r="AZ157" t="s">
        <v>294</v>
      </c>
      <c r="BA157">
        <v>0</v>
      </c>
      <c r="BB157">
        <f>AQ157-BA157</f>
        <v>0</v>
      </c>
      <c r="BC157">
        <f>(AQ157-AP157)/(AQ157-BA157)</f>
        <v>0</v>
      </c>
      <c r="BD157">
        <f>(AK157-AQ157)/(AK157-BA157)</f>
        <v>0</v>
      </c>
      <c r="BE157">
        <f>(AQ157-AP157)/(AQ157-AJ157)</f>
        <v>0</v>
      </c>
      <c r="BF157">
        <f>(AK157-AQ157)/(AK157-AJ157)</f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f>$B$11*CM157+$C$11*CN157+$F$11*CO157*(1-CR157)</f>
        <v>0</v>
      </c>
      <c r="BP157">
        <f>BO157*BQ157</f>
        <v>0</v>
      </c>
      <c r="BQ157">
        <f>($B$11*$D$9+$C$11*$D$9+$F$11*((DB157+CT157)/MAX(DB157+CT157+DC157, 0.1)*$I$9+DC157/MAX(DB157+CT157+DC157, 0.1)*$J$9))/($B$11+$C$11+$F$11)</f>
        <v>0</v>
      </c>
      <c r="BR157">
        <f>($B$11*$K$9+$C$11*$K$9+$F$11*((DB157+CT157)/MAX(DB157+CT157+DC157, 0.1)*$P$9+DC157/MAX(DB157+CT157+DC157, 0.1)*$Q$9))/($B$11+$C$11+$F$11)</f>
        <v>0</v>
      </c>
      <c r="BS157">
        <v>6</v>
      </c>
      <c r="BT157">
        <v>0.5</v>
      </c>
      <c r="BU157" t="s">
        <v>295</v>
      </c>
      <c r="BV157">
        <v>2</v>
      </c>
      <c r="BW157">
        <v>1621533849.5</v>
      </c>
      <c r="BX157">
        <v>449.797</v>
      </c>
      <c r="BY157">
        <v>459.594</v>
      </c>
      <c r="BZ157">
        <v>12.9609</v>
      </c>
      <c r="CA157">
        <v>12.9649</v>
      </c>
      <c r="CB157">
        <v>441.043</v>
      </c>
      <c r="CC157">
        <v>12.8071</v>
      </c>
      <c r="CD157">
        <v>700.391</v>
      </c>
      <c r="CE157">
        <v>100.928</v>
      </c>
      <c r="CF157">
        <v>0.10037</v>
      </c>
      <c r="CG157">
        <v>22.9455</v>
      </c>
      <c r="CH157">
        <v>22.9043</v>
      </c>
      <c r="CI157">
        <v>999.9</v>
      </c>
      <c r="CJ157">
        <v>0</v>
      </c>
      <c r="CK157">
        <v>0</v>
      </c>
      <c r="CL157">
        <v>10010</v>
      </c>
      <c r="CM157">
        <v>0</v>
      </c>
      <c r="CN157">
        <v>3.33586</v>
      </c>
      <c r="CO157">
        <v>599.772</v>
      </c>
      <c r="CP157">
        <v>0.932968</v>
      </c>
      <c r="CQ157">
        <v>0.0670323</v>
      </c>
      <c r="CR157">
        <v>0</v>
      </c>
      <c r="CS157">
        <v>3.1229</v>
      </c>
      <c r="CT157">
        <v>4.99951</v>
      </c>
      <c r="CU157">
        <v>89.7911</v>
      </c>
      <c r="CV157">
        <v>4812.21</v>
      </c>
      <c r="CW157">
        <v>37.687</v>
      </c>
      <c r="CX157">
        <v>41.437</v>
      </c>
      <c r="CY157">
        <v>40.062</v>
      </c>
      <c r="CZ157">
        <v>41</v>
      </c>
      <c r="DA157">
        <v>40</v>
      </c>
      <c r="DB157">
        <v>554.9</v>
      </c>
      <c r="DC157">
        <v>39.87</v>
      </c>
      <c r="DD157">
        <v>0</v>
      </c>
      <c r="DE157">
        <v>1621533853.6</v>
      </c>
      <c r="DF157">
        <v>0</v>
      </c>
      <c r="DG157">
        <v>3.406</v>
      </c>
      <c r="DH157">
        <v>0.420321371366487</v>
      </c>
      <c r="DI157">
        <v>-0.249329914714429</v>
      </c>
      <c r="DJ157">
        <v>89.8977576923077</v>
      </c>
      <c r="DK157">
        <v>15</v>
      </c>
      <c r="DL157">
        <v>1621533543.5</v>
      </c>
      <c r="DM157" t="s">
        <v>296</v>
      </c>
      <c r="DN157">
        <v>1621533543</v>
      </c>
      <c r="DO157">
        <v>1621533543.5</v>
      </c>
      <c r="DP157">
        <v>4</v>
      </c>
      <c r="DQ157">
        <v>0.002</v>
      </c>
      <c r="DR157">
        <v>0.003</v>
      </c>
      <c r="DS157">
        <v>8.559</v>
      </c>
      <c r="DT157">
        <v>0.154</v>
      </c>
      <c r="DU157">
        <v>420</v>
      </c>
      <c r="DV157">
        <v>13</v>
      </c>
      <c r="DW157">
        <v>1.35</v>
      </c>
      <c r="DX157">
        <v>0.35</v>
      </c>
      <c r="DY157">
        <v>-9.6773965</v>
      </c>
      <c r="DZ157">
        <v>-0.732767279549698</v>
      </c>
      <c r="EA157">
        <v>0.167317834741996</v>
      </c>
      <c r="EB157">
        <v>0</v>
      </c>
      <c r="EC157">
        <v>3.40843939393939</v>
      </c>
      <c r="ED157">
        <v>0.303339981407927</v>
      </c>
      <c r="EE157">
        <v>0.172203211421492</v>
      </c>
      <c r="EF157">
        <v>1</v>
      </c>
      <c r="EG157">
        <v>-0.003636429725</v>
      </c>
      <c r="EH157">
        <v>-0.0582273904953096</v>
      </c>
      <c r="EI157">
        <v>0.00828060635785801</v>
      </c>
      <c r="EJ157">
        <v>1</v>
      </c>
      <c r="EK157">
        <v>2</v>
      </c>
      <c r="EL157">
        <v>3</v>
      </c>
      <c r="EM157" t="s">
        <v>306</v>
      </c>
      <c r="EN157">
        <v>100</v>
      </c>
      <c r="EO157">
        <v>100</v>
      </c>
      <c r="EP157">
        <v>8.754</v>
      </c>
      <c r="EQ157">
        <v>0.1538</v>
      </c>
      <c r="ER157">
        <v>5.25304998807394</v>
      </c>
      <c r="ES157">
        <v>0.0095515401478521</v>
      </c>
      <c r="ET157">
        <v>-4.08282145803731e-06</v>
      </c>
      <c r="EU157">
        <v>9.61633180237613e-10</v>
      </c>
      <c r="EV157">
        <v>-0.0133641391554055</v>
      </c>
      <c r="EW157">
        <v>0.00964955815971448</v>
      </c>
      <c r="EX157">
        <v>0.000351754833574242</v>
      </c>
      <c r="EY157">
        <v>-6.74969522547015e-06</v>
      </c>
      <c r="EZ157">
        <v>-1</v>
      </c>
      <c r="FA157">
        <v>-1</v>
      </c>
      <c r="FB157">
        <v>-1</v>
      </c>
      <c r="FC157">
        <v>-1</v>
      </c>
      <c r="FD157">
        <v>5.1</v>
      </c>
      <c r="FE157">
        <v>5.1</v>
      </c>
      <c r="FF157">
        <v>2</v>
      </c>
      <c r="FG157">
        <v>793.329</v>
      </c>
      <c r="FH157">
        <v>739.033</v>
      </c>
      <c r="FI157">
        <v>19.9992</v>
      </c>
      <c r="FJ157">
        <v>26.867</v>
      </c>
      <c r="FK157">
        <v>29.9999</v>
      </c>
      <c r="FL157">
        <v>26.9371</v>
      </c>
      <c r="FM157">
        <v>26.9116</v>
      </c>
      <c r="FN157">
        <v>29.0739</v>
      </c>
      <c r="FO157">
        <v>17.8781</v>
      </c>
      <c r="FP157">
        <v>6.83048</v>
      </c>
      <c r="FQ157">
        <v>20</v>
      </c>
      <c r="FR157">
        <v>469.55</v>
      </c>
      <c r="FS157">
        <v>13.0149</v>
      </c>
      <c r="FT157">
        <v>100.032</v>
      </c>
      <c r="FU157">
        <v>100.394</v>
      </c>
    </row>
    <row r="158" spans="1:177">
      <c r="A158">
        <v>142</v>
      </c>
      <c r="B158">
        <v>1621533851.5</v>
      </c>
      <c r="C158">
        <v>282</v>
      </c>
      <c r="D158" t="s">
        <v>580</v>
      </c>
      <c r="E158" t="s">
        <v>581</v>
      </c>
      <c r="G158">
        <v>1621533851.5</v>
      </c>
      <c r="H158">
        <f>CD158*AF158*(BZ158-CA158)/(100*BS158*(1000-AF158*BZ158))</f>
        <v>0</v>
      </c>
      <c r="I158">
        <f>CD158*AF158*(BY158-BX158*(1000-AF158*CA158)/(1000-AF158*BZ158))/(100*BS158)</f>
        <v>0</v>
      </c>
      <c r="J158">
        <f>BX158 - IF(AF158&gt;1, I158*BS158*100.0/(AH158*CL158), 0)</f>
        <v>0</v>
      </c>
      <c r="K158">
        <f>((Q158-H158/2)*J158-I158)/(Q158+H158/2)</f>
        <v>0</v>
      </c>
      <c r="L158">
        <f>K158*(CE158+CF158)/1000.0</f>
        <v>0</v>
      </c>
      <c r="M158">
        <f>(BX158 - IF(AF158&gt;1, I158*BS158*100.0/(AH158*CL158), 0))*(CE158+CF158)/1000.0</f>
        <v>0</v>
      </c>
      <c r="N158">
        <f>2.0/((1/P158-1/O158)+SIGN(P158)*SQRT((1/P158-1/O158)*(1/P158-1/O158) + 4*BT158/((BT158+1)*(BT158+1))*(2*1/P158*1/O158-1/O158*1/O158)))</f>
        <v>0</v>
      </c>
      <c r="O158">
        <f>IF(LEFT(BU158,1)&lt;&gt;"0",IF(LEFT(BU158,1)="1",3.0,BV158),$D$5+$E$5*(CL158*CE158/($K$5*1000))+$F$5*(CL158*CE158/($K$5*1000))*MAX(MIN(BS158,$J$5),$I$5)*MAX(MIN(BS158,$J$5),$I$5)+$G$5*MAX(MIN(BS158,$J$5),$I$5)*(CL158*CE158/($K$5*1000))+$H$5*(CL158*CE158/($K$5*1000))*(CL158*CE158/($K$5*1000)))</f>
        <v>0</v>
      </c>
      <c r="P158">
        <f>H158*(1000-(1000*0.61365*exp(17.502*T158/(240.97+T158))/(CE158+CF158)+BZ158)/2)/(1000*0.61365*exp(17.502*T158/(240.97+T158))/(CE158+CF158)-BZ158)</f>
        <v>0</v>
      </c>
      <c r="Q158">
        <f>1/((BT158+1)/(N158/1.6)+1/(O158/1.37)) + BT158/((BT158+1)/(N158/1.6) + BT158/(O158/1.37))</f>
        <v>0</v>
      </c>
      <c r="R158">
        <f>(BP158*BR158)</f>
        <v>0</v>
      </c>
      <c r="S158">
        <f>(CG158+(R158+2*0.95*5.67E-8*(((CG158+$B$7)+273)^4-(CG158+273)^4)-44100*H158)/(1.84*29.3*O158+8*0.95*5.67E-8*(CG158+273)^3))</f>
        <v>0</v>
      </c>
      <c r="T158">
        <f>($C$7*CH158+$D$7*CI158+$E$7*S158)</f>
        <v>0</v>
      </c>
      <c r="U158">
        <f>0.61365*exp(17.502*T158/(240.97+T158))</f>
        <v>0</v>
      </c>
      <c r="V158">
        <f>(W158/X158*100)</f>
        <v>0</v>
      </c>
      <c r="W158">
        <f>BZ158*(CE158+CF158)/1000</f>
        <v>0</v>
      </c>
      <c r="X158">
        <f>0.61365*exp(17.502*CG158/(240.97+CG158))</f>
        <v>0</v>
      </c>
      <c r="Y158">
        <f>(U158-BZ158*(CE158+CF158)/1000)</f>
        <v>0</v>
      </c>
      <c r="Z158">
        <f>(-H158*44100)</f>
        <v>0</v>
      </c>
      <c r="AA158">
        <f>2*29.3*O158*0.92*(CG158-T158)</f>
        <v>0</v>
      </c>
      <c r="AB158">
        <f>2*0.95*5.67E-8*(((CG158+$B$7)+273)^4-(T158+273)^4)</f>
        <v>0</v>
      </c>
      <c r="AC158">
        <f>R158+AB158+Z158+AA158</f>
        <v>0</v>
      </c>
      <c r="AD158">
        <v>0</v>
      </c>
      <c r="AE158">
        <v>0</v>
      </c>
      <c r="AF158">
        <f>IF(AD158*$H$13&gt;=AH158,1.0,(AH158/(AH158-AD158*$H$13)))</f>
        <v>0</v>
      </c>
      <c r="AG158">
        <f>(AF158-1)*100</f>
        <v>0</v>
      </c>
      <c r="AH158">
        <f>MAX(0,($B$13+$C$13*CL158)/(1+$D$13*CL158)*CE158/(CG158+273)*$E$13)</f>
        <v>0</v>
      </c>
      <c r="AI158" t="s">
        <v>294</v>
      </c>
      <c r="AJ158">
        <v>0</v>
      </c>
      <c r="AK158">
        <v>0</v>
      </c>
      <c r="AL158">
        <f>AK158-AJ158</f>
        <v>0</v>
      </c>
      <c r="AM158">
        <f>AL158/AK158</f>
        <v>0</v>
      </c>
      <c r="AN158">
        <v>0</v>
      </c>
      <c r="AO158" t="s">
        <v>294</v>
      </c>
      <c r="AP158">
        <v>0</v>
      </c>
      <c r="AQ158">
        <v>0</v>
      </c>
      <c r="AR158">
        <f>1-AP158/AQ158</f>
        <v>0</v>
      </c>
      <c r="AS158">
        <v>0.5</v>
      </c>
      <c r="AT158">
        <f>BP158</f>
        <v>0</v>
      </c>
      <c r="AU158">
        <f>I158</f>
        <v>0</v>
      </c>
      <c r="AV158">
        <f>AR158*AS158*AT158</f>
        <v>0</v>
      </c>
      <c r="AW158">
        <f>BB158/AQ158</f>
        <v>0</v>
      </c>
      <c r="AX158">
        <f>(AU158-AN158)/AT158</f>
        <v>0</v>
      </c>
      <c r="AY158">
        <f>(AK158-AQ158)/AQ158</f>
        <v>0</v>
      </c>
      <c r="AZ158" t="s">
        <v>294</v>
      </c>
      <c r="BA158">
        <v>0</v>
      </c>
      <c r="BB158">
        <f>AQ158-BA158</f>
        <v>0</v>
      </c>
      <c r="BC158">
        <f>(AQ158-AP158)/(AQ158-BA158)</f>
        <v>0</v>
      </c>
      <c r="BD158">
        <f>(AK158-AQ158)/(AK158-BA158)</f>
        <v>0</v>
      </c>
      <c r="BE158">
        <f>(AQ158-AP158)/(AQ158-AJ158)</f>
        <v>0</v>
      </c>
      <c r="BF158">
        <f>(AK158-AQ158)/(AK158-AJ158)</f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f>$B$11*CM158+$C$11*CN158+$F$11*CO158*(1-CR158)</f>
        <v>0</v>
      </c>
      <c r="BP158">
        <f>BO158*BQ158</f>
        <v>0</v>
      </c>
      <c r="BQ158">
        <f>($B$11*$D$9+$C$11*$D$9+$F$11*((DB158+CT158)/MAX(DB158+CT158+DC158, 0.1)*$I$9+DC158/MAX(DB158+CT158+DC158, 0.1)*$J$9))/($B$11+$C$11+$F$11)</f>
        <v>0</v>
      </c>
      <c r="BR158">
        <f>($B$11*$K$9+$C$11*$K$9+$F$11*((DB158+CT158)/MAX(DB158+CT158+DC158, 0.1)*$P$9+DC158/MAX(DB158+CT158+DC158, 0.1)*$Q$9))/($B$11+$C$11+$F$11)</f>
        <v>0</v>
      </c>
      <c r="BS158">
        <v>6</v>
      </c>
      <c r="BT158">
        <v>0.5</v>
      </c>
      <c r="BU158" t="s">
        <v>295</v>
      </c>
      <c r="BV158">
        <v>2</v>
      </c>
      <c r="BW158">
        <v>1621533851.5</v>
      </c>
      <c r="BX158">
        <v>453.15</v>
      </c>
      <c r="BY158">
        <v>462.819</v>
      </c>
      <c r="BZ158">
        <v>12.9652</v>
      </c>
      <c r="CA158">
        <v>12.9644</v>
      </c>
      <c r="CB158">
        <v>444.374</v>
      </c>
      <c r="CC158">
        <v>12.8114</v>
      </c>
      <c r="CD158">
        <v>700.108</v>
      </c>
      <c r="CE158">
        <v>100.931</v>
      </c>
      <c r="CF158">
        <v>0.0999258</v>
      </c>
      <c r="CG158">
        <v>22.9451</v>
      </c>
      <c r="CH158">
        <v>22.9082</v>
      </c>
      <c r="CI158">
        <v>999.9</v>
      </c>
      <c r="CJ158">
        <v>0</v>
      </c>
      <c r="CK158">
        <v>0</v>
      </c>
      <c r="CL158">
        <v>10050</v>
      </c>
      <c r="CM158">
        <v>0</v>
      </c>
      <c r="CN158">
        <v>3.33586</v>
      </c>
      <c r="CO158">
        <v>600.086</v>
      </c>
      <c r="CP158">
        <v>0.933003</v>
      </c>
      <c r="CQ158">
        <v>0.0669971</v>
      </c>
      <c r="CR158">
        <v>0</v>
      </c>
      <c r="CS158">
        <v>3.3342</v>
      </c>
      <c r="CT158">
        <v>4.99951</v>
      </c>
      <c r="CU158">
        <v>89.7323</v>
      </c>
      <c r="CV158">
        <v>4814.8</v>
      </c>
      <c r="CW158">
        <v>37.687</v>
      </c>
      <c r="CX158">
        <v>41.437</v>
      </c>
      <c r="CY158">
        <v>40.062</v>
      </c>
      <c r="CZ158">
        <v>41.062</v>
      </c>
      <c r="DA158">
        <v>40</v>
      </c>
      <c r="DB158">
        <v>555.22</v>
      </c>
      <c r="DC158">
        <v>39.87</v>
      </c>
      <c r="DD158">
        <v>0</v>
      </c>
      <c r="DE158">
        <v>1621533855.4</v>
      </c>
      <c r="DF158">
        <v>0</v>
      </c>
      <c r="DG158">
        <v>3.409884</v>
      </c>
      <c r="DH158">
        <v>0.0688923109626498</v>
      </c>
      <c r="DI158">
        <v>-0.104369229926319</v>
      </c>
      <c r="DJ158">
        <v>89.879084</v>
      </c>
      <c r="DK158">
        <v>15</v>
      </c>
      <c r="DL158">
        <v>1621533543.5</v>
      </c>
      <c r="DM158" t="s">
        <v>296</v>
      </c>
      <c r="DN158">
        <v>1621533543</v>
      </c>
      <c r="DO158">
        <v>1621533543.5</v>
      </c>
      <c r="DP158">
        <v>4</v>
      </c>
      <c r="DQ158">
        <v>0.002</v>
      </c>
      <c r="DR158">
        <v>0.003</v>
      </c>
      <c r="DS158">
        <v>8.559</v>
      </c>
      <c r="DT158">
        <v>0.154</v>
      </c>
      <c r="DU158">
        <v>420</v>
      </c>
      <c r="DV158">
        <v>13</v>
      </c>
      <c r="DW158">
        <v>1.35</v>
      </c>
      <c r="DX158">
        <v>0.35</v>
      </c>
      <c r="DY158">
        <v>-9.6842835</v>
      </c>
      <c r="DZ158">
        <v>-0.741331181988733</v>
      </c>
      <c r="EA158">
        <v>0.160492614231154</v>
      </c>
      <c r="EB158">
        <v>0</v>
      </c>
      <c r="EC158">
        <v>3.40236060606061</v>
      </c>
      <c r="ED158">
        <v>0.2132229860546</v>
      </c>
      <c r="EE158">
        <v>0.170959862273937</v>
      </c>
      <c r="EF158">
        <v>1</v>
      </c>
      <c r="EG158">
        <v>-0.0042536</v>
      </c>
      <c r="EH158">
        <v>-0.0519857736585366</v>
      </c>
      <c r="EI158">
        <v>0.0080888191553678</v>
      </c>
      <c r="EJ158">
        <v>1</v>
      </c>
      <c r="EK158">
        <v>2</v>
      </c>
      <c r="EL158">
        <v>3</v>
      </c>
      <c r="EM158" t="s">
        <v>306</v>
      </c>
      <c r="EN158">
        <v>100</v>
      </c>
      <c r="EO158">
        <v>100</v>
      </c>
      <c r="EP158">
        <v>8.776</v>
      </c>
      <c r="EQ158">
        <v>0.1538</v>
      </c>
      <c r="ER158">
        <v>5.25304998807394</v>
      </c>
      <c r="ES158">
        <v>0.0095515401478521</v>
      </c>
      <c r="ET158">
        <v>-4.08282145803731e-06</v>
      </c>
      <c r="EU158">
        <v>9.61633180237613e-10</v>
      </c>
      <c r="EV158">
        <v>-0.0133641391554055</v>
      </c>
      <c r="EW158">
        <v>0.00964955815971448</v>
      </c>
      <c r="EX158">
        <v>0.000351754833574242</v>
      </c>
      <c r="EY158">
        <v>-6.74969522547015e-06</v>
      </c>
      <c r="EZ158">
        <v>-1</v>
      </c>
      <c r="FA158">
        <v>-1</v>
      </c>
      <c r="FB158">
        <v>-1</v>
      </c>
      <c r="FC158">
        <v>-1</v>
      </c>
      <c r="FD158">
        <v>5.1</v>
      </c>
      <c r="FE158">
        <v>5.1</v>
      </c>
      <c r="FF158">
        <v>2</v>
      </c>
      <c r="FG158">
        <v>794.043</v>
      </c>
      <c r="FH158">
        <v>739.034</v>
      </c>
      <c r="FI158">
        <v>19.9993</v>
      </c>
      <c r="FJ158">
        <v>26.8656</v>
      </c>
      <c r="FK158">
        <v>29.9999</v>
      </c>
      <c r="FL158">
        <v>26.9371</v>
      </c>
      <c r="FM158">
        <v>26.9116</v>
      </c>
      <c r="FN158">
        <v>29.2447</v>
      </c>
      <c r="FO158">
        <v>17.8781</v>
      </c>
      <c r="FP158">
        <v>6.83048</v>
      </c>
      <c r="FQ158">
        <v>20</v>
      </c>
      <c r="FR158">
        <v>472.91</v>
      </c>
      <c r="FS158">
        <v>13.0131</v>
      </c>
      <c r="FT158">
        <v>100.031</v>
      </c>
      <c r="FU158">
        <v>100.396</v>
      </c>
    </row>
    <row r="159" spans="1:177">
      <c r="A159">
        <v>143</v>
      </c>
      <c r="B159">
        <v>1621533853.5</v>
      </c>
      <c r="C159">
        <v>284</v>
      </c>
      <c r="D159" t="s">
        <v>582</v>
      </c>
      <c r="E159" t="s">
        <v>583</v>
      </c>
      <c r="G159">
        <v>1621533853.5</v>
      </c>
      <c r="H159">
        <f>CD159*AF159*(BZ159-CA159)/(100*BS159*(1000-AF159*BZ159))</f>
        <v>0</v>
      </c>
      <c r="I159">
        <f>CD159*AF159*(BY159-BX159*(1000-AF159*CA159)/(1000-AF159*BZ159))/(100*BS159)</f>
        <v>0</v>
      </c>
      <c r="J159">
        <f>BX159 - IF(AF159&gt;1, I159*BS159*100.0/(AH159*CL159), 0)</f>
        <v>0</v>
      </c>
      <c r="K159">
        <f>((Q159-H159/2)*J159-I159)/(Q159+H159/2)</f>
        <v>0</v>
      </c>
      <c r="L159">
        <f>K159*(CE159+CF159)/1000.0</f>
        <v>0</v>
      </c>
      <c r="M159">
        <f>(BX159 - IF(AF159&gt;1, I159*BS159*100.0/(AH159*CL159), 0))*(CE159+CF159)/1000.0</f>
        <v>0</v>
      </c>
      <c r="N159">
        <f>2.0/((1/P159-1/O159)+SIGN(P159)*SQRT((1/P159-1/O159)*(1/P159-1/O159) + 4*BT159/((BT159+1)*(BT159+1))*(2*1/P159*1/O159-1/O159*1/O159)))</f>
        <v>0</v>
      </c>
      <c r="O159">
        <f>IF(LEFT(BU159,1)&lt;&gt;"0",IF(LEFT(BU159,1)="1",3.0,BV159),$D$5+$E$5*(CL159*CE159/($K$5*1000))+$F$5*(CL159*CE159/($K$5*1000))*MAX(MIN(BS159,$J$5),$I$5)*MAX(MIN(BS159,$J$5),$I$5)+$G$5*MAX(MIN(BS159,$J$5),$I$5)*(CL159*CE159/($K$5*1000))+$H$5*(CL159*CE159/($K$5*1000))*(CL159*CE159/($K$5*1000)))</f>
        <v>0</v>
      </c>
      <c r="P159">
        <f>H159*(1000-(1000*0.61365*exp(17.502*T159/(240.97+T159))/(CE159+CF159)+BZ159)/2)/(1000*0.61365*exp(17.502*T159/(240.97+T159))/(CE159+CF159)-BZ159)</f>
        <v>0</v>
      </c>
      <c r="Q159">
        <f>1/((BT159+1)/(N159/1.6)+1/(O159/1.37)) + BT159/((BT159+1)/(N159/1.6) + BT159/(O159/1.37))</f>
        <v>0</v>
      </c>
      <c r="R159">
        <f>(BP159*BR159)</f>
        <v>0</v>
      </c>
      <c r="S159">
        <f>(CG159+(R159+2*0.95*5.67E-8*(((CG159+$B$7)+273)^4-(CG159+273)^4)-44100*H159)/(1.84*29.3*O159+8*0.95*5.67E-8*(CG159+273)^3))</f>
        <v>0</v>
      </c>
      <c r="T159">
        <f>($C$7*CH159+$D$7*CI159+$E$7*S159)</f>
        <v>0</v>
      </c>
      <c r="U159">
        <f>0.61365*exp(17.502*T159/(240.97+T159))</f>
        <v>0</v>
      </c>
      <c r="V159">
        <f>(W159/X159*100)</f>
        <v>0</v>
      </c>
      <c r="W159">
        <f>BZ159*(CE159+CF159)/1000</f>
        <v>0</v>
      </c>
      <c r="X159">
        <f>0.61365*exp(17.502*CG159/(240.97+CG159))</f>
        <v>0</v>
      </c>
      <c r="Y159">
        <f>(U159-BZ159*(CE159+CF159)/1000)</f>
        <v>0</v>
      </c>
      <c r="Z159">
        <f>(-H159*44100)</f>
        <v>0</v>
      </c>
      <c r="AA159">
        <f>2*29.3*O159*0.92*(CG159-T159)</f>
        <v>0</v>
      </c>
      <c r="AB159">
        <f>2*0.95*5.67E-8*(((CG159+$B$7)+273)^4-(T159+273)^4)</f>
        <v>0</v>
      </c>
      <c r="AC159">
        <f>R159+AB159+Z159+AA159</f>
        <v>0</v>
      </c>
      <c r="AD159">
        <v>0</v>
      </c>
      <c r="AE159">
        <v>0</v>
      </c>
      <c r="AF159">
        <f>IF(AD159*$H$13&gt;=AH159,1.0,(AH159/(AH159-AD159*$H$13)))</f>
        <v>0</v>
      </c>
      <c r="AG159">
        <f>(AF159-1)*100</f>
        <v>0</v>
      </c>
      <c r="AH159">
        <f>MAX(0,($B$13+$C$13*CL159)/(1+$D$13*CL159)*CE159/(CG159+273)*$E$13)</f>
        <v>0</v>
      </c>
      <c r="AI159" t="s">
        <v>294</v>
      </c>
      <c r="AJ159">
        <v>0</v>
      </c>
      <c r="AK159">
        <v>0</v>
      </c>
      <c r="AL159">
        <f>AK159-AJ159</f>
        <v>0</v>
      </c>
      <c r="AM159">
        <f>AL159/AK159</f>
        <v>0</v>
      </c>
      <c r="AN159">
        <v>0</v>
      </c>
      <c r="AO159" t="s">
        <v>294</v>
      </c>
      <c r="AP159">
        <v>0</v>
      </c>
      <c r="AQ159">
        <v>0</v>
      </c>
      <c r="AR159">
        <f>1-AP159/AQ159</f>
        <v>0</v>
      </c>
      <c r="AS159">
        <v>0.5</v>
      </c>
      <c r="AT159">
        <f>BP159</f>
        <v>0</v>
      </c>
      <c r="AU159">
        <f>I159</f>
        <v>0</v>
      </c>
      <c r="AV159">
        <f>AR159*AS159*AT159</f>
        <v>0</v>
      </c>
      <c r="AW159">
        <f>BB159/AQ159</f>
        <v>0</v>
      </c>
      <c r="AX159">
        <f>(AU159-AN159)/AT159</f>
        <v>0</v>
      </c>
      <c r="AY159">
        <f>(AK159-AQ159)/AQ159</f>
        <v>0</v>
      </c>
      <c r="AZ159" t="s">
        <v>294</v>
      </c>
      <c r="BA159">
        <v>0</v>
      </c>
      <c r="BB159">
        <f>AQ159-BA159</f>
        <v>0</v>
      </c>
      <c r="BC159">
        <f>(AQ159-AP159)/(AQ159-BA159)</f>
        <v>0</v>
      </c>
      <c r="BD159">
        <f>(AK159-AQ159)/(AK159-BA159)</f>
        <v>0</v>
      </c>
      <c r="BE159">
        <f>(AQ159-AP159)/(AQ159-AJ159)</f>
        <v>0</v>
      </c>
      <c r="BF159">
        <f>(AK159-AQ159)/(AK159-AJ159)</f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f>$B$11*CM159+$C$11*CN159+$F$11*CO159*(1-CR159)</f>
        <v>0</v>
      </c>
      <c r="BP159">
        <f>BO159*BQ159</f>
        <v>0</v>
      </c>
      <c r="BQ159">
        <f>($B$11*$D$9+$C$11*$D$9+$F$11*((DB159+CT159)/MAX(DB159+CT159+DC159, 0.1)*$I$9+DC159/MAX(DB159+CT159+DC159, 0.1)*$J$9))/($B$11+$C$11+$F$11)</f>
        <v>0</v>
      </c>
      <c r="BR159">
        <f>($B$11*$K$9+$C$11*$K$9+$F$11*((DB159+CT159)/MAX(DB159+CT159+DC159, 0.1)*$P$9+DC159/MAX(DB159+CT159+DC159, 0.1)*$Q$9))/($B$11+$C$11+$F$11)</f>
        <v>0</v>
      </c>
      <c r="BS159">
        <v>6</v>
      </c>
      <c r="BT159">
        <v>0.5</v>
      </c>
      <c r="BU159" t="s">
        <v>295</v>
      </c>
      <c r="BV159">
        <v>2</v>
      </c>
      <c r="BW159">
        <v>1621533853.5</v>
      </c>
      <c r="BX159">
        <v>456.483</v>
      </c>
      <c r="BY159">
        <v>466.371</v>
      </c>
      <c r="BZ159">
        <v>12.9594</v>
      </c>
      <c r="CA159">
        <v>12.9633</v>
      </c>
      <c r="CB159">
        <v>447.686</v>
      </c>
      <c r="CC159">
        <v>12.8057</v>
      </c>
      <c r="CD159">
        <v>700.089</v>
      </c>
      <c r="CE159">
        <v>100.931</v>
      </c>
      <c r="CF159">
        <v>0.10091</v>
      </c>
      <c r="CG159">
        <v>22.9474</v>
      </c>
      <c r="CH159">
        <v>22.9083</v>
      </c>
      <c r="CI159">
        <v>999.9</v>
      </c>
      <c r="CJ159">
        <v>0</v>
      </c>
      <c r="CK159">
        <v>0</v>
      </c>
      <c r="CL159">
        <v>9960</v>
      </c>
      <c r="CM159">
        <v>0</v>
      </c>
      <c r="CN159">
        <v>3.33586</v>
      </c>
      <c r="CO159">
        <v>600.078</v>
      </c>
      <c r="CP159">
        <v>0.933003</v>
      </c>
      <c r="CQ159">
        <v>0.0669971</v>
      </c>
      <c r="CR159">
        <v>0</v>
      </c>
      <c r="CS159">
        <v>3.5611</v>
      </c>
      <c r="CT159">
        <v>4.99951</v>
      </c>
      <c r="CU159">
        <v>89.3242</v>
      </c>
      <c r="CV159">
        <v>4814.73</v>
      </c>
      <c r="CW159">
        <v>37.687</v>
      </c>
      <c r="CX159">
        <v>41.437</v>
      </c>
      <c r="CY159">
        <v>40.062</v>
      </c>
      <c r="CZ159">
        <v>41.062</v>
      </c>
      <c r="DA159">
        <v>40</v>
      </c>
      <c r="DB159">
        <v>555.21</v>
      </c>
      <c r="DC159">
        <v>39.87</v>
      </c>
      <c r="DD159">
        <v>0</v>
      </c>
      <c r="DE159">
        <v>1621533857.2</v>
      </c>
      <c r="DF159">
        <v>0</v>
      </c>
      <c r="DG159">
        <v>3.45306923076923</v>
      </c>
      <c r="DH159">
        <v>-0.0691829090230562</v>
      </c>
      <c r="DI159">
        <v>-0.498044443448493</v>
      </c>
      <c r="DJ159">
        <v>89.8227</v>
      </c>
      <c r="DK159">
        <v>15</v>
      </c>
      <c r="DL159">
        <v>1621533543.5</v>
      </c>
      <c r="DM159" t="s">
        <v>296</v>
      </c>
      <c r="DN159">
        <v>1621533543</v>
      </c>
      <c r="DO159">
        <v>1621533543.5</v>
      </c>
      <c r="DP159">
        <v>4</v>
      </c>
      <c r="DQ159">
        <v>0.002</v>
      </c>
      <c r="DR159">
        <v>0.003</v>
      </c>
      <c r="DS159">
        <v>8.559</v>
      </c>
      <c r="DT159">
        <v>0.154</v>
      </c>
      <c r="DU159">
        <v>420</v>
      </c>
      <c r="DV159">
        <v>13</v>
      </c>
      <c r="DW159">
        <v>1.35</v>
      </c>
      <c r="DX159">
        <v>0.35</v>
      </c>
      <c r="DY159">
        <v>-9.72008725</v>
      </c>
      <c r="DZ159">
        <v>-0.504272082551586</v>
      </c>
      <c r="EA159">
        <v>0.144536547748096</v>
      </c>
      <c r="EB159">
        <v>0</v>
      </c>
      <c r="EC159">
        <v>3.41248571428571</v>
      </c>
      <c r="ED159">
        <v>0.304567514677106</v>
      </c>
      <c r="EE159">
        <v>0.17271734819452</v>
      </c>
      <c r="EF159">
        <v>1</v>
      </c>
      <c r="EG159">
        <v>-0.00463363915</v>
      </c>
      <c r="EH159">
        <v>-0.0313337223489681</v>
      </c>
      <c r="EI159">
        <v>0.00774839903920334</v>
      </c>
      <c r="EJ159">
        <v>1</v>
      </c>
      <c r="EK159">
        <v>2</v>
      </c>
      <c r="EL159">
        <v>3</v>
      </c>
      <c r="EM159" t="s">
        <v>306</v>
      </c>
      <c r="EN159">
        <v>100</v>
      </c>
      <c r="EO159">
        <v>100</v>
      </c>
      <c r="EP159">
        <v>8.797</v>
      </c>
      <c r="EQ159">
        <v>0.1537</v>
      </c>
      <c r="ER159">
        <v>5.25304998807394</v>
      </c>
      <c r="ES159">
        <v>0.0095515401478521</v>
      </c>
      <c r="ET159">
        <v>-4.08282145803731e-06</v>
      </c>
      <c r="EU159">
        <v>9.61633180237613e-10</v>
      </c>
      <c r="EV159">
        <v>-0.0133641391554055</v>
      </c>
      <c r="EW159">
        <v>0.00964955815971448</v>
      </c>
      <c r="EX159">
        <v>0.000351754833574242</v>
      </c>
      <c r="EY159">
        <v>-6.74969522547015e-06</v>
      </c>
      <c r="EZ159">
        <v>-1</v>
      </c>
      <c r="FA159">
        <v>-1</v>
      </c>
      <c r="FB159">
        <v>-1</v>
      </c>
      <c r="FC159">
        <v>-1</v>
      </c>
      <c r="FD159">
        <v>5.2</v>
      </c>
      <c r="FE159">
        <v>5.2</v>
      </c>
      <c r="FF159">
        <v>2</v>
      </c>
      <c r="FG159">
        <v>793.297</v>
      </c>
      <c r="FH159">
        <v>738.814</v>
      </c>
      <c r="FI159">
        <v>19.9991</v>
      </c>
      <c r="FJ159">
        <v>26.8656</v>
      </c>
      <c r="FK159">
        <v>30</v>
      </c>
      <c r="FL159">
        <v>26.9348</v>
      </c>
      <c r="FM159">
        <v>26.9094</v>
      </c>
      <c r="FN159">
        <v>29.4157</v>
      </c>
      <c r="FO159">
        <v>17.8781</v>
      </c>
      <c r="FP159">
        <v>6.83048</v>
      </c>
      <c r="FQ159">
        <v>20</v>
      </c>
      <c r="FR159">
        <v>476.26</v>
      </c>
      <c r="FS159">
        <v>13.0148</v>
      </c>
      <c r="FT159">
        <v>100.031</v>
      </c>
      <c r="FU159">
        <v>100.394</v>
      </c>
    </row>
    <row r="160" spans="1:177">
      <c r="A160">
        <v>144</v>
      </c>
      <c r="B160">
        <v>1621533855.5</v>
      </c>
      <c r="C160">
        <v>286</v>
      </c>
      <c r="D160" t="s">
        <v>584</v>
      </c>
      <c r="E160" t="s">
        <v>585</v>
      </c>
      <c r="G160">
        <v>1621533855.5</v>
      </c>
      <c r="H160">
        <f>CD160*AF160*(BZ160-CA160)/(100*BS160*(1000-AF160*BZ160))</f>
        <v>0</v>
      </c>
      <c r="I160">
        <f>CD160*AF160*(BY160-BX160*(1000-AF160*CA160)/(1000-AF160*BZ160))/(100*BS160)</f>
        <v>0</v>
      </c>
      <c r="J160">
        <f>BX160 - IF(AF160&gt;1, I160*BS160*100.0/(AH160*CL160), 0)</f>
        <v>0</v>
      </c>
      <c r="K160">
        <f>((Q160-H160/2)*J160-I160)/(Q160+H160/2)</f>
        <v>0</v>
      </c>
      <c r="L160">
        <f>K160*(CE160+CF160)/1000.0</f>
        <v>0</v>
      </c>
      <c r="M160">
        <f>(BX160 - IF(AF160&gt;1, I160*BS160*100.0/(AH160*CL160), 0))*(CE160+CF160)/1000.0</f>
        <v>0</v>
      </c>
      <c r="N160">
        <f>2.0/((1/P160-1/O160)+SIGN(P160)*SQRT((1/P160-1/O160)*(1/P160-1/O160) + 4*BT160/((BT160+1)*(BT160+1))*(2*1/P160*1/O160-1/O160*1/O160)))</f>
        <v>0</v>
      </c>
      <c r="O160">
        <f>IF(LEFT(BU160,1)&lt;&gt;"0",IF(LEFT(BU160,1)="1",3.0,BV160),$D$5+$E$5*(CL160*CE160/($K$5*1000))+$F$5*(CL160*CE160/($K$5*1000))*MAX(MIN(BS160,$J$5),$I$5)*MAX(MIN(BS160,$J$5),$I$5)+$G$5*MAX(MIN(BS160,$J$5),$I$5)*(CL160*CE160/($K$5*1000))+$H$5*(CL160*CE160/($K$5*1000))*(CL160*CE160/($K$5*1000)))</f>
        <v>0</v>
      </c>
      <c r="P160">
        <f>H160*(1000-(1000*0.61365*exp(17.502*T160/(240.97+T160))/(CE160+CF160)+BZ160)/2)/(1000*0.61365*exp(17.502*T160/(240.97+T160))/(CE160+CF160)-BZ160)</f>
        <v>0</v>
      </c>
      <c r="Q160">
        <f>1/((BT160+1)/(N160/1.6)+1/(O160/1.37)) + BT160/((BT160+1)/(N160/1.6) + BT160/(O160/1.37))</f>
        <v>0</v>
      </c>
      <c r="R160">
        <f>(BP160*BR160)</f>
        <v>0</v>
      </c>
      <c r="S160">
        <f>(CG160+(R160+2*0.95*5.67E-8*(((CG160+$B$7)+273)^4-(CG160+273)^4)-44100*H160)/(1.84*29.3*O160+8*0.95*5.67E-8*(CG160+273)^3))</f>
        <v>0</v>
      </c>
      <c r="T160">
        <f>($C$7*CH160+$D$7*CI160+$E$7*S160)</f>
        <v>0</v>
      </c>
      <c r="U160">
        <f>0.61365*exp(17.502*T160/(240.97+T160))</f>
        <v>0</v>
      </c>
      <c r="V160">
        <f>(W160/X160*100)</f>
        <v>0</v>
      </c>
      <c r="W160">
        <f>BZ160*(CE160+CF160)/1000</f>
        <v>0</v>
      </c>
      <c r="X160">
        <f>0.61365*exp(17.502*CG160/(240.97+CG160))</f>
        <v>0</v>
      </c>
      <c r="Y160">
        <f>(U160-BZ160*(CE160+CF160)/1000)</f>
        <v>0</v>
      </c>
      <c r="Z160">
        <f>(-H160*44100)</f>
        <v>0</v>
      </c>
      <c r="AA160">
        <f>2*29.3*O160*0.92*(CG160-T160)</f>
        <v>0</v>
      </c>
      <c r="AB160">
        <f>2*0.95*5.67E-8*(((CG160+$B$7)+273)^4-(T160+273)^4)</f>
        <v>0</v>
      </c>
      <c r="AC160">
        <f>R160+AB160+Z160+AA160</f>
        <v>0</v>
      </c>
      <c r="AD160">
        <v>0</v>
      </c>
      <c r="AE160">
        <v>0</v>
      </c>
      <c r="AF160">
        <f>IF(AD160*$H$13&gt;=AH160,1.0,(AH160/(AH160-AD160*$H$13)))</f>
        <v>0</v>
      </c>
      <c r="AG160">
        <f>(AF160-1)*100</f>
        <v>0</v>
      </c>
      <c r="AH160">
        <f>MAX(0,($B$13+$C$13*CL160)/(1+$D$13*CL160)*CE160/(CG160+273)*$E$13)</f>
        <v>0</v>
      </c>
      <c r="AI160" t="s">
        <v>294</v>
      </c>
      <c r="AJ160">
        <v>0</v>
      </c>
      <c r="AK160">
        <v>0</v>
      </c>
      <c r="AL160">
        <f>AK160-AJ160</f>
        <v>0</v>
      </c>
      <c r="AM160">
        <f>AL160/AK160</f>
        <v>0</v>
      </c>
      <c r="AN160">
        <v>0</v>
      </c>
      <c r="AO160" t="s">
        <v>294</v>
      </c>
      <c r="AP160">
        <v>0</v>
      </c>
      <c r="AQ160">
        <v>0</v>
      </c>
      <c r="AR160">
        <f>1-AP160/AQ160</f>
        <v>0</v>
      </c>
      <c r="AS160">
        <v>0.5</v>
      </c>
      <c r="AT160">
        <f>BP160</f>
        <v>0</v>
      </c>
      <c r="AU160">
        <f>I160</f>
        <v>0</v>
      </c>
      <c r="AV160">
        <f>AR160*AS160*AT160</f>
        <v>0</v>
      </c>
      <c r="AW160">
        <f>BB160/AQ160</f>
        <v>0</v>
      </c>
      <c r="AX160">
        <f>(AU160-AN160)/AT160</f>
        <v>0</v>
      </c>
      <c r="AY160">
        <f>(AK160-AQ160)/AQ160</f>
        <v>0</v>
      </c>
      <c r="AZ160" t="s">
        <v>294</v>
      </c>
      <c r="BA160">
        <v>0</v>
      </c>
      <c r="BB160">
        <f>AQ160-BA160</f>
        <v>0</v>
      </c>
      <c r="BC160">
        <f>(AQ160-AP160)/(AQ160-BA160)</f>
        <v>0</v>
      </c>
      <c r="BD160">
        <f>(AK160-AQ160)/(AK160-BA160)</f>
        <v>0</v>
      </c>
      <c r="BE160">
        <f>(AQ160-AP160)/(AQ160-AJ160)</f>
        <v>0</v>
      </c>
      <c r="BF160">
        <f>(AK160-AQ160)/(AK160-AJ160)</f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f>$B$11*CM160+$C$11*CN160+$F$11*CO160*(1-CR160)</f>
        <v>0</v>
      </c>
      <c r="BP160">
        <f>BO160*BQ160</f>
        <v>0</v>
      </c>
      <c r="BQ160">
        <f>($B$11*$D$9+$C$11*$D$9+$F$11*((DB160+CT160)/MAX(DB160+CT160+DC160, 0.1)*$I$9+DC160/MAX(DB160+CT160+DC160, 0.1)*$J$9))/($B$11+$C$11+$F$11)</f>
        <v>0</v>
      </c>
      <c r="BR160">
        <f>($B$11*$K$9+$C$11*$K$9+$F$11*((DB160+CT160)/MAX(DB160+CT160+DC160, 0.1)*$P$9+DC160/MAX(DB160+CT160+DC160, 0.1)*$Q$9))/($B$11+$C$11+$F$11)</f>
        <v>0</v>
      </c>
      <c r="BS160">
        <v>6</v>
      </c>
      <c r="BT160">
        <v>0.5</v>
      </c>
      <c r="BU160" t="s">
        <v>295</v>
      </c>
      <c r="BV160">
        <v>2</v>
      </c>
      <c r="BW160">
        <v>1621533855.5</v>
      </c>
      <c r="BX160">
        <v>459.934</v>
      </c>
      <c r="BY160">
        <v>469.625</v>
      </c>
      <c r="BZ160">
        <v>12.9585</v>
      </c>
      <c r="CA160">
        <v>12.9609</v>
      </c>
      <c r="CB160">
        <v>451.115</v>
      </c>
      <c r="CC160">
        <v>12.8048</v>
      </c>
      <c r="CD160">
        <v>699.976</v>
      </c>
      <c r="CE160">
        <v>100.929</v>
      </c>
      <c r="CF160">
        <v>0.100326</v>
      </c>
      <c r="CG160">
        <v>22.949</v>
      </c>
      <c r="CH160">
        <v>22.8989</v>
      </c>
      <c r="CI160">
        <v>999.9</v>
      </c>
      <c r="CJ160">
        <v>0</v>
      </c>
      <c r="CK160">
        <v>0</v>
      </c>
      <c r="CL160">
        <v>10040</v>
      </c>
      <c r="CM160">
        <v>0</v>
      </c>
      <c r="CN160">
        <v>3.33586</v>
      </c>
      <c r="CO160">
        <v>600.081</v>
      </c>
      <c r="CP160">
        <v>0.932968</v>
      </c>
      <c r="CQ160">
        <v>0.0670323</v>
      </c>
      <c r="CR160">
        <v>0</v>
      </c>
      <c r="CS160">
        <v>3.5053</v>
      </c>
      <c r="CT160">
        <v>4.99951</v>
      </c>
      <c r="CU160">
        <v>89.6022</v>
      </c>
      <c r="CV160">
        <v>4814.71</v>
      </c>
      <c r="CW160">
        <v>37.687</v>
      </c>
      <c r="CX160">
        <v>41.437</v>
      </c>
      <c r="CY160">
        <v>40.062</v>
      </c>
      <c r="CZ160">
        <v>41</v>
      </c>
      <c r="DA160">
        <v>40</v>
      </c>
      <c r="DB160">
        <v>555.19</v>
      </c>
      <c r="DC160">
        <v>39.89</v>
      </c>
      <c r="DD160">
        <v>0</v>
      </c>
      <c r="DE160">
        <v>1621533859.6</v>
      </c>
      <c r="DF160">
        <v>0</v>
      </c>
      <c r="DG160">
        <v>3.45496538461538</v>
      </c>
      <c r="DH160">
        <v>-0.100912824846844</v>
      </c>
      <c r="DI160">
        <v>-1.58593162179369</v>
      </c>
      <c r="DJ160">
        <v>89.77745</v>
      </c>
      <c r="DK160">
        <v>15</v>
      </c>
      <c r="DL160">
        <v>1621533543.5</v>
      </c>
      <c r="DM160" t="s">
        <v>296</v>
      </c>
      <c r="DN160">
        <v>1621533543</v>
      </c>
      <c r="DO160">
        <v>1621533543.5</v>
      </c>
      <c r="DP160">
        <v>4</v>
      </c>
      <c r="DQ160">
        <v>0.002</v>
      </c>
      <c r="DR160">
        <v>0.003</v>
      </c>
      <c r="DS160">
        <v>8.559</v>
      </c>
      <c r="DT160">
        <v>0.154</v>
      </c>
      <c r="DU160">
        <v>420</v>
      </c>
      <c r="DV160">
        <v>13</v>
      </c>
      <c r="DW160">
        <v>1.35</v>
      </c>
      <c r="DX160">
        <v>0.35</v>
      </c>
      <c r="DY160">
        <v>-9.74525225</v>
      </c>
      <c r="DZ160">
        <v>-0.459495422138808</v>
      </c>
      <c r="EA160">
        <v>0.133867922511099</v>
      </c>
      <c r="EB160">
        <v>1</v>
      </c>
      <c r="EC160">
        <v>3.42147272727273</v>
      </c>
      <c r="ED160">
        <v>0.392066001859214</v>
      </c>
      <c r="EE160">
        <v>0.171386496184443</v>
      </c>
      <c r="EF160">
        <v>1</v>
      </c>
      <c r="EG160">
        <v>-0.004906032425</v>
      </c>
      <c r="EH160">
        <v>-0.0126415283639775</v>
      </c>
      <c r="EI160">
        <v>0.00758694527496255</v>
      </c>
      <c r="EJ160">
        <v>1</v>
      </c>
      <c r="EK160">
        <v>3</v>
      </c>
      <c r="EL160">
        <v>3</v>
      </c>
      <c r="EM160" t="s">
        <v>297</v>
      </c>
      <c r="EN160">
        <v>100</v>
      </c>
      <c r="EO160">
        <v>100</v>
      </c>
      <c r="EP160">
        <v>8.819</v>
      </c>
      <c r="EQ160">
        <v>0.1537</v>
      </c>
      <c r="ER160">
        <v>5.25304998807394</v>
      </c>
      <c r="ES160">
        <v>0.0095515401478521</v>
      </c>
      <c r="ET160">
        <v>-4.08282145803731e-06</v>
      </c>
      <c r="EU160">
        <v>9.61633180237613e-10</v>
      </c>
      <c r="EV160">
        <v>-0.0133641391554055</v>
      </c>
      <c r="EW160">
        <v>0.00964955815971448</v>
      </c>
      <c r="EX160">
        <v>0.000351754833574242</v>
      </c>
      <c r="EY160">
        <v>-6.74969522547015e-06</v>
      </c>
      <c r="EZ160">
        <v>-1</v>
      </c>
      <c r="FA160">
        <v>-1</v>
      </c>
      <c r="FB160">
        <v>-1</v>
      </c>
      <c r="FC160">
        <v>-1</v>
      </c>
      <c r="FD160">
        <v>5.2</v>
      </c>
      <c r="FE160">
        <v>5.2</v>
      </c>
      <c r="FF160">
        <v>2</v>
      </c>
      <c r="FG160">
        <v>793.118</v>
      </c>
      <c r="FH160">
        <v>739.003</v>
      </c>
      <c r="FI160">
        <v>19.9995</v>
      </c>
      <c r="FJ160">
        <v>26.8647</v>
      </c>
      <c r="FK160">
        <v>30</v>
      </c>
      <c r="FL160">
        <v>26.9348</v>
      </c>
      <c r="FM160">
        <v>26.9094</v>
      </c>
      <c r="FN160">
        <v>29.5866</v>
      </c>
      <c r="FO160">
        <v>17.8781</v>
      </c>
      <c r="FP160">
        <v>6.83048</v>
      </c>
      <c r="FQ160">
        <v>20</v>
      </c>
      <c r="FR160">
        <v>479.6</v>
      </c>
      <c r="FS160">
        <v>13.0148</v>
      </c>
      <c r="FT160">
        <v>100.03</v>
      </c>
      <c r="FU160">
        <v>100.396</v>
      </c>
    </row>
    <row r="161" spans="1:177">
      <c r="A161">
        <v>145</v>
      </c>
      <c r="B161">
        <v>1621533857.5</v>
      </c>
      <c r="C161">
        <v>288</v>
      </c>
      <c r="D161" t="s">
        <v>586</v>
      </c>
      <c r="E161" t="s">
        <v>587</v>
      </c>
      <c r="G161">
        <v>1621533857.5</v>
      </c>
      <c r="H161">
        <f>CD161*AF161*(BZ161-CA161)/(100*BS161*(1000-AF161*BZ161))</f>
        <v>0</v>
      </c>
      <c r="I161">
        <f>CD161*AF161*(BY161-BX161*(1000-AF161*CA161)/(1000-AF161*BZ161))/(100*BS161)</f>
        <v>0</v>
      </c>
      <c r="J161">
        <f>BX161 - IF(AF161&gt;1, I161*BS161*100.0/(AH161*CL161), 0)</f>
        <v>0</v>
      </c>
      <c r="K161">
        <f>((Q161-H161/2)*J161-I161)/(Q161+H161/2)</f>
        <v>0</v>
      </c>
      <c r="L161">
        <f>K161*(CE161+CF161)/1000.0</f>
        <v>0</v>
      </c>
      <c r="M161">
        <f>(BX161 - IF(AF161&gt;1, I161*BS161*100.0/(AH161*CL161), 0))*(CE161+CF161)/1000.0</f>
        <v>0</v>
      </c>
      <c r="N161">
        <f>2.0/((1/P161-1/O161)+SIGN(P161)*SQRT((1/P161-1/O161)*(1/P161-1/O161) + 4*BT161/((BT161+1)*(BT161+1))*(2*1/P161*1/O161-1/O161*1/O161)))</f>
        <v>0</v>
      </c>
      <c r="O161">
        <f>IF(LEFT(BU161,1)&lt;&gt;"0",IF(LEFT(BU161,1)="1",3.0,BV161),$D$5+$E$5*(CL161*CE161/($K$5*1000))+$F$5*(CL161*CE161/($K$5*1000))*MAX(MIN(BS161,$J$5),$I$5)*MAX(MIN(BS161,$J$5),$I$5)+$G$5*MAX(MIN(BS161,$J$5),$I$5)*(CL161*CE161/($K$5*1000))+$H$5*(CL161*CE161/($K$5*1000))*(CL161*CE161/($K$5*1000)))</f>
        <v>0</v>
      </c>
      <c r="P161">
        <f>H161*(1000-(1000*0.61365*exp(17.502*T161/(240.97+T161))/(CE161+CF161)+BZ161)/2)/(1000*0.61365*exp(17.502*T161/(240.97+T161))/(CE161+CF161)-BZ161)</f>
        <v>0</v>
      </c>
      <c r="Q161">
        <f>1/((BT161+1)/(N161/1.6)+1/(O161/1.37)) + BT161/((BT161+1)/(N161/1.6) + BT161/(O161/1.37))</f>
        <v>0</v>
      </c>
      <c r="R161">
        <f>(BP161*BR161)</f>
        <v>0</v>
      </c>
      <c r="S161">
        <f>(CG161+(R161+2*0.95*5.67E-8*(((CG161+$B$7)+273)^4-(CG161+273)^4)-44100*H161)/(1.84*29.3*O161+8*0.95*5.67E-8*(CG161+273)^3))</f>
        <v>0</v>
      </c>
      <c r="T161">
        <f>($C$7*CH161+$D$7*CI161+$E$7*S161)</f>
        <v>0</v>
      </c>
      <c r="U161">
        <f>0.61365*exp(17.502*T161/(240.97+T161))</f>
        <v>0</v>
      </c>
      <c r="V161">
        <f>(W161/X161*100)</f>
        <v>0</v>
      </c>
      <c r="W161">
        <f>BZ161*(CE161+CF161)/1000</f>
        <v>0</v>
      </c>
      <c r="X161">
        <f>0.61365*exp(17.502*CG161/(240.97+CG161))</f>
        <v>0</v>
      </c>
      <c r="Y161">
        <f>(U161-BZ161*(CE161+CF161)/1000)</f>
        <v>0</v>
      </c>
      <c r="Z161">
        <f>(-H161*44100)</f>
        <v>0</v>
      </c>
      <c r="AA161">
        <f>2*29.3*O161*0.92*(CG161-T161)</f>
        <v>0</v>
      </c>
      <c r="AB161">
        <f>2*0.95*5.67E-8*(((CG161+$B$7)+273)^4-(T161+273)^4)</f>
        <v>0</v>
      </c>
      <c r="AC161">
        <f>R161+AB161+Z161+AA161</f>
        <v>0</v>
      </c>
      <c r="AD161">
        <v>0</v>
      </c>
      <c r="AE161">
        <v>0</v>
      </c>
      <c r="AF161">
        <f>IF(AD161*$H$13&gt;=AH161,1.0,(AH161/(AH161-AD161*$H$13)))</f>
        <v>0</v>
      </c>
      <c r="AG161">
        <f>(AF161-1)*100</f>
        <v>0</v>
      </c>
      <c r="AH161">
        <f>MAX(0,($B$13+$C$13*CL161)/(1+$D$13*CL161)*CE161/(CG161+273)*$E$13)</f>
        <v>0</v>
      </c>
      <c r="AI161" t="s">
        <v>294</v>
      </c>
      <c r="AJ161">
        <v>0</v>
      </c>
      <c r="AK161">
        <v>0</v>
      </c>
      <c r="AL161">
        <f>AK161-AJ161</f>
        <v>0</v>
      </c>
      <c r="AM161">
        <f>AL161/AK161</f>
        <v>0</v>
      </c>
      <c r="AN161">
        <v>0</v>
      </c>
      <c r="AO161" t="s">
        <v>294</v>
      </c>
      <c r="AP161">
        <v>0</v>
      </c>
      <c r="AQ161">
        <v>0</v>
      </c>
      <c r="AR161">
        <f>1-AP161/AQ161</f>
        <v>0</v>
      </c>
      <c r="AS161">
        <v>0.5</v>
      </c>
      <c r="AT161">
        <f>BP161</f>
        <v>0</v>
      </c>
      <c r="AU161">
        <f>I161</f>
        <v>0</v>
      </c>
      <c r="AV161">
        <f>AR161*AS161*AT161</f>
        <v>0</v>
      </c>
      <c r="AW161">
        <f>BB161/AQ161</f>
        <v>0</v>
      </c>
      <c r="AX161">
        <f>(AU161-AN161)/AT161</f>
        <v>0</v>
      </c>
      <c r="AY161">
        <f>(AK161-AQ161)/AQ161</f>
        <v>0</v>
      </c>
      <c r="AZ161" t="s">
        <v>294</v>
      </c>
      <c r="BA161">
        <v>0</v>
      </c>
      <c r="BB161">
        <f>AQ161-BA161</f>
        <v>0</v>
      </c>
      <c r="BC161">
        <f>(AQ161-AP161)/(AQ161-BA161)</f>
        <v>0</v>
      </c>
      <c r="BD161">
        <f>(AK161-AQ161)/(AK161-BA161)</f>
        <v>0</v>
      </c>
      <c r="BE161">
        <f>(AQ161-AP161)/(AQ161-AJ161)</f>
        <v>0</v>
      </c>
      <c r="BF161">
        <f>(AK161-AQ161)/(AK161-AJ161)</f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f>$B$11*CM161+$C$11*CN161+$F$11*CO161*(1-CR161)</f>
        <v>0</v>
      </c>
      <c r="BP161">
        <f>BO161*BQ161</f>
        <v>0</v>
      </c>
      <c r="BQ161">
        <f>($B$11*$D$9+$C$11*$D$9+$F$11*((DB161+CT161)/MAX(DB161+CT161+DC161, 0.1)*$I$9+DC161/MAX(DB161+CT161+DC161, 0.1)*$J$9))/($B$11+$C$11+$F$11)</f>
        <v>0</v>
      </c>
      <c r="BR161">
        <f>($B$11*$K$9+$C$11*$K$9+$F$11*((DB161+CT161)/MAX(DB161+CT161+DC161, 0.1)*$P$9+DC161/MAX(DB161+CT161+DC161, 0.1)*$Q$9))/($B$11+$C$11+$F$11)</f>
        <v>0</v>
      </c>
      <c r="BS161">
        <v>6</v>
      </c>
      <c r="BT161">
        <v>0.5</v>
      </c>
      <c r="BU161" t="s">
        <v>295</v>
      </c>
      <c r="BV161">
        <v>2</v>
      </c>
      <c r="BW161">
        <v>1621533857.5</v>
      </c>
      <c r="BX161">
        <v>463.279</v>
      </c>
      <c r="BY161">
        <v>472.979</v>
      </c>
      <c r="BZ161">
        <v>12.9629</v>
      </c>
      <c r="CA161">
        <v>12.9584</v>
      </c>
      <c r="CB161">
        <v>454.438</v>
      </c>
      <c r="CC161">
        <v>12.8091</v>
      </c>
      <c r="CD161">
        <v>699.951</v>
      </c>
      <c r="CE161">
        <v>100.926</v>
      </c>
      <c r="CF161">
        <v>0.0998898</v>
      </c>
      <c r="CG161">
        <v>22.9494</v>
      </c>
      <c r="CH161">
        <v>22.8887</v>
      </c>
      <c r="CI161">
        <v>999.9</v>
      </c>
      <c r="CJ161">
        <v>0</v>
      </c>
      <c r="CK161">
        <v>0</v>
      </c>
      <c r="CL161">
        <v>10050</v>
      </c>
      <c r="CM161">
        <v>0</v>
      </c>
      <c r="CN161">
        <v>3.33586</v>
      </c>
      <c r="CO161">
        <v>600.091</v>
      </c>
      <c r="CP161">
        <v>0.933003</v>
      </c>
      <c r="CQ161">
        <v>0.0669971</v>
      </c>
      <c r="CR161">
        <v>0</v>
      </c>
      <c r="CS161">
        <v>3.4306</v>
      </c>
      <c r="CT161">
        <v>4.99951</v>
      </c>
      <c r="CU161">
        <v>89.6946</v>
      </c>
      <c r="CV161">
        <v>4814.83</v>
      </c>
      <c r="CW161">
        <v>37.687</v>
      </c>
      <c r="CX161">
        <v>41.437</v>
      </c>
      <c r="CY161">
        <v>40.062</v>
      </c>
      <c r="CZ161">
        <v>41</v>
      </c>
      <c r="DA161">
        <v>40</v>
      </c>
      <c r="DB161">
        <v>555.22</v>
      </c>
      <c r="DC161">
        <v>39.87</v>
      </c>
      <c r="DD161">
        <v>0</v>
      </c>
      <c r="DE161">
        <v>1621533861.4</v>
      </c>
      <c r="DF161">
        <v>0</v>
      </c>
      <c r="DG161">
        <v>3.457944</v>
      </c>
      <c r="DH161">
        <v>-0.139453849711007</v>
      </c>
      <c r="DI161">
        <v>-1.91938461040228</v>
      </c>
      <c r="DJ161">
        <v>89.753872</v>
      </c>
      <c r="DK161">
        <v>15</v>
      </c>
      <c r="DL161">
        <v>1621533543.5</v>
      </c>
      <c r="DM161" t="s">
        <v>296</v>
      </c>
      <c r="DN161">
        <v>1621533543</v>
      </c>
      <c r="DO161">
        <v>1621533543.5</v>
      </c>
      <c r="DP161">
        <v>4</v>
      </c>
      <c r="DQ161">
        <v>0.002</v>
      </c>
      <c r="DR161">
        <v>0.003</v>
      </c>
      <c r="DS161">
        <v>8.559</v>
      </c>
      <c r="DT161">
        <v>0.154</v>
      </c>
      <c r="DU161">
        <v>420</v>
      </c>
      <c r="DV161">
        <v>13</v>
      </c>
      <c r="DW161">
        <v>1.35</v>
      </c>
      <c r="DX161">
        <v>0.35</v>
      </c>
      <c r="DY161">
        <v>-9.737065</v>
      </c>
      <c r="DZ161">
        <v>-0.597890656660397</v>
      </c>
      <c r="EA161">
        <v>0.131894357195446</v>
      </c>
      <c r="EB161">
        <v>0</v>
      </c>
      <c r="EC161">
        <v>3.43468484848485</v>
      </c>
      <c r="ED161">
        <v>0.347476332108086</v>
      </c>
      <c r="EE161">
        <v>0.164358228714565</v>
      </c>
      <c r="EF161">
        <v>1</v>
      </c>
      <c r="EG161">
        <v>-0.005098221575</v>
      </c>
      <c r="EH161">
        <v>0.00793670669043153</v>
      </c>
      <c r="EI161">
        <v>0.00750812229085837</v>
      </c>
      <c r="EJ161">
        <v>1</v>
      </c>
      <c r="EK161">
        <v>2</v>
      </c>
      <c r="EL161">
        <v>3</v>
      </c>
      <c r="EM161" t="s">
        <v>306</v>
      </c>
      <c r="EN161">
        <v>100</v>
      </c>
      <c r="EO161">
        <v>100</v>
      </c>
      <c r="EP161">
        <v>8.841</v>
      </c>
      <c r="EQ161">
        <v>0.1538</v>
      </c>
      <c r="ER161">
        <v>5.25304998807394</v>
      </c>
      <c r="ES161">
        <v>0.0095515401478521</v>
      </c>
      <c r="ET161">
        <v>-4.08282145803731e-06</v>
      </c>
      <c r="EU161">
        <v>9.61633180237613e-10</v>
      </c>
      <c r="EV161">
        <v>-0.0133641391554055</v>
      </c>
      <c r="EW161">
        <v>0.00964955815971448</v>
      </c>
      <c r="EX161">
        <v>0.000351754833574242</v>
      </c>
      <c r="EY161">
        <v>-6.74969522547015e-06</v>
      </c>
      <c r="EZ161">
        <v>-1</v>
      </c>
      <c r="FA161">
        <v>-1</v>
      </c>
      <c r="FB161">
        <v>-1</v>
      </c>
      <c r="FC161">
        <v>-1</v>
      </c>
      <c r="FD161">
        <v>5.2</v>
      </c>
      <c r="FE161">
        <v>5.2</v>
      </c>
      <c r="FF161">
        <v>2</v>
      </c>
      <c r="FG161">
        <v>793.112</v>
      </c>
      <c r="FH161">
        <v>739.003</v>
      </c>
      <c r="FI161">
        <v>19.9995</v>
      </c>
      <c r="FJ161">
        <v>26.8633</v>
      </c>
      <c r="FK161">
        <v>30</v>
      </c>
      <c r="FL161">
        <v>26.9339</v>
      </c>
      <c r="FM161">
        <v>26.9094</v>
      </c>
      <c r="FN161">
        <v>29.7584</v>
      </c>
      <c r="FO161">
        <v>17.8781</v>
      </c>
      <c r="FP161">
        <v>6.83048</v>
      </c>
      <c r="FQ161">
        <v>20</v>
      </c>
      <c r="FR161">
        <v>482.95</v>
      </c>
      <c r="FS161">
        <v>13.0148</v>
      </c>
      <c r="FT161">
        <v>100.032</v>
      </c>
      <c r="FU161">
        <v>100.396</v>
      </c>
    </row>
    <row r="162" spans="1:177">
      <c r="A162">
        <v>146</v>
      </c>
      <c r="B162">
        <v>1621533859.5</v>
      </c>
      <c r="C162">
        <v>290</v>
      </c>
      <c r="D162" t="s">
        <v>588</v>
      </c>
      <c r="E162" t="s">
        <v>589</v>
      </c>
      <c r="G162">
        <v>1621533859.5</v>
      </c>
      <c r="H162">
        <f>CD162*AF162*(BZ162-CA162)/(100*BS162*(1000-AF162*BZ162))</f>
        <v>0</v>
      </c>
      <c r="I162">
        <f>CD162*AF162*(BY162-BX162*(1000-AF162*CA162)/(1000-AF162*BZ162))/(100*BS162)</f>
        <v>0</v>
      </c>
      <c r="J162">
        <f>BX162 - IF(AF162&gt;1, I162*BS162*100.0/(AH162*CL162), 0)</f>
        <v>0</v>
      </c>
      <c r="K162">
        <f>((Q162-H162/2)*J162-I162)/(Q162+H162/2)</f>
        <v>0</v>
      </c>
      <c r="L162">
        <f>K162*(CE162+CF162)/1000.0</f>
        <v>0</v>
      </c>
      <c r="M162">
        <f>(BX162 - IF(AF162&gt;1, I162*BS162*100.0/(AH162*CL162), 0))*(CE162+CF162)/1000.0</f>
        <v>0</v>
      </c>
      <c r="N162">
        <f>2.0/((1/P162-1/O162)+SIGN(P162)*SQRT((1/P162-1/O162)*(1/P162-1/O162) + 4*BT162/((BT162+1)*(BT162+1))*(2*1/P162*1/O162-1/O162*1/O162)))</f>
        <v>0</v>
      </c>
      <c r="O162">
        <f>IF(LEFT(BU162,1)&lt;&gt;"0",IF(LEFT(BU162,1)="1",3.0,BV162),$D$5+$E$5*(CL162*CE162/($K$5*1000))+$F$5*(CL162*CE162/($K$5*1000))*MAX(MIN(BS162,$J$5),$I$5)*MAX(MIN(BS162,$J$5),$I$5)+$G$5*MAX(MIN(BS162,$J$5),$I$5)*(CL162*CE162/($K$5*1000))+$H$5*(CL162*CE162/($K$5*1000))*(CL162*CE162/($K$5*1000)))</f>
        <v>0</v>
      </c>
      <c r="P162">
        <f>H162*(1000-(1000*0.61365*exp(17.502*T162/(240.97+T162))/(CE162+CF162)+BZ162)/2)/(1000*0.61365*exp(17.502*T162/(240.97+T162))/(CE162+CF162)-BZ162)</f>
        <v>0</v>
      </c>
      <c r="Q162">
        <f>1/((BT162+1)/(N162/1.6)+1/(O162/1.37)) + BT162/((BT162+1)/(N162/1.6) + BT162/(O162/1.37))</f>
        <v>0</v>
      </c>
      <c r="R162">
        <f>(BP162*BR162)</f>
        <v>0</v>
      </c>
      <c r="S162">
        <f>(CG162+(R162+2*0.95*5.67E-8*(((CG162+$B$7)+273)^4-(CG162+273)^4)-44100*H162)/(1.84*29.3*O162+8*0.95*5.67E-8*(CG162+273)^3))</f>
        <v>0</v>
      </c>
      <c r="T162">
        <f>($C$7*CH162+$D$7*CI162+$E$7*S162)</f>
        <v>0</v>
      </c>
      <c r="U162">
        <f>0.61365*exp(17.502*T162/(240.97+T162))</f>
        <v>0</v>
      </c>
      <c r="V162">
        <f>(W162/X162*100)</f>
        <v>0</v>
      </c>
      <c r="W162">
        <f>BZ162*(CE162+CF162)/1000</f>
        <v>0</v>
      </c>
      <c r="X162">
        <f>0.61365*exp(17.502*CG162/(240.97+CG162))</f>
        <v>0</v>
      </c>
      <c r="Y162">
        <f>(U162-BZ162*(CE162+CF162)/1000)</f>
        <v>0</v>
      </c>
      <c r="Z162">
        <f>(-H162*44100)</f>
        <v>0</v>
      </c>
      <c r="AA162">
        <f>2*29.3*O162*0.92*(CG162-T162)</f>
        <v>0</v>
      </c>
      <c r="AB162">
        <f>2*0.95*5.67E-8*(((CG162+$B$7)+273)^4-(T162+273)^4)</f>
        <v>0</v>
      </c>
      <c r="AC162">
        <f>R162+AB162+Z162+AA162</f>
        <v>0</v>
      </c>
      <c r="AD162">
        <v>0</v>
      </c>
      <c r="AE162">
        <v>0</v>
      </c>
      <c r="AF162">
        <f>IF(AD162*$H$13&gt;=AH162,1.0,(AH162/(AH162-AD162*$H$13)))</f>
        <v>0</v>
      </c>
      <c r="AG162">
        <f>(AF162-1)*100</f>
        <v>0</v>
      </c>
      <c r="AH162">
        <f>MAX(0,($B$13+$C$13*CL162)/(1+$D$13*CL162)*CE162/(CG162+273)*$E$13)</f>
        <v>0</v>
      </c>
      <c r="AI162" t="s">
        <v>294</v>
      </c>
      <c r="AJ162">
        <v>0</v>
      </c>
      <c r="AK162">
        <v>0</v>
      </c>
      <c r="AL162">
        <f>AK162-AJ162</f>
        <v>0</v>
      </c>
      <c r="AM162">
        <f>AL162/AK162</f>
        <v>0</v>
      </c>
      <c r="AN162">
        <v>0</v>
      </c>
      <c r="AO162" t="s">
        <v>294</v>
      </c>
      <c r="AP162">
        <v>0</v>
      </c>
      <c r="AQ162">
        <v>0</v>
      </c>
      <c r="AR162">
        <f>1-AP162/AQ162</f>
        <v>0</v>
      </c>
      <c r="AS162">
        <v>0.5</v>
      </c>
      <c r="AT162">
        <f>BP162</f>
        <v>0</v>
      </c>
      <c r="AU162">
        <f>I162</f>
        <v>0</v>
      </c>
      <c r="AV162">
        <f>AR162*AS162*AT162</f>
        <v>0</v>
      </c>
      <c r="AW162">
        <f>BB162/AQ162</f>
        <v>0</v>
      </c>
      <c r="AX162">
        <f>(AU162-AN162)/AT162</f>
        <v>0</v>
      </c>
      <c r="AY162">
        <f>(AK162-AQ162)/AQ162</f>
        <v>0</v>
      </c>
      <c r="AZ162" t="s">
        <v>294</v>
      </c>
      <c r="BA162">
        <v>0</v>
      </c>
      <c r="BB162">
        <f>AQ162-BA162</f>
        <v>0</v>
      </c>
      <c r="BC162">
        <f>(AQ162-AP162)/(AQ162-BA162)</f>
        <v>0</v>
      </c>
      <c r="BD162">
        <f>(AK162-AQ162)/(AK162-BA162)</f>
        <v>0</v>
      </c>
      <c r="BE162">
        <f>(AQ162-AP162)/(AQ162-AJ162)</f>
        <v>0</v>
      </c>
      <c r="BF162">
        <f>(AK162-AQ162)/(AK162-AJ162)</f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f>$B$11*CM162+$C$11*CN162+$F$11*CO162*(1-CR162)</f>
        <v>0</v>
      </c>
      <c r="BP162">
        <f>BO162*BQ162</f>
        <v>0</v>
      </c>
      <c r="BQ162">
        <f>($B$11*$D$9+$C$11*$D$9+$F$11*((DB162+CT162)/MAX(DB162+CT162+DC162, 0.1)*$I$9+DC162/MAX(DB162+CT162+DC162, 0.1)*$J$9))/($B$11+$C$11+$F$11)</f>
        <v>0</v>
      </c>
      <c r="BR162">
        <f>($B$11*$K$9+$C$11*$K$9+$F$11*((DB162+CT162)/MAX(DB162+CT162+DC162, 0.1)*$P$9+DC162/MAX(DB162+CT162+DC162, 0.1)*$Q$9))/($B$11+$C$11+$F$11)</f>
        <v>0</v>
      </c>
      <c r="BS162">
        <v>6</v>
      </c>
      <c r="BT162">
        <v>0.5</v>
      </c>
      <c r="BU162" t="s">
        <v>295</v>
      </c>
      <c r="BV162">
        <v>2</v>
      </c>
      <c r="BW162">
        <v>1621533859.5</v>
      </c>
      <c r="BX162">
        <v>466.728</v>
      </c>
      <c r="BY162">
        <v>476.284</v>
      </c>
      <c r="BZ162">
        <v>12.9576</v>
      </c>
      <c r="CA162">
        <v>12.9644</v>
      </c>
      <c r="CB162">
        <v>457.866</v>
      </c>
      <c r="CC162">
        <v>12.8039</v>
      </c>
      <c r="CD162">
        <v>699.784</v>
      </c>
      <c r="CE162">
        <v>100.928</v>
      </c>
      <c r="CF162">
        <v>0.10119</v>
      </c>
      <c r="CG162">
        <v>22.9471</v>
      </c>
      <c r="CH162">
        <v>22.9152</v>
      </c>
      <c r="CI162">
        <v>999.9</v>
      </c>
      <c r="CJ162">
        <v>0</v>
      </c>
      <c r="CK162">
        <v>0</v>
      </c>
      <c r="CL162">
        <v>9960</v>
      </c>
      <c r="CM162">
        <v>0</v>
      </c>
      <c r="CN162">
        <v>3.33586</v>
      </c>
      <c r="CO162">
        <v>600.089</v>
      </c>
      <c r="CP162">
        <v>0.933003</v>
      </c>
      <c r="CQ162">
        <v>0.0669971</v>
      </c>
      <c r="CR162">
        <v>0</v>
      </c>
      <c r="CS162">
        <v>3.4986</v>
      </c>
      <c r="CT162">
        <v>4.99951</v>
      </c>
      <c r="CU162">
        <v>90.0238</v>
      </c>
      <c r="CV162">
        <v>4814.82</v>
      </c>
      <c r="CW162">
        <v>37.687</v>
      </c>
      <c r="CX162">
        <v>41.437</v>
      </c>
      <c r="CY162">
        <v>40.062</v>
      </c>
      <c r="CZ162">
        <v>41.062</v>
      </c>
      <c r="DA162">
        <v>40</v>
      </c>
      <c r="DB162">
        <v>555.22</v>
      </c>
      <c r="DC162">
        <v>39.87</v>
      </c>
      <c r="DD162">
        <v>0</v>
      </c>
      <c r="DE162">
        <v>1621533863.2</v>
      </c>
      <c r="DF162">
        <v>0</v>
      </c>
      <c r="DG162">
        <v>3.43278846153846</v>
      </c>
      <c r="DH162">
        <v>0.254054703702812</v>
      </c>
      <c r="DI162">
        <v>-1.08518632676684</v>
      </c>
      <c r="DJ162">
        <v>89.7648653846154</v>
      </c>
      <c r="DK162">
        <v>15</v>
      </c>
      <c r="DL162">
        <v>1621533543.5</v>
      </c>
      <c r="DM162" t="s">
        <v>296</v>
      </c>
      <c r="DN162">
        <v>1621533543</v>
      </c>
      <c r="DO162">
        <v>1621533543.5</v>
      </c>
      <c r="DP162">
        <v>4</v>
      </c>
      <c r="DQ162">
        <v>0.002</v>
      </c>
      <c r="DR162">
        <v>0.003</v>
      </c>
      <c r="DS162">
        <v>8.559</v>
      </c>
      <c r="DT162">
        <v>0.154</v>
      </c>
      <c r="DU162">
        <v>420</v>
      </c>
      <c r="DV162">
        <v>13</v>
      </c>
      <c r="DW162">
        <v>1.35</v>
      </c>
      <c r="DX162">
        <v>0.35</v>
      </c>
      <c r="DY162">
        <v>-9.7495855</v>
      </c>
      <c r="DZ162">
        <v>-0.649333508442753</v>
      </c>
      <c r="EA162">
        <v>0.130196621921423</v>
      </c>
      <c r="EB162">
        <v>0</v>
      </c>
      <c r="EC162">
        <v>3.44874285714286</v>
      </c>
      <c r="ED162">
        <v>-0.104543248532287</v>
      </c>
      <c r="EE162">
        <v>0.138809469182379</v>
      </c>
      <c r="EF162">
        <v>1</v>
      </c>
      <c r="EG162">
        <v>-0.005087754825</v>
      </c>
      <c r="EH162">
        <v>0.037201379043152</v>
      </c>
      <c r="EI162">
        <v>0.00738547984952918</v>
      </c>
      <c r="EJ162">
        <v>1</v>
      </c>
      <c r="EK162">
        <v>2</v>
      </c>
      <c r="EL162">
        <v>3</v>
      </c>
      <c r="EM162" t="s">
        <v>306</v>
      </c>
      <c r="EN162">
        <v>100</v>
      </c>
      <c r="EO162">
        <v>100</v>
      </c>
      <c r="EP162">
        <v>8.862</v>
      </c>
      <c r="EQ162">
        <v>0.1537</v>
      </c>
      <c r="ER162">
        <v>5.25304998807394</v>
      </c>
      <c r="ES162">
        <v>0.0095515401478521</v>
      </c>
      <c r="ET162">
        <v>-4.08282145803731e-06</v>
      </c>
      <c r="EU162">
        <v>9.61633180237613e-10</v>
      </c>
      <c r="EV162">
        <v>-0.0133641391554055</v>
      </c>
      <c r="EW162">
        <v>0.00964955815971448</v>
      </c>
      <c r="EX162">
        <v>0.000351754833574242</v>
      </c>
      <c r="EY162">
        <v>-6.74969522547015e-06</v>
      </c>
      <c r="EZ162">
        <v>-1</v>
      </c>
      <c r="FA162">
        <v>-1</v>
      </c>
      <c r="FB162">
        <v>-1</v>
      </c>
      <c r="FC162">
        <v>-1</v>
      </c>
      <c r="FD162">
        <v>5.3</v>
      </c>
      <c r="FE162">
        <v>5.3</v>
      </c>
      <c r="FF162">
        <v>2</v>
      </c>
      <c r="FG162">
        <v>793.264</v>
      </c>
      <c r="FH162">
        <v>738.782</v>
      </c>
      <c r="FI162">
        <v>19.9991</v>
      </c>
      <c r="FJ162">
        <v>26.8625</v>
      </c>
      <c r="FK162">
        <v>29.9999</v>
      </c>
      <c r="FL162">
        <v>26.9326</v>
      </c>
      <c r="FM162">
        <v>26.9071</v>
      </c>
      <c r="FN162">
        <v>29.9271</v>
      </c>
      <c r="FO162">
        <v>17.8781</v>
      </c>
      <c r="FP162">
        <v>6.83048</v>
      </c>
      <c r="FQ162">
        <v>20</v>
      </c>
      <c r="FR162">
        <v>486.3</v>
      </c>
      <c r="FS162">
        <v>13.0148</v>
      </c>
      <c r="FT162">
        <v>100.034</v>
      </c>
      <c r="FU162">
        <v>100.397</v>
      </c>
    </row>
    <row r="163" spans="1:177">
      <c r="A163">
        <v>147</v>
      </c>
      <c r="B163">
        <v>1621533861.5</v>
      </c>
      <c r="C163">
        <v>292</v>
      </c>
      <c r="D163" t="s">
        <v>590</v>
      </c>
      <c r="E163" t="s">
        <v>591</v>
      </c>
      <c r="G163">
        <v>1621533861.5</v>
      </c>
      <c r="H163">
        <f>CD163*AF163*(BZ163-CA163)/(100*BS163*(1000-AF163*BZ163))</f>
        <v>0</v>
      </c>
      <c r="I163">
        <f>CD163*AF163*(BY163-BX163*(1000-AF163*CA163)/(1000-AF163*BZ163))/(100*BS163)</f>
        <v>0</v>
      </c>
      <c r="J163">
        <f>BX163 - IF(AF163&gt;1, I163*BS163*100.0/(AH163*CL163), 0)</f>
        <v>0</v>
      </c>
      <c r="K163">
        <f>((Q163-H163/2)*J163-I163)/(Q163+H163/2)</f>
        <v>0</v>
      </c>
      <c r="L163">
        <f>K163*(CE163+CF163)/1000.0</f>
        <v>0</v>
      </c>
      <c r="M163">
        <f>(BX163 - IF(AF163&gt;1, I163*BS163*100.0/(AH163*CL163), 0))*(CE163+CF163)/1000.0</f>
        <v>0</v>
      </c>
      <c r="N163">
        <f>2.0/((1/P163-1/O163)+SIGN(P163)*SQRT((1/P163-1/O163)*(1/P163-1/O163) + 4*BT163/((BT163+1)*(BT163+1))*(2*1/P163*1/O163-1/O163*1/O163)))</f>
        <v>0</v>
      </c>
      <c r="O163">
        <f>IF(LEFT(BU163,1)&lt;&gt;"0",IF(LEFT(BU163,1)="1",3.0,BV163),$D$5+$E$5*(CL163*CE163/($K$5*1000))+$F$5*(CL163*CE163/($K$5*1000))*MAX(MIN(BS163,$J$5),$I$5)*MAX(MIN(BS163,$J$5),$I$5)+$G$5*MAX(MIN(BS163,$J$5),$I$5)*(CL163*CE163/($K$5*1000))+$H$5*(CL163*CE163/($K$5*1000))*(CL163*CE163/($K$5*1000)))</f>
        <v>0</v>
      </c>
      <c r="P163">
        <f>H163*(1000-(1000*0.61365*exp(17.502*T163/(240.97+T163))/(CE163+CF163)+BZ163)/2)/(1000*0.61365*exp(17.502*T163/(240.97+T163))/(CE163+CF163)-BZ163)</f>
        <v>0</v>
      </c>
      <c r="Q163">
        <f>1/((BT163+1)/(N163/1.6)+1/(O163/1.37)) + BT163/((BT163+1)/(N163/1.6) + BT163/(O163/1.37))</f>
        <v>0</v>
      </c>
      <c r="R163">
        <f>(BP163*BR163)</f>
        <v>0</v>
      </c>
      <c r="S163">
        <f>(CG163+(R163+2*0.95*5.67E-8*(((CG163+$B$7)+273)^4-(CG163+273)^4)-44100*H163)/(1.84*29.3*O163+8*0.95*5.67E-8*(CG163+273)^3))</f>
        <v>0</v>
      </c>
      <c r="T163">
        <f>($C$7*CH163+$D$7*CI163+$E$7*S163)</f>
        <v>0</v>
      </c>
      <c r="U163">
        <f>0.61365*exp(17.502*T163/(240.97+T163))</f>
        <v>0</v>
      </c>
      <c r="V163">
        <f>(W163/X163*100)</f>
        <v>0</v>
      </c>
      <c r="W163">
        <f>BZ163*(CE163+CF163)/1000</f>
        <v>0</v>
      </c>
      <c r="X163">
        <f>0.61365*exp(17.502*CG163/(240.97+CG163))</f>
        <v>0</v>
      </c>
      <c r="Y163">
        <f>(U163-BZ163*(CE163+CF163)/1000)</f>
        <v>0</v>
      </c>
      <c r="Z163">
        <f>(-H163*44100)</f>
        <v>0</v>
      </c>
      <c r="AA163">
        <f>2*29.3*O163*0.92*(CG163-T163)</f>
        <v>0</v>
      </c>
      <c r="AB163">
        <f>2*0.95*5.67E-8*(((CG163+$B$7)+273)^4-(T163+273)^4)</f>
        <v>0</v>
      </c>
      <c r="AC163">
        <f>R163+AB163+Z163+AA163</f>
        <v>0</v>
      </c>
      <c r="AD163">
        <v>0</v>
      </c>
      <c r="AE163">
        <v>0</v>
      </c>
      <c r="AF163">
        <f>IF(AD163*$H$13&gt;=AH163,1.0,(AH163/(AH163-AD163*$H$13)))</f>
        <v>0</v>
      </c>
      <c r="AG163">
        <f>(AF163-1)*100</f>
        <v>0</v>
      </c>
      <c r="AH163">
        <f>MAX(0,($B$13+$C$13*CL163)/(1+$D$13*CL163)*CE163/(CG163+273)*$E$13)</f>
        <v>0</v>
      </c>
      <c r="AI163" t="s">
        <v>294</v>
      </c>
      <c r="AJ163">
        <v>0</v>
      </c>
      <c r="AK163">
        <v>0</v>
      </c>
      <c r="AL163">
        <f>AK163-AJ163</f>
        <v>0</v>
      </c>
      <c r="AM163">
        <f>AL163/AK163</f>
        <v>0</v>
      </c>
      <c r="AN163">
        <v>0</v>
      </c>
      <c r="AO163" t="s">
        <v>294</v>
      </c>
      <c r="AP163">
        <v>0</v>
      </c>
      <c r="AQ163">
        <v>0</v>
      </c>
      <c r="AR163">
        <f>1-AP163/AQ163</f>
        <v>0</v>
      </c>
      <c r="AS163">
        <v>0.5</v>
      </c>
      <c r="AT163">
        <f>BP163</f>
        <v>0</v>
      </c>
      <c r="AU163">
        <f>I163</f>
        <v>0</v>
      </c>
      <c r="AV163">
        <f>AR163*AS163*AT163</f>
        <v>0</v>
      </c>
      <c r="AW163">
        <f>BB163/AQ163</f>
        <v>0</v>
      </c>
      <c r="AX163">
        <f>(AU163-AN163)/AT163</f>
        <v>0</v>
      </c>
      <c r="AY163">
        <f>(AK163-AQ163)/AQ163</f>
        <v>0</v>
      </c>
      <c r="AZ163" t="s">
        <v>294</v>
      </c>
      <c r="BA163">
        <v>0</v>
      </c>
      <c r="BB163">
        <f>AQ163-BA163</f>
        <v>0</v>
      </c>
      <c r="BC163">
        <f>(AQ163-AP163)/(AQ163-BA163)</f>
        <v>0</v>
      </c>
      <c r="BD163">
        <f>(AK163-AQ163)/(AK163-BA163)</f>
        <v>0</v>
      </c>
      <c r="BE163">
        <f>(AQ163-AP163)/(AQ163-AJ163)</f>
        <v>0</v>
      </c>
      <c r="BF163">
        <f>(AK163-AQ163)/(AK163-AJ163)</f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f>$B$11*CM163+$C$11*CN163+$F$11*CO163*(1-CR163)</f>
        <v>0</v>
      </c>
      <c r="BP163">
        <f>BO163*BQ163</f>
        <v>0</v>
      </c>
      <c r="BQ163">
        <f>($B$11*$D$9+$C$11*$D$9+$F$11*((DB163+CT163)/MAX(DB163+CT163+DC163, 0.1)*$I$9+DC163/MAX(DB163+CT163+DC163, 0.1)*$J$9))/($B$11+$C$11+$F$11)</f>
        <v>0</v>
      </c>
      <c r="BR163">
        <f>($B$11*$K$9+$C$11*$K$9+$F$11*((DB163+CT163)/MAX(DB163+CT163+DC163, 0.1)*$P$9+DC163/MAX(DB163+CT163+DC163, 0.1)*$Q$9))/($B$11+$C$11+$F$11)</f>
        <v>0</v>
      </c>
      <c r="BS163">
        <v>6</v>
      </c>
      <c r="BT163">
        <v>0.5</v>
      </c>
      <c r="BU163" t="s">
        <v>295</v>
      </c>
      <c r="BV163">
        <v>2</v>
      </c>
      <c r="BW163">
        <v>1621533861.5</v>
      </c>
      <c r="BX163">
        <v>469.966</v>
      </c>
      <c r="BY163">
        <v>479.919</v>
      </c>
      <c r="BZ163">
        <v>12.9595</v>
      </c>
      <c r="CA163">
        <v>12.9612</v>
      </c>
      <c r="CB163">
        <v>461.083</v>
      </c>
      <c r="CC163">
        <v>12.8058</v>
      </c>
      <c r="CD163">
        <v>699.852</v>
      </c>
      <c r="CE163">
        <v>100.931</v>
      </c>
      <c r="CF163">
        <v>0.100258</v>
      </c>
      <c r="CG163">
        <v>22.9482</v>
      </c>
      <c r="CH163">
        <v>22.9098</v>
      </c>
      <c r="CI163">
        <v>999.9</v>
      </c>
      <c r="CJ163">
        <v>0</v>
      </c>
      <c r="CK163">
        <v>0</v>
      </c>
      <c r="CL163">
        <v>10020</v>
      </c>
      <c r="CM163">
        <v>0</v>
      </c>
      <c r="CN163">
        <v>3.33586</v>
      </c>
      <c r="CO163">
        <v>600.087</v>
      </c>
      <c r="CP163">
        <v>0.933003</v>
      </c>
      <c r="CQ163">
        <v>0.0669971</v>
      </c>
      <c r="CR163">
        <v>0</v>
      </c>
      <c r="CS163">
        <v>3.5223</v>
      </c>
      <c r="CT163">
        <v>4.99951</v>
      </c>
      <c r="CU163">
        <v>89.5167</v>
      </c>
      <c r="CV163">
        <v>4814.8</v>
      </c>
      <c r="CW163">
        <v>37.687</v>
      </c>
      <c r="CX163">
        <v>41.437</v>
      </c>
      <c r="CY163">
        <v>40.062</v>
      </c>
      <c r="CZ163">
        <v>41.062</v>
      </c>
      <c r="DA163">
        <v>40</v>
      </c>
      <c r="DB163">
        <v>555.22</v>
      </c>
      <c r="DC163">
        <v>39.87</v>
      </c>
      <c r="DD163">
        <v>0</v>
      </c>
      <c r="DE163">
        <v>1621533865.6</v>
      </c>
      <c r="DF163">
        <v>0</v>
      </c>
      <c r="DG163">
        <v>3.42746923076923</v>
      </c>
      <c r="DH163">
        <v>-0.12705641272109</v>
      </c>
      <c r="DI163">
        <v>-0.713360679726453</v>
      </c>
      <c r="DJ163">
        <v>89.7416769230769</v>
      </c>
      <c r="DK163">
        <v>15</v>
      </c>
      <c r="DL163">
        <v>1621533543.5</v>
      </c>
      <c r="DM163" t="s">
        <v>296</v>
      </c>
      <c r="DN163">
        <v>1621533543</v>
      </c>
      <c r="DO163">
        <v>1621533543.5</v>
      </c>
      <c r="DP163">
        <v>4</v>
      </c>
      <c r="DQ163">
        <v>0.002</v>
      </c>
      <c r="DR163">
        <v>0.003</v>
      </c>
      <c r="DS163">
        <v>8.559</v>
      </c>
      <c r="DT163">
        <v>0.154</v>
      </c>
      <c r="DU163">
        <v>420</v>
      </c>
      <c r="DV163">
        <v>13</v>
      </c>
      <c r="DW163">
        <v>1.35</v>
      </c>
      <c r="DX163">
        <v>0.35</v>
      </c>
      <c r="DY163">
        <v>-9.7714445</v>
      </c>
      <c r="DZ163">
        <v>-0.448977861163211</v>
      </c>
      <c r="EA163">
        <v>0.133553175382505</v>
      </c>
      <c r="EB163">
        <v>1</v>
      </c>
      <c r="EC163">
        <v>3.44245757575758</v>
      </c>
      <c r="ED163">
        <v>-0.268190315220142</v>
      </c>
      <c r="EE163">
        <v>0.146974147449017</v>
      </c>
      <c r="EF163">
        <v>1</v>
      </c>
      <c r="EG163">
        <v>-0.00532538645</v>
      </c>
      <c r="EH163">
        <v>0.0603530847354597</v>
      </c>
      <c r="EI163">
        <v>0.00723465586510819</v>
      </c>
      <c r="EJ163">
        <v>1</v>
      </c>
      <c r="EK163">
        <v>3</v>
      </c>
      <c r="EL163">
        <v>3</v>
      </c>
      <c r="EM163" t="s">
        <v>297</v>
      </c>
      <c r="EN163">
        <v>100</v>
      </c>
      <c r="EO163">
        <v>100</v>
      </c>
      <c r="EP163">
        <v>8.883</v>
      </c>
      <c r="EQ163">
        <v>0.1537</v>
      </c>
      <c r="ER163">
        <v>5.25304998807394</v>
      </c>
      <c r="ES163">
        <v>0.0095515401478521</v>
      </c>
      <c r="ET163">
        <v>-4.08282145803731e-06</v>
      </c>
      <c r="EU163">
        <v>9.61633180237613e-10</v>
      </c>
      <c r="EV163">
        <v>-0.0133641391554055</v>
      </c>
      <c r="EW163">
        <v>0.00964955815971448</v>
      </c>
      <c r="EX163">
        <v>0.000351754833574242</v>
      </c>
      <c r="EY163">
        <v>-6.74969522547015e-06</v>
      </c>
      <c r="EZ163">
        <v>-1</v>
      </c>
      <c r="FA163">
        <v>-1</v>
      </c>
      <c r="FB163">
        <v>-1</v>
      </c>
      <c r="FC163">
        <v>-1</v>
      </c>
      <c r="FD163">
        <v>5.3</v>
      </c>
      <c r="FE163">
        <v>5.3</v>
      </c>
      <c r="FF163">
        <v>2</v>
      </c>
      <c r="FG163">
        <v>792.731</v>
      </c>
      <c r="FH163">
        <v>739.35</v>
      </c>
      <c r="FI163">
        <v>19.9991</v>
      </c>
      <c r="FJ163">
        <v>26.8611</v>
      </c>
      <c r="FK163">
        <v>29.9999</v>
      </c>
      <c r="FL163">
        <v>26.9326</v>
      </c>
      <c r="FM163">
        <v>26.9071</v>
      </c>
      <c r="FN163">
        <v>30.0956</v>
      </c>
      <c r="FO163">
        <v>17.8781</v>
      </c>
      <c r="FP163">
        <v>6.83048</v>
      </c>
      <c r="FQ163">
        <v>20</v>
      </c>
      <c r="FR163">
        <v>489.67</v>
      </c>
      <c r="FS163">
        <v>13.0148</v>
      </c>
      <c r="FT163">
        <v>100.032</v>
      </c>
      <c r="FU163">
        <v>100.396</v>
      </c>
    </row>
    <row r="164" spans="1:177">
      <c r="A164">
        <v>148</v>
      </c>
      <c r="B164">
        <v>1621533863.5</v>
      </c>
      <c r="C164">
        <v>294</v>
      </c>
      <c r="D164" t="s">
        <v>592</v>
      </c>
      <c r="E164" t="s">
        <v>593</v>
      </c>
      <c r="G164">
        <v>1621533863.5</v>
      </c>
      <c r="H164">
        <f>CD164*AF164*(BZ164-CA164)/(100*BS164*(1000-AF164*BZ164))</f>
        <v>0</v>
      </c>
      <c r="I164">
        <f>CD164*AF164*(BY164-BX164*(1000-AF164*CA164)/(1000-AF164*BZ164))/(100*BS164)</f>
        <v>0</v>
      </c>
      <c r="J164">
        <f>BX164 - IF(AF164&gt;1, I164*BS164*100.0/(AH164*CL164), 0)</f>
        <v>0</v>
      </c>
      <c r="K164">
        <f>((Q164-H164/2)*J164-I164)/(Q164+H164/2)</f>
        <v>0</v>
      </c>
      <c r="L164">
        <f>K164*(CE164+CF164)/1000.0</f>
        <v>0</v>
      </c>
      <c r="M164">
        <f>(BX164 - IF(AF164&gt;1, I164*BS164*100.0/(AH164*CL164), 0))*(CE164+CF164)/1000.0</f>
        <v>0</v>
      </c>
      <c r="N164">
        <f>2.0/((1/P164-1/O164)+SIGN(P164)*SQRT((1/P164-1/O164)*(1/P164-1/O164) + 4*BT164/((BT164+1)*(BT164+1))*(2*1/P164*1/O164-1/O164*1/O164)))</f>
        <v>0</v>
      </c>
      <c r="O164">
        <f>IF(LEFT(BU164,1)&lt;&gt;"0",IF(LEFT(BU164,1)="1",3.0,BV164),$D$5+$E$5*(CL164*CE164/($K$5*1000))+$F$5*(CL164*CE164/($K$5*1000))*MAX(MIN(BS164,$J$5),$I$5)*MAX(MIN(BS164,$J$5),$I$5)+$G$5*MAX(MIN(BS164,$J$5),$I$5)*(CL164*CE164/($K$5*1000))+$H$5*(CL164*CE164/($K$5*1000))*(CL164*CE164/($K$5*1000)))</f>
        <v>0</v>
      </c>
      <c r="P164">
        <f>H164*(1000-(1000*0.61365*exp(17.502*T164/(240.97+T164))/(CE164+CF164)+BZ164)/2)/(1000*0.61365*exp(17.502*T164/(240.97+T164))/(CE164+CF164)-BZ164)</f>
        <v>0</v>
      </c>
      <c r="Q164">
        <f>1/((BT164+1)/(N164/1.6)+1/(O164/1.37)) + BT164/((BT164+1)/(N164/1.6) + BT164/(O164/1.37))</f>
        <v>0</v>
      </c>
      <c r="R164">
        <f>(BP164*BR164)</f>
        <v>0</v>
      </c>
      <c r="S164">
        <f>(CG164+(R164+2*0.95*5.67E-8*(((CG164+$B$7)+273)^4-(CG164+273)^4)-44100*H164)/(1.84*29.3*O164+8*0.95*5.67E-8*(CG164+273)^3))</f>
        <v>0</v>
      </c>
      <c r="T164">
        <f>($C$7*CH164+$D$7*CI164+$E$7*S164)</f>
        <v>0</v>
      </c>
      <c r="U164">
        <f>0.61365*exp(17.502*T164/(240.97+T164))</f>
        <v>0</v>
      </c>
      <c r="V164">
        <f>(W164/X164*100)</f>
        <v>0</v>
      </c>
      <c r="W164">
        <f>BZ164*(CE164+CF164)/1000</f>
        <v>0</v>
      </c>
      <c r="X164">
        <f>0.61365*exp(17.502*CG164/(240.97+CG164))</f>
        <v>0</v>
      </c>
      <c r="Y164">
        <f>(U164-BZ164*(CE164+CF164)/1000)</f>
        <v>0</v>
      </c>
      <c r="Z164">
        <f>(-H164*44100)</f>
        <v>0</v>
      </c>
      <c r="AA164">
        <f>2*29.3*O164*0.92*(CG164-T164)</f>
        <v>0</v>
      </c>
      <c r="AB164">
        <f>2*0.95*5.67E-8*(((CG164+$B$7)+273)^4-(T164+273)^4)</f>
        <v>0</v>
      </c>
      <c r="AC164">
        <f>R164+AB164+Z164+AA164</f>
        <v>0</v>
      </c>
      <c r="AD164">
        <v>0</v>
      </c>
      <c r="AE164">
        <v>0</v>
      </c>
      <c r="AF164">
        <f>IF(AD164*$H$13&gt;=AH164,1.0,(AH164/(AH164-AD164*$H$13)))</f>
        <v>0</v>
      </c>
      <c r="AG164">
        <f>(AF164-1)*100</f>
        <v>0</v>
      </c>
      <c r="AH164">
        <f>MAX(0,($B$13+$C$13*CL164)/(1+$D$13*CL164)*CE164/(CG164+273)*$E$13)</f>
        <v>0</v>
      </c>
      <c r="AI164" t="s">
        <v>294</v>
      </c>
      <c r="AJ164">
        <v>0</v>
      </c>
      <c r="AK164">
        <v>0</v>
      </c>
      <c r="AL164">
        <f>AK164-AJ164</f>
        <v>0</v>
      </c>
      <c r="AM164">
        <f>AL164/AK164</f>
        <v>0</v>
      </c>
      <c r="AN164">
        <v>0</v>
      </c>
      <c r="AO164" t="s">
        <v>294</v>
      </c>
      <c r="AP164">
        <v>0</v>
      </c>
      <c r="AQ164">
        <v>0</v>
      </c>
      <c r="AR164">
        <f>1-AP164/AQ164</f>
        <v>0</v>
      </c>
      <c r="AS164">
        <v>0.5</v>
      </c>
      <c r="AT164">
        <f>BP164</f>
        <v>0</v>
      </c>
      <c r="AU164">
        <f>I164</f>
        <v>0</v>
      </c>
      <c r="AV164">
        <f>AR164*AS164*AT164</f>
        <v>0</v>
      </c>
      <c r="AW164">
        <f>BB164/AQ164</f>
        <v>0</v>
      </c>
      <c r="AX164">
        <f>(AU164-AN164)/AT164</f>
        <v>0</v>
      </c>
      <c r="AY164">
        <f>(AK164-AQ164)/AQ164</f>
        <v>0</v>
      </c>
      <c r="AZ164" t="s">
        <v>294</v>
      </c>
      <c r="BA164">
        <v>0</v>
      </c>
      <c r="BB164">
        <f>AQ164-BA164</f>
        <v>0</v>
      </c>
      <c r="BC164">
        <f>(AQ164-AP164)/(AQ164-BA164)</f>
        <v>0</v>
      </c>
      <c r="BD164">
        <f>(AK164-AQ164)/(AK164-BA164)</f>
        <v>0</v>
      </c>
      <c r="BE164">
        <f>(AQ164-AP164)/(AQ164-AJ164)</f>
        <v>0</v>
      </c>
      <c r="BF164">
        <f>(AK164-AQ164)/(AK164-AJ164)</f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f>$B$11*CM164+$C$11*CN164+$F$11*CO164*(1-CR164)</f>
        <v>0</v>
      </c>
      <c r="BP164">
        <f>BO164*BQ164</f>
        <v>0</v>
      </c>
      <c r="BQ164">
        <f>($B$11*$D$9+$C$11*$D$9+$F$11*((DB164+CT164)/MAX(DB164+CT164+DC164, 0.1)*$I$9+DC164/MAX(DB164+CT164+DC164, 0.1)*$J$9))/($B$11+$C$11+$F$11)</f>
        <v>0</v>
      </c>
      <c r="BR164">
        <f>($B$11*$K$9+$C$11*$K$9+$F$11*((DB164+CT164)/MAX(DB164+CT164+DC164, 0.1)*$P$9+DC164/MAX(DB164+CT164+DC164, 0.1)*$Q$9))/($B$11+$C$11+$F$11)</f>
        <v>0</v>
      </c>
      <c r="BS164">
        <v>6</v>
      </c>
      <c r="BT164">
        <v>0.5</v>
      </c>
      <c r="BU164" t="s">
        <v>295</v>
      </c>
      <c r="BV164">
        <v>2</v>
      </c>
      <c r="BW164">
        <v>1621533863.5</v>
      </c>
      <c r="BX164">
        <v>473.37</v>
      </c>
      <c r="BY164">
        <v>483.045</v>
      </c>
      <c r="BZ164">
        <v>12.9564</v>
      </c>
      <c r="CA164">
        <v>12.9482</v>
      </c>
      <c r="CB164">
        <v>464.465</v>
      </c>
      <c r="CC164">
        <v>12.8028</v>
      </c>
      <c r="CD164">
        <v>699.764</v>
      </c>
      <c r="CE164">
        <v>100.925</v>
      </c>
      <c r="CF164">
        <v>0.100954</v>
      </c>
      <c r="CG164">
        <v>22.9482</v>
      </c>
      <c r="CH164">
        <v>22.9172</v>
      </c>
      <c r="CI164">
        <v>999.9</v>
      </c>
      <c r="CJ164">
        <v>0</v>
      </c>
      <c r="CK164">
        <v>0</v>
      </c>
      <c r="CL164">
        <v>9990</v>
      </c>
      <c r="CM164">
        <v>0</v>
      </c>
      <c r="CN164">
        <v>3.33586</v>
      </c>
      <c r="CO164">
        <v>600.085</v>
      </c>
      <c r="CP164">
        <v>0.933003</v>
      </c>
      <c r="CQ164">
        <v>0.0669971</v>
      </c>
      <c r="CR164">
        <v>0</v>
      </c>
      <c r="CS164">
        <v>3.3033</v>
      </c>
      <c r="CT164">
        <v>4.99951</v>
      </c>
      <c r="CU164">
        <v>89.5335</v>
      </c>
      <c r="CV164">
        <v>4814.79</v>
      </c>
      <c r="CW164">
        <v>37.687</v>
      </c>
      <c r="CX164">
        <v>41.437</v>
      </c>
      <c r="CY164">
        <v>40.062</v>
      </c>
      <c r="CZ164">
        <v>41.062</v>
      </c>
      <c r="DA164">
        <v>40</v>
      </c>
      <c r="DB164">
        <v>555.22</v>
      </c>
      <c r="DC164">
        <v>39.87</v>
      </c>
      <c r="DD164">
        <v>0</v>
      </c>
      <c r="DE164">
        <v>1621533867.4</v>
      </c>
      <c r="DF164">
        <v>0</v>
      </c>
      <c r="DG164">
        <v>3.4027</v>
      </c>
      <c r="DH164">
        <v>-0.580761540086571</v>
      </c>
      <c r="DI164">
        <v>0.410976922834509</v>
      </c>
      <c r="DJ164">
        <v>89.706448</v>
      </c>
      <c r="DK164">
        <v>15</v>
      </c>
      <c r="DL164">
        <v>1621533543.5</v>
      </c>
      <c r="DM164" t="s">
        <v>296</v>
      </c>
      <c r="DN164">
        <v>1621533543</v>
      </c>
      <c r="DO164">
        <v>1621533543.5</v>
      </c>
      <c r="DP164">
        <v>4</v>
      </c>
      <c r="DQ164">
        <v>0.002</v>
      </c>
      <c r="DR164">
        <v>0.003</v>
      </c>
      <c r="DS164">
        <v>8.559</v>
      </c>
      <c r="DT164">
        <v>0.154</v>
      </c>
      <c r="DU164">
        <v>420</v>
      </c>
      <c r="DV164">
        <v>13</v>
      </c>
      <c r="DW164">
        <v>1.35</v>
      </c>
      <c r="DX164">
        <v>0.35</v>
      </c>
      <c r="DY164">
        <v>-9.7927405</v>
      </c>
      <c r="DZ164">
        <v>-0.333158949343302</v>
      </c>
      <c r="EA164">
        <v>0.124736949757279</v>
      </c>
      <c r="EB164">
        <v>1</v>
      </c>
      <c r="EC164">
        <v>3.43144242424242</v>
      </c>
      <c r="ED164">
        <v>-0.465125592749523</v>
      </c>
      <c r="EE164">
        <v>0.142858041490024</v>
      </c>
      <c r="EF164">
        <v>1</v>
      </c>
      <c r="EG164">
        <v>-0.004101752025</v>
      </c>
      <c r="EH164">
        <v>0.0581610838311445</v>
      </c>
      <c r="EI164">
        <v>0.00676781805043927</v>
      </c>
      <c r="EJ164">
        <v>1</v>
      </c>
      <c r="EK164">
        <v>3</v>
      </c>
      <c r="EL164">
        <v>3</v>
      </c>
      <c r="EM164" t="s">
        <v>297</v>
      </c>
      <c r="EN164">
        <v>100</v>
      </c>
      <c r="EO164">
        <v>100</v>
      </c>
      <c r="EP164">
        <v>8.905</v>
      </c>
      <c r="EQ164">
        <v>0.1536</v>
      </c>
      <c r="ER164">
        <v>5.25304998807394</v>
      </c>
      <c r="ES164">
        <v>0.0095515401478521</v>
      </c>
      <c r="ET164">
        <v>-4.08282145803731e-06</v>
      </c>
      <c r="EU164">
        <v>9.61633180237613e-10</v>
      </c>
      <c r="EV164">
        <v>-0.0133641391554055</v>
      </c>
      <c r="EW164">
        <v>0.00964955815971448</v>
      </c>
      <c r="EX164">
        <v>0.000351754833574242</v>
      </c>
      <c r="EY164">
        <v>-6.74969522547015e-06</v>
      </c>
      <c r="EZ164">
        <v>-1</v>
      </c>
      <c r="FA164">
        <v>-1</v>
      </c>
      <c r="FB164">
        <v>-1</v>
      </c>
      <c r="FC164">
        <v>-1</v>
      </c>
      <c r="FD164">
        <v>5.3</v>
      </c>
      <c r="FE164">
        <v>5.3</v>
      </c>
      <c r="FF164">
        <v>2</v>
      </c>
      <c r="FG164">
        <v>792.876</v>
      </c>
      <c r="FH164">
        <v>739.698</v>
      </c>
      <c r="FI164">
        <v>19.9995</v>
      </c>
      <c r="FJ164">
        <v>26.8611</v>
      </c>
      <c r="FK164">
        <v>29.9999</v>
      </c>
      <c r="FL164">
        <v>26.9303</v>
      </c>
      <c r="FM164">
        <v>26.9049</v>
      </c>
      <c r="FN164">
        <v>30.2677</v>
      </c>
      <c r="FO164">
        <v>17.8781</v>
      </c>
      <c r="FP164">
        <v>6.83048</v>
      </c>
      <c r="FQ164">
        <v>20</v>
      </c>
      <c r="FR164">
        <v>493.02</v>
      </c>
      <c r="FS164">
        <v>13.0148</v>
      </c>
      <c r="FT164">
        <v>100.031</v>
      </c>
      <c r="FU164">
        <v>100.394</v>
      </c>
    </row>
    <row r="165" spans="1:177">
      <c r="A165">
        <v>149</v>
      </c>
      <c r="B165">
        <v>1621533865.5</v>
      </c>
      <c r="C165">
        <v>296</v>
      </c>
      <c r="D165" t="s">
        <v>594</v>
      </c>
      <c r="E165" t="s">
        <v>595</v>
      </c>
      <c r="G165">
        <v>1621533865.5</v>
      </c>
      <c r="H165">
        <f>CD165*AF165*(BZ165-CA165)/(100*BS165*(1000-AF165*BZ165))</f>
        <v>0</v>
      </c>
      <c r="I165">
        <f>CD165*AF165*(BY165-BX165*(1000-AF165*CA165)/(1000-AF165*BZ165))/(100*BS165)</f>
        <v>0</v>
      </c>
      <c r="J165">
        <f>BX165 - IF(AF165&gt;1, I165*BS165*100.0/(AH165*CL165), 0)</f>
        <v>0</v>
      </c>
      <c r="K165">
        <f>((Q165-H165/2)*J165-I165)/(Q165+H165/2)</f>
        <v>0</v>
      </c>
      <c r="L165">
        <f>K165*(CE165+CF165)/1000.0</f>
        <v>0</v>
      </c>
      <c r="M165">
        <f>(BX165 - IF(AF165&gt;1, I165*BS165*100.0/(AH165*CL165), 0))*(CE165+CF165)/1000.0</f>
        <v>0</v>
      </c>
      <c r="N165">
        <f>2.0/((1/P165-1/O165)+SIGN(P165)*SQRT((1/P165-1/O165)*(1/P165-1/O165) + 4*BT165/((BT165+1)*(BT165+1))*(2*1/P165*1/O165-1/O165*1/O165)))</f>
        <v>0</v>
      </c>
      <c r="O165">
        <f>IF(LEFT(BU165,1)&lt;&gt;"0",IF(LEFT(BU165,1)="1",3.0,BV165),$D$5+$E$5*(CL165*CE165/($K$5*1000))+$F$5*(CL165*CE165/($K$5*1000))*MAX(MIN(BS165,$J$5),$I$5)*MAX(MIN(BS165,$J$5),$I$5)+$G$5*MAX(MIN(BS165,$J$5),$I$5)*(CL165*CE165/($K$5*1000))+$H$5*(CL165*CE165/($K$5*1000))*(CL165*CE165/($K$5*1000)))</f>
        <v>0</v>
      </c>
      <c r="P165">
        <f>H165*(1000-(1000*0.61365*exp(17.502*T165/(240.97+T165))/(CE165+CF165)+BZ165)/2)/(1000*0.61365*exp(17.502*T165/(240.97+T165))/(CE165+CF165)-BZ165)</f>
        <v>0</v>
      </c>
      <c r="Q165">
        <f>1/((BT165+1)/(N165/1.6)+1/(O165/1.37)) + BT165/((BT165+1)/(N165/1.6) + BT165/(O165/1.37))</f>
        <v>0</v>
      </c>
      <c r="R165">
        <f>(BP165*BR165)</f>
        <v>0</v>
      </c>
      <c r="S165">
        <f>(CG165+(R165+2*0.95*5.67E-8*(((CG165+$B$7)+273)^4-(CG165+273)^4)-44100*H165)/(1.84*29.3*O165+8*0.95*5.67E-8*(CG165+273)^3))</f>
        <v>0</v>
      </c>
      <c r="T165">
        <f>($C$7*CH165+$D$7*CI165+$E$7*S165)</f>
        <v>0</v>
      </c>
      <c r="U165">
        <f>0.61365*exp(17.502*T165/(240.97+T165))</f>
        <v>0</v>
      </c>
      <c r="V165">
        <f>(W165/X165*100)</f>
        <v>0</v>
      </c>
      <c r="W165">
        <f>BZ165*(CE165+CF165)/1000</f>
        <v>0</v>
      </c>
      <c r="X165">
        <f>0.61365*exp(17.502*CG165/(240.97+CG165))</f>
        <v>0</v>
      </c>
      <c r="Y165">
        <f>(U165-BZ165*(CE165+CF165)/1000)</f>
        <v>0</v>
      </c>
      <c r="Z165">
        <f>(-H165*44100)</f>
        <v>0</v>
      </c>
      <c r="AA165">
        <f>2*29.3*O165*0.92*(CG165-T165)</f>
        <v>0</v>
      </c>
      <c r="AB165">
        <f>2*0.95*5.67E-8*(((CG165+$B$7)+273)^4-(T165+273)^4)</f>
        <v>0</v>
      </c>
      <c r="AC165">
        <f>R165+AB165+Z165+AA165</f>
        <v>0</v>
      </c>
      <c r="AD165">
        <v>0</v>
      </c>
      <c r="AE165">
        <v>0</v>
      </c>
      <c r="AF165">
        <f>IF(AD165*$H$13&gt;=AH165,1.0,(AH165/(AH165-AD165*$H$13)))</f>
        <v>0</v>
      </c>
      <c r="AG165">
        <f>(AF165-1)*100</f>
        <v>0</v>
      </c>
      <c r="AH165">
        <f>MAX(0,($B$13+$C$13*CL165)/(1+$D$13*CL165)*CE165/(CG165+273)*$E$13)</f>
        <v>0</v>
      </c>
      <c r="AI165" t="s">
        <v>294</v>
      </c>
      <c r="AJ165">
        <v>0</v>
      </c>
      <c r="AK165">
        <v>0</v>
      </c>
      <c r="AL165">
        <f>AK165-AJ165</f>
        <v>0</v>
      </c>
      <c r="AM165">
        <f>AL165/AK165</f>
        <v>0</v>
      </c>
      <c r="AN165">
        <v>0</v>
      </c>
      <c r="AO165" t="s">
        <v>294</v>
      </c>
      <c r="AP165">
        <v>0</v>
      </c>
      <c r="AQ165">
        <v>0</v>
      </c>
      <c r="AR165">
        <f>1-AP165/AQ165</f>
        <v>0</v>
      </c>
      <c r="AS165">
        <v>0.5</v>
      </c>
      <c r="AT165">
        <f>BP165</f>
        <v>0</v>
      </c>
      <c r="AU165">
        <f>I165</f>
        <v>0</v>
      </c>
      <c r="AV165">
        <f>AR165*AS165*AT165</f>
        <v>0</v>
      </c>
      <c r="AW165">
        <f>BB165/AQ165</f>
        <v>0</v>
      </c>
      <c r="AX165">
        <f>(AU165-AN165)/AT165</f>
        <v>0</v>
      </c>
      <c r="AY165">
        <f>(AK165-AQ165)/AQ165</f>
        <v>0</v>
      </c>
      <c r="AZ165" t="s">
        <v>294</v>
      </c>
      <c r="BA165">
        <v>0</v>
      </c>
      <c r="BB165">
        <f>AQ165-BA165</f>
        <v>0</v>
      </c>
      <c r="BC165">
        <f>(AQ165-AP165)/(AQ165-BA165)</f>
        <v>0</v>
      </c>
      <c r="BD165">
        <f>(AK165-AQ165)/(AK165-BA165)</f>
        <v>0</v>
      </c>
      <c r="BE165">
        <f>(AQ165-AP165)/(AQ165-AJ165)</f>
        <v>0</v>
      </c>
      <c r="BF165">
        <f>(AK165-AQ165)/(AK165-AJ165)</f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f>$B$11*CM165+$C$11*CN165+$F$11*CO165*(1-CR165)</f>
        <v>0</v>
      </c>
      <c r="BP165">
        <f>BO165*BQ165</f>
        <v>0</v>
      </c>
      <c r="BQ165">
        <f>($B$11*$D$9+$C$11*$D$9+$F$11*((DB165+CT165)/MAX(DB165+CT165+DC165, 0.1)*$I$9+DC165/MAX(DB165+CT165+DC165, 0.1)*$J$9))/($B$11+$C$11+$F$11)</f>
        <v>0</v>
      </c>
      <c r="BR165">
        <f>($B$11*$K$9+$C$11*$K$9+$F$11*((DB165+CT165)/MAX(DB165+CT165+DC165, 0.1)*$P$9+DC165/MAX(DB165+CT165+DC165, 0.1)*$Q$9))/($B$11+$C$11+$F$11)</f>
        <v>0</v>
      </c>
      <c r="BS165">
        <v>6</v>
      </c>
      <c r="BT165">
        <v>0.5</v>
      </c>
      <c r="BU165" t="s">
        <v>295</v>
      </c>
      <c r="BV165">
        <v>2</v>
      </c>
      <c r="BW165">
        <v>1621533865.5</v>
      </c>
      <c r="BX165">
        <v>476.717</v>
      </c>
      <c r="BY165">
        <v>486.58</v>
      </c>
      <c r="BZ165">
        <v>12.959</v>
      </c>
      <c r="CA165">
        <v>12.9485</v>
      </c>
      <c r="CB165">
        <v>467.791</v>
      </c>
      <c r="CC165">
        <v>12.8053</v>
      </c>
      <c r="CD165">
        <v>699.997</v>
      </c>
      <c r="CE165">
        <v>100.924</v>
      </c>
      <c r="CF165">
        <v>0.100479</v>
      </c>
      <c r="CG165">
        <v>22.9455</v>
      </c>
      <c r="CH165">
        <v>22.9113</v>
      </c>
      <c r="CI165">
        <v>999.9</v>
      </c>
      <c r="CJ165">
        <v>0</v>
      </c>
      <c r="CK165">
        <v>0</v>
      </c>
      <c r="CL165">
        <v>9960</v>
      </c>
      <c r="CM165">
        <v>0</v>
      </c>
      <c r="CN165">
        <v>3.33586</v>
      </c>
      <c r="CO165">
        <v>600.086</v>
      </c>
      <c r="CP165">
        <v>0.933003</v>
      </c>
      <c r="CQ165">
        <v>0.0669971</v>
      </c>
      <c r="CR165">
        <v>0</v>
      </c>
      <c r="CS165">
        <v>3.4333</v>
      </c>
      <c r="CT165">
        <v>4.99951</v>
      </c>
      <c r="CU165">
        <v>89.311</v>
      </c>
      <c r="CV165">
        <v>4814.8</v>
      </c>
      <c r="CW165">
        <v>37.687</v>
      </c>
      <c r="CX165">
        <v>41.437</v>
      </c>
      <c r="CY165">
        <v>40.062</v>
      </c>
      <c r="CZ165">
        <v>41</v>
      </c>
      <c r="DA165">
        <v>40</v>
      </c>
      <c r="DB165">
        <v>555.22</v>
      </c>
      <c r="DC165">
        <v>39.87</v>
      </c>
      <c r="DD165">
        <v>0</v>
      </c>
      <c r="DE165">
        <v>1621533869.2</v>
      </c>
      <c r="DF165">
        <v>0</v>
      </c>
      <c r="DG165">
        <v>3.42156923076923</v>
      </c>
      <c r="DH165">
        <v>-0.332704281007839</v>
      </c>
      <c r="DI165">
        <v>0.0332512821776517</v>
      </c>
      <c r="DJ165">
        <v>89.6802615384616</v>
      </c>
      <c r="DK165">
        <v>15</v>
      </c>
      <c r="DL165">
        <v>1621533543.5</v>
      </c>
      <c r="DM165" t="s">
        <v>296</v>
      </c>
      <c r="DN165">
        <v>1621533543</v>
      </c>
      <c r="DO165">
        <v>1621533543.5</v>
      </c>
      <c r="DP165">
        <v>4</v>
      </c>
      <c r="DQ165">
        <v>0.002</v>
      </c>
      <c r="DR165">
        <v>0.003</v>
      </c>
      <c r="DS165">
        <v>8.559</v>
      </c>
      <c r="DT165">
        <v>0.154</v>
      </c>
      <c r="DU165">
        <v>420</v>
      </c>
      <c r="DV165">
        <v>13</v>
      </c>
      <c r="DW165">
        <v>1.35</v>
      </c>
      <c r="DX165">
        <v>0.35</v>
      </c>
      <c r="DY165">
        <v>-9.80006275</v>
      </c>
      <c r="DZ165">
        <v>0.0534503189493446</v>
      </c>
      <c r="EA165">
        <v>0.123186940176049</v>
      </c>
      <c r="EB165">
        <v>1</v>
      </c>
      <c r="EC165">
        <v>3.41525428571429</v>
      </c>
      <c r="ED165">
        <v>-0.0848007827788707</v>
      </c>
      <c r="EE165">
        <v>0.127202374961784</v>
      </c>
      <c r="EF165">
        <v>1</v>
      </c>
      <c r="EG165">
        <v>-0.002281996275</v>
      </c>
      <c r="EH165">
        <v>0.0380672324015009</v>
      </c>
      <c r="EI165">
        <v>0.00524405764967757</v>
      </c>
      <c r="EJ165">
        <v>1</v>
      </c>
      <c r="EK165">
        <v>3</v>
      </c>
      <c r="EL165">
        <v>3</v>
      </c>
      <c r="EM165" t="s">
        <v>297</v>
      </c>
      <c r="EN165">
        <v>100</v>
      </c>
      <c r="EO165">
        <v>100</v>
      </c>
      <c r="EP165">
        <v>8.926</v>
      </c>
      <c r="EQ165">
        <v>0.1537</v>
      </c>
      <c r="ER165">
        <v>5.25304998807394</v>
      </c>
      <c r="ES165">
        <v>0.0095515401478521</v>
      </c>
      <c r="ET165">
        <v>-4.08282145803731e-06</v>
      </c>
      <c r="EU165">
        <v>9.61633180237613e-10</v>
      </c>
      <c r="EV165">
        <v>-0.0133641391554055</v>
      </c>
      <c r="EW165">
        <v>0.00964955815971448</v>
      </c>
      <c r="EX165">
        <v>0.000351754833574242</v>
      </c>
      <c r="EY165">
        <v>-6.74969522547015e-06</v>
      </c>
      <c r="EZ165">
        <v>-1</v>
      </c>
      <c r="FA165">
        <v>-1</v>
      </c>
      <c r="FB165">
        <v>-1</v>
      </c>
      <c r="FC165">
        <v>-1</v>
      </c>
      <c r="FD165">
        <v>5.4</v>
      </c>
      <c r="FE165">
        <v>5.4</v>
      </c>
      <c r="FF165">
        <v>2</v>
      </c>
      <c r="FG165">
        <v>793.944</v>
      </c>
      <c r="FH165">
        <v>738.563</v>
      </c>
      <c r="FI165">
        <v>19.9991</v>
      </c>
      <c r="FJ165">
        <v>26.8588</v>
      </c>
      <c r="FK165">
        <v>29.9998</v>
      </c>
      <c r="FL165">
        <v>26.9303</v>
      </c>
      <c r="FM165">
        <v>26.9049</v>
      </c>
      <c r="FN165">
        <v>30.438</v>
      </c>
      <c r="FO165">
        <v>17.8781</v>
      </c>
      <c r="FP165">
        <v>6.83048</v>
      </c>
      <c r="FQ165">
        <v>20</v>
      </c>
      <c r="FR165">
        <v>496.38</v>
      </c>
      <c r="FS165">
        <v>13.0148</v>
      </c>
      <c r="FT165">
        <v>100.034</v>
      </c>
      <c r="FU165">
        <v>100.396</v>
      </c>
    </row>
    <row r="166" spans="1:177">
      <c r="A166">
        <v>150</v>
      </c>
      <c r="B166">
        <v>1621533867.5</v>
      </c>
      <c r="C166">
        <v>298</v>
      </c>
      <c r="D166" t="s">
        <v>596</v>
      </c>
      <c r="E166" t="s">
        <v>597</v>
      </c>
      <c r="G166">
        <v>1621533867.5</v>
      </c>
      <c r="H166">
        <f>CD166*AF166*(BZ166-CA166)/(100*BS166*(1000-AF166*BZ166))</f>
        <v>0</v>
      </c>
      <c r="I166">
        <f>CD166*AF166*(BY166-BX166*(1000-AF166*CA166)/(1000-AF166*BZ166))/(100*BS166)</f>
        <v>0</v>
      </c>
      <c r="J166">
        <f>BX166 - IF(AF166&gt;1, I166*BS166*100.0/(AH166*CL166), 0)</f>
        <v>0</v>
      </c>
      <c r="K166">
        <f>((Q166-H166/2)*J166-I166)/(Q166+H166/2)</f>
        <v>0</v>
      </c>
      <c r="L166">
        <f>K166*(CE166+CF166)/1000.0</f>
        <v>0</v>
      </c>
      <c r="M166">
        <f>(BX166 - IF(AF166&gt;1, I166*BS166*100.0/(AH166*CL166), 0))*(CE166+CF166)/1000.0</f>
        <v>0</v>
      </c>
      <c r="N166">
        <f>2.0/((1/P166-1/O166)+SIGN(P166)*SQRT((1/P166-1/O166)*(1/P166-1/O166) + 4*BT166/((BT166+1)*(BT166+1))*(2*1/P166*1/O166-1/O166*1/O166)))</f>
        <v>0</v>
      </c>
      <c r="O166">
        <f>IF(LEFT(BU166,1)&lt;&gt;"0",IF(LEFT(BU166,1)="1",3.0,BV166),$D$5+$E$5*(CL166*CE166/($K$5*1000))+$F$5*(CL166*CE166/($K$5*1000))*MAX(MIN(BS166,$J$5),$I$5)*MAX(MIN(BS166,$J$5),$I$5)+$G$5*MAX(MIN(BS166,$J$5),$I$5)*(CL166*CE166/($K$5*1000))+$H$5*(CL166*CE166/($K$5*1000))*(CL166*CE166/($K$5*1000)))</f>
        <v>0</v>
      </c>
      <c r="P166">
        <f>H166*(1000-(1000*0.61365*exp(17.502*T166/(240.97+T166))/(CE166+CF166)+BZ166)/2)/(1000*0.61365*exp(17.502*T166/(240.97+T166))/(CE166+CF166)-BZ166)</f>
        <v>0</v>
      </c>
      <c r="Q166">
        <f>1/((BT166+1)/(N166/1.6)+1/(O166/1.37)) + BT166/((BT166+1)/(N166/1.6) + BT166/(O166/1.37))</f>
        <v>0</v>
      </c>
      <c r="R166">
        <f>(BP166*BR166)</f>
        <v>0</v>
      </c>
      <c r="S166">
        <f>(CG166+(R166+2*0.95*5.67E-8*(((CG166+$B$7)+273)^4-(CG166+273)^4)-44100*H166)/(1.84*29.3*O166+8*0.95*5.67E-8*(CG166+273)^3))</f>
        <v>0</v>
      </c>
      <c r="T166">
        <f>($C$7*CH166+$D$7*CI166+$E$7*S166)</f>
        <v>0</v>
      </c>
      <c r="U166">
        <f>0.61365*exp(17.502*T166/(240.97+T166))</f>
        <v>0</v>
      </c>
      <c r="V166">
        <f>(W166/X166*100)</f>
        <v>0</v>
      </c>
      <c r="W166">
        <f>BZ166*(CE166+CF166)/1000</f>
        <v>0</v>
      </c>
      <c r="X166">
        <f>0.61365*exp(17.502*CG166/(240.97+CG166))</f>
        <v>0</v>
      </c>
      <c r="Y166">
        <f>(U166-BZ166*(CE166+CF166)/1000)</f>
        <v>0</v>
      </c>
      <c r="Z166">
        <f>(-H166*44100)</f>
        <v>0</v>
      </c>
      <c r="AA166">
        <f>2*29.3*O166*0.92*(CG166-T166)</f>
        <v>0</v>
      </c>
      <c r="AB166">
        <f>2*0.95*5.67E-8*(((CG166+$B$7)+273)^4-(T166+273)^4)</f>
        <v>0</v>
      </c>
      <c r="AC166">
        <f>R166+AB166+Z166+AA166</f>
        <v>0</v>
      </c>
      <c r="AD166">
        <v>0</v>
      </c>
      <c r="AE166">
        <v>0</v>
      </c>
      <c r="AF166">
        <f>IF(AD166*$H$13&gt;=AH166,1.0,(AH166/(AH166-AD166*$H$13)))</f>
        <v>0</v>
      </c>
      <c r="AG166">
        <f>(AF166-1)*100</f>
        <v>0</v>
      </c>
      <c r="AH166">
        <f>MAX(0,($B$13+$C$13*CL166)/(1+$D$13*CL166)*CE166/(CG166+273)*$E$13)</f>
        <v>0</v>
      </c>
      <c r="AI166" t="s">
        <v>294</v>
      </c>
      <c r="AJ166">
        <v>0</v>
      </c>
      <c r="AK166">
        <v>0</v>
      </c>
      <c r="AL166">
        <f>AK166-AJ166</f>
        <v>0</v>
      </c>
      <c r="AM166">
        <f>AL166/AK166</f>
        <v>0</v>
      </c>
      <c r="AN166">
        <v>0</v>
      </c>
      <c r="AO166" t="s">
        <v>294</v>
      </c>
      <c r="AP166">
        <v>0</v>
      </c>
      <c r="AQ166">
        <v>0</v>
      </c>
      <c r="AR166">
        <f>1-AP166/AQ166</f>
        <v>0</v>
      </c>
      <c r="AS166">
        <v>0.5</v>
      </c>
      <c r="AT166">
        <f>BP166</f>
        <v>0</v>
      </c>
      <c r="AU166">
        <f>I166</f>
        <v>0</v>
      </c>
      <c r="AV166">
        <f>AR166*AS166*AT166</f>
        <v>0</v>
      </c>
      <c r="AW166">
        <f>BB166/AQ166</f>
        <v>0</v>
      </c>
      <c r="AX166">
        <f>(AU166-AN166)/AT166</f>
        <v>0</v>
      </c>
      <c r="AY166">
        <f>(AK166-AQ166)/AQ166</f>
        <v>0</v>
      </c>
      <c r="AZ166" t="s">
        <v>294</v>
      </c>
      <c r="BA166">
        <v>0</v>
      </c>
      <c r="BB166">
        <f>AQ166-BA166</f>
        <v>0</v>
      </c>
      <c r="BC166">
        <f>(AQ166-AP166)/(AQ166-BA166)</f>
        <v>0</v>
      </c>
      <c r="BD166">
        <f>(AK166-AQ166)/(AK166-BA166)</f>
        <v>0</v>
      </c>
      <c r="BE166">
        <f>(AQ166-AP166)/(AQ166-AJ166)</f>
        <v>0</v>
      </c>
      <c r="BF166">
        <f>(AK166-AQ166)/(AK166-AJ166)</f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f>$B$11*CM166+$C$11*CN166+$F$11*CO166*(1-CR166)</f>
        <v>0</v>
      </c>
      <c r="BP166">
        <f>BO166*BQ166</f>
        <v>0</v>
      </c>
      <c r="BQ166">
        <f>($B$11*$D$9+$C$11*$D$9+$F$11*((DB166+CT166)/MAX(DB166+CT166+DC166, 0.1)*$I$9+DC166/MAX(DB166+CT166+DC166, 0.1)*$J$9))/($B$11+$C$11+$F$11)</f>
        <v>0</v>
      </c>
      <c r="BR166">
        <f>($B$11*$K$9+$C$11*$K$9+$F$11*((DB166+CT166)/MAX(DB166+CT166+DC166, 0.1)*$P$9+DC166/MAX(DB166+CT166+DC166, 0.1)*$Q$9))/($B$11+$C$11+$F$11)</f>
        <v>0</v>
      </c>
      <c r="BS166">
        <v>6</v>
      </c>
      <c r="BT166">
        <v>0.5</v>
      </c>
      <c r="BU166" t="s">
        <v>295</v>
      </c>
      <c r="BV166">
        <v>2</v>
      </c>
      <c r="BW166">
        <v>1621533867.5</v>
      </c>
      <c r="BX166">
        <v>480.107</v>
      </c>
      <c r="BY166">
        <v>489.718</v>
      </c>
      <c r="BZ166">
        <v>12.9524</v>
      </c>
      <c r="CA166">
        <v>12.9507</v>
      </c>
      <c r="CB166">
        <v>471.159</v>
      </c>
      <c r="CC166">
        <v>12.7988</v>
      </c>
      <c r="CD166">
        <v>699.65</v>
      </c>
      <c r="CE166">
        <v>100.929</v>
      </c>
      <c r="CF166">
        <v>0.10086</v>
      </c>
      <c r="CG166">
        <v>22.9463</v>
      </c>
      <c r="CH166">
        <v>22.9099</v>
      </c>
      <c r="CI166">
        <v>999.9</v>
      </c>
      <c r="CJ166">
        <v>0</v>
      </c>
      <c r="CK166">
        <v>0</v>
      </c>
      <c r="CL166">
        <v>10010</v>
      </c>
      <c r="CM166">
        <v>0</v>
      </c>
      <c r="CN166">
        <v>3.33586</v>
      </c>
      <c r="CO166">
        <v>600.091</v>
      </c>
      <c r="CP166">
        <v>0.933003</v>
      </c>
      <c r="CQ166">
        <v>0.0669971</v>
      </c>
      <c r="CR166">
        <v>0</v>
      </c>
      <c r="CS166">
        <v>3.3409</v>
      </c>
      <c r="CT166">
        <v>4.99951</v>
      </c>
      <c r="CU166">
        <v>89.3961</v>
      </c>
      <c r="CV166">
        <v>4814.84</v>
      </c>
      <c r="CW166">
        <v>37.687</v>
      </c>
      <c r="CX166">
        <v>41.437</v>
      </c>
      <c r="CY166">
        <v>40.062</v>
      </c>
      <c r="CZ166">
        <v>41</v>
      </c>
      <c r="DA166">
        <v>40</v>
      </c>
      <c r="DB166">
        <v>555.22</v>
      </c>
      <c r="DC166">
        <v>39.87</v>
      </c>
      <c r="DD166">
        <v>0</v>
      </c>
      <c r="DE166">
        <v>1621533871.6</v>
      </c>
      <c r="DF166">
        <v>0</v>
      </c>
      <c r="DG166">
        <v>3.40733461538462</v>
      </c>
      <c r="DH166">
        <v>-0.705138469064241</v>
      </c>
      <c r="DI166">
        <v>-0.134194868016303</v>
      </c>
      <c r="DJ166">
        <v>89.6345076923077</v>
      </c>
      <c r="DK166">
        <v>15</v>
      </c>
      <c r="DL166">
        <v>1621533543.5</v>
      </c>
      <c r="DM166" t="s">
        <v>296</v>
      </c>
      <c r="DN166">
        <v>1621533543</v>
      </c>
      <c r="DO166">
        <v>1621533543.5</v>
      </c>
      <c r="DP166">
        <v>4</v>
      </c>
      <c r="DQ166">
        <v>0.002</v>
      </c>
      <c r="DR166">
        <v>0.003</v>
      </c>
      <c r="DS166">
        <v>8.559</v>
      </c>
      <c r="DT166">
        <v>0.154</v>
      </c>
      <c r="DU166">
        <v>420</v>
      </c>
      <c r="DV166">
        <v>13</v>
      </c>
      <c r="DW166">
        <v>1.35</v>
      </c>
      <c r="DX166">
        <v>0.35</v>
      </c>
      <c r="DY166">
        <v>-9.78936875</v>
      </c>
      <c r="DZ166">
        <v>0.0924100187617644</v>
      </c>
      <c r="EA166">
        <v>0.128845548102903</v>
      </c>
      <c r="EB166">
        <v>1</v>
      </c>
      <c r="EC166">
        <v>3.4058696969697</v>
      </c>
      <c r="ED166">
        <v>-0.290610327051462</v>
      </c>
      <c r="EE166">
        <v>0.131251930975345</v>
      </c>
      <c r="EF166">
        <v>1</v>
      </c>
      <c r="EG166">
        <v>-0.000642536975</v>
      </c>
      <c r="EH166">
        <v>0.0293400708855535</v>
      </c>
      <c r="EI166">
        <v>0.00458894483232389</v>
      </c>
      <c r="EJ166">
        <v>1</v>
      </c>
      <c r="EK166">
        <v>3</v>
      </c>
      <c r="EL166">
        <v>3</v>
      </c>
      <c r="EM166" t="s">
        <v>297</v>
      </c>
      <c r="EN166">
        <v>100</v>
      </c>
      <c r="EO166">
        <v>100</v>
      </c>
      <c r="EP166">
        <v>8.948</v>
      </c>
      <c r="EQ166">
        <v>0.1536</v>
      </c>
      <c r="ER166">
        <v>5.25304998807394</v>
      </c>
      <c r="ES166">
        <v>0.0095515401478521</v>
      </c>
      <c r="ET166">
        <v>-4.08282145803731e-06</v>
      </c>
      <c r="EU166">
        <v>9.61633180237613e-10</v>
      </c>
      <c r="EV166">
        <v>-0.0133641391554055</v>
      </c>
      <c r="EW166">
        <v>0.00964955815971448</v>
      </c>
      <c r="EX166">
        <v>0.000351754833574242</v>
      </c>
      <c r="EY166">
        <v>-6.74969522547015e-06</v>
      </c>
      <c r="EZ166">
        <v>-1</v>
      </c>
      <c r="FA166">
        <v>-1</v>
      </c>
      <c r="FB166">
        <v>-1</v>
      </c>
      <c r="FC166">
        <v>-1</v>
      </c>
      <c r="FD166">
        <v>5.4</v>
      </c>
      <c r="FE166">
        <v>5.4</v>
      </c>
      <c r="FF166">
        <v>2</v>
      </c>
      <c r="FG166">
        <v>793.048</v>
      </c>
      <c r="FH166">
        <v>739.698</v>
      </c>
      <c r="FI166">
        <v>19.9994</v>
      </c>
      <c r="FJ166">
        <v>26.8588</v>
      </c>
      <c r="FK166">
        <v>29.9999</v>
      </c>
      <c r="FL166">
        <v>26.9294</v>
      </c>
      <c r="FM166">
        <v>26.9049</v>
      </c>
      <c r="FN166">
        <v>30.6091</v>
      </c>
      <c r="FO166">
        <v>17.8781</v>
      </c>
      <c r="FP166">
        <v>6.83048</v>
      </c>
      <c r="FQ166">
        <v>20</v>
      </c>
      <c r="FR166">
        <v>499.77</v>
      </c>
      <c r="FS166">
        <v>13.0148</v>
      </c>
      <c r="FT166">
        <v>100.033</v>
      </c>
      <c r="FU166">
        <v>100.395</v>
      </c>
    </row>
    <row r="167" spans="1:177">
      <c r="A167">
        <v>151</v>
      </c>
      <c r="B167">
        <v>1621533869.5</v>
      </c>
      <c r="C167">
        <v>300</v>
      </c>
      <c r="D167" t="s">
        <v>598</v>
      </c>
      <c r="E167" t="s">
        <v>599</v>
      </c>
      <c r="G167">
        <v>1621533869.5</v>
      </c>
      <c r="H167">
        <f>CD167*AF167*(BZ167-CA167)/(100*BS167*(1000-AF167*BZ167))</f>
        <v>0</v>
      </c>
      <c r="I167">
        <f>CD167*AF167*(BY167-BX167*(1000-AF167*CA167)/(1000-AF167*BZ167))/(100*BS167)</f>
        <v>0</v>
      </c>
      <c r="J167">
        <f>BX167 - IF(AF167&gt;1, I167*BS167*100.0/(AH167*CL167), 0)</f>
        <v>0</v>
      </c>
      <c r="K167">
        <f>((Q167-H167/2)*J167-I167)/(Q167+H167/2)</f>
        <v>0</v>
      </c>
      <c r="L167">
        <f>K167*(CE167+CF167)/1000.0</f>
        <v>0</v>
      </c>
      <c r="M167">
        <f>(BX167 - IF(AF167&gt;1, I167*BS167*100.0/(AH167*CL167), 0))*(CE167+CF167)/1000.0</f>
        <v>0</v>
      </c>
      <c r="N167">
        <f>2.0/((1/P167-1/O167)+SIGN(P167)*SQRT((1/P167-1/O167)*(1/P167-1/O167) + 4*BT167/((BT167+1)*(BT167+1))*(2*1/P167*1/O167-1/O167*1/O167)))</f>
        <v>0</v>
      </c>
      <c r="O167">
        <f>IF(LEFT(BU167,1)&lt;&gt;"0",IF(LEFT(BU167,1)="1",3.0,BV167),$D$5+$E$5*(CL167*CE167/($K$5*1000))+$F$5*(CL167*CE167/($K$5*1000))*MAX(MIN(BS167,$J$5),$I$5)*MAX(MIN(BS167,$J$5),$I$5)+$G$5*MAX(MIN(BS167,$J$5),$I$5)*(CL167*CE167/($K$5*1000))+$H$5*(CL167*CE167/($K$5*1000))*(CL167*CE167/($K$5*1000)))</f>
        <v>0</v>
      </c>
      <c r="P167">
        <f>H167*(1000-(1000*0.61365*exp(17.502*T167/(240.97+T167))/(CE167+CF167)+BZ167)/2)/(1000*0.61365*exp(17.502*T167/(240.97+T167))/(CE167+CF167)-BZ167)</f>
        <v>0</v>
      </c>
      <c r="Q167">
        <f>1/((BT167+1)/(N167/1.6)+1/(O167/1.37)) + BT167/((BT167+1)/(N167/1.6) + BT167/(O167/1.37))</f>
        <v>0</v>
      </c>
      <c r="R167">
        <f>(BP167*BR167)</f>
        <v>0</v>
      </c>
      <c r="S167">
        <f>(CG167+(R167+2*0.95*5.67E-8*(((CG167+$B$7)+273)^4-(CG167+273)^4)-44100*H167)/(1.84*29.3*O167+8*0.95*5.67E-8*(CG167+273)^3))</f>
        <v>0</v>
      </c>
      <c r="T167">
        <f>($C$7*CH167+$D$7*CI167+$E$7*S167)</f>
        <v>0</v>
      </c>
      <c r="U167">
        <f>0.61365*exp(17.502*T167/(240.97+T167))</f>
        <v>0</v>
      </c>
      <c r="V167">
        <f>(W167/X167*100)</f>
        <v>0</v>
      </c>
      <c r="W167">
        <f>BZ167*(CE167+CF167)/1000</f>
        <v>0</v>
      </c>
      <c r="X167">
        <f>0.61365*exp(17.502*CG167/(240.97+CG167))</f>
        <v>0</v>
      </c>
      <c r="Y167">
        <f>(U167-BZ167*(CE167+CF167)/1000)</f>
        <v>0</v>
      </c>
      <c r="Z167">
        <f>(-H167*44100)</f>
        <v>0</v>
      </c>
      <c r="AA167">
        <f>2*29.3*O167*0.92*(CG167-T167)</f>
        <v>0</v>
      </c>
      <c r="AB167">
        <f>2*0.95*5.67E-8*(((CG167+$B$7)+273)^4-(T167+273)^4)</f>
        <v>0</v>
      </c>
      <c r="AC167">
        <f>R167+AB167+Z167+AA167</f>
        <v>0</v>
      </c>
      <c r="AD167">
        <v>0</v>
      </c>
      <c r="AE167">
        <v>0</v>
      </c>
      <c r="AF167">
        <f>IF(AD167*$H$13&gt;=AH167,1.0,(AH167/(AH167-AD167*$H$13)))</f>
        <v>0</v>
      </c>
      <c r="AG167">
        <f>(AF167-1)*100</f>
        <v>0</v>
      </c>
      <c r="AH167">
        <f>MAX(0,($B$13+$C$13*CL167)/(1+$D$13*CL167)*CE167/(CG167+273)*$E$13)</f>
        <v>0</v>
      </c>
      <c r="AI167" t="s">
        <v>294</v>
      </c>
      <c r="AJ167">
        <v>0</v>
      </c>
      <c r="AK167">
        <v>0</v>
      </c>
      <c r="AL167">
        <f>AK167-AJ167</f>
        <v>0</v>
      </c>
      <c r="AM167">
        <f>AL167/AK167</f>
        <v>0</v>
      </c>
      <c r="AN167">
        <v>0</v>
      </c>
      <c r="AO167" t="s">
        <v>294</v>
      </c>
      <c r="AP167">
        <v>0</v>
      </c>
      <c r="AQ167">
        <v>0</v>
      </c>
      <c r="AR167">
        <f>1-AP167/AQ167</f>
        <v>0</v>
      </c>
      <c r="AS167">
        <v>0.5</v>
      </c>
      <c r="AT167">
        <f>BP167</f>
        <v>0</v>
      </c>
      <c r="AU167">
        <f>I167</f>
        <v>0</v>
      </c>
      <c r="AV167">
        <f>AR167*AS167*AT167</f>
        <v>0</v>
      </c>
      <c r="AW167">
        <f>BB167/AQ167</f>
        <v>0</v>
      </c>
      <c r="AX167">
        <f>(AU167-AN167)/AT167</f>
        <v>0</v>
      </c>
      <c r="AY167">
        <f>(AK167-AQ167)/AQ167</f>
        <v>0</v>
      </c>
      <c r="AZ167" t="s">
        <v>294</v>
      </c>
      <c r="BA167">
        <v>0</v>
      </c>
      <c r="BB167">
        <f>AQ167-BA167</f>
        <v>0</v>
      </c>
      <c r="BC167">
        <f>(AQ167-AP167)/(AQ167-BA167)</f>
        <v>0</v>
      </c>
      <c r="BD167">
        <f>(AK167-AQ167)/(AK167-BA167)</f>
        <v>0</v>
      </c>
      <c r="BE167">
        <f>(AQ167-AP167)/(AQ167-AJ167)</f>
        <v>0</v>
      </c>
      <c r="BF167">
        <f>(AK167-AQ167)/(AK167-AJ167)</f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f>$B$11*CM167+$C$11*CN167+$F$11*CO167*(1-CR167)</f>
        <v>0</v>
      </c>
      <c r="BP167">
        <f>BO167*BQ167</f>
        <v>0</v>
      </c>
      <c r="BQ167">
        <f>($B$11*$D$9+$C$11*$D$9+$F$11*((DB167+CT167)/MAX(DB167+CT167+DC167, 0.1)*$I$9+DC167/MAX(DB167+CT167+DC167, 0.1)*$J$9))/($B$11+$C$11+$F$11)</f>
        <v>0</v>
      </c>
      <c r="BR167">
        <f>($B$11*$K$9+$C$11*$K$9+$F$11*((DB167+CT167)/MAX(DB167+CT167+DC167, 0.1)*$P$9+DC167/MAX(DB167+CT167+DC167, 0.1)*$Q$9))/($B$11+$C$11+$F$11)</f>
        <v>0</v>
      </c>
      <c r="BS167">
        <v>6</v>
      </c>
      <c r="BT167">
        <v>0.5</v>
      </c>
      <c r="BU167" t="s">
        <v>295</v>
      </c>
      <c r="BV167">
        <v>2</v>
      </c>
      <c r="BW167">
        <v>1621533869.5</v>
      </c>
      <c r="BX167">
        <v>483.547</v>
      </c>
      <c r="BY167">
        <v>493.078</v>
      </c>
      <c r="BZ167">
        <v>12.9514</v>
      </c>
      <c r="CA167">
        <v>12.9497</v>
      </c>
      <c r="CB167">
        <v>474.578</v>
      </c>
      <c r="CC167">
        <v>12.7978</v>
      </c>
      <c r="CD167">
        <v>699.981</v>
      </c>
      <c r="CE167">
        <v>100.927</v>
      </c>
      <c r="CF167">
        <v>0.100302</v>
      </c>
      <c r="CG167">
        <v>22.9463</v>
      </c>
      <c r="CH167">
        <v>22.9153</v>
      </c>
      <c r="CI167">
        <v>999.9</v>
      </c>
      <c r="CJ167">
        <v>0</v>
      </c>
      <c r="CK167">
        <v>0</v>
      </c>
      <c r="CL167">
        <v>9990</v>
      </c>
      <c r="CM167">
        <v>0</v>
      </c>
      <c r="CN167">
        <v>3.33586</v>
      </c>
      <c r="CO167">
        <v>599.781</v>
      </c>
      <c r="CP167">
        <v>0.932968</v>
      </c>
      <c r="CQ167">
        <v>0.0670323</v>
      </c>
      <c r="CR167">
        <v>0</v>
      </c>
      <c r="CS167">
        <v>3.2309</v>
      </c>
      <c r="CT167">
        <v>4.99951</v>
      </c>
      <c r="CU167">
        <v>90.0992</v>
      </c>
      <c r="CV167">
        <v>4812.28</v>
      </c>
      <c r="CW167">
        <v>37.687</v>
      </c>
      <c r="CX167">
        <v>41.437</v>
      </c>
      <c r="CY167">
        <v>40.062</v>
      </c>
      <c r="CZ167">
        <v>41.062</v>
      </c>
      <c r="DA167">
        <v>40</v>
      </c>
      <c r="DB167">
        <v>554.91</v>
      </c>
      <c r="DC167">
        <v>39.87</v>
      </c>
      <c r="DD167">
        <v>0</v>
      </c>
      <c r="DE167">
        <v>1621533873.4</v>
      </c>
      <c r="DF167">
        <v>0</v>
      </c>
      <c r="DG167">
        <v>3.374696</v>
      </c>
      <c r="DH167">
        <v>-0.618561546187023</v>
      </c>
      <c r="DI167">
        <v>-0.0592384473278497</v>
      </c>
      <c r="DJ167">
        <v>89.681588</v>
      </c>
      <c r="DK167">
        <v>15</v>
      </c>
      <c r="DL167">
        <v>1621533543.5</v>
      </c>
      <c r="DM167" t="s">
        <v>296</v>
      </c>
      <c r="DN167">
        <v>1621533543</v>
      </c>
      <c r="DO167">
        <v>1621533543.5</v>
      </c>
      <c r="DP167">
        <v>4</v>
      </c>
      <c r="DQ167">
        <v>0.002</v>
      </c>
      <c r="DR167">
        <v>0.003</v>
      </c>
      <c r="DS167">
        <v>8.559</v>
      </c>
      <c r="DT167">
        <v>0.154</v>
      </c>
      <c r="DU167">
        <v>420</v>
      </c>
      <c r="DV167">
        <v>13</v>
      </c>
      <c r="DW167">
        <v>1.35</v>
      </c>
      <c r="DX167">
        <v>0.35</v>
      </c>
      <c r="DY167">
        <v>-9.789616</v>
      </c>
      <c r="DZ167">
        <v>-0.0411609005628329</v>
      </c>
      <c r="EA167">
        <v>0.133672525090237</v>
      </c>
      <c r="EB167">
        <v>1</v>
      </c>
      <c r="EC167">
        <v>3.39978181818182</v>
      </c>
      <c r="ED167">
        <v>-0.358170150677634</v>
      </c>
      <c r="EE167">
        <v>0.133043782847114</v>
      </c>
      <c r="EF167">
        <v>1</v>
      </c>
      <c r="EG167">
        <v>0.00019872225</v>
      </c>
      <c r="EH167">
        <v>0.0167009148968105</v>
      </c>
      <c r="EI167">
        <v>0.00392759775751282</v>
      </c>
      <c r="EJ167">
        <v>1</v>
      </c>
      <c r="EK167">
        <v>3</v>
      </c>
      <c r="EL167">
        <v>3</v>
      </c>
      <c r="EM167" t="s">
        <v>297</v>
      </c>
      <c r="EN167">
        <v>100</v>
      </c>
      <c r="EO167">
        <v>100</v>
      </c>
      <c r="EP167">
        <v>8.969</v>
      </c>
      <c r="EQ167">
        <v>0.1536</v>
      </c>
      <c r="ER167">
        <v>5.25304998807394</v>
      </c>
      <c r="ES167">
        <v>0.0095515401478521</v>
      </c>
      <c r="ET167">
        <v>-4.08282145803731e-06</v>
      </c>
      <c r="EU167">
        <v>9.61633180237613e-10</v>
      </c>
      <c r="EV167">
        <v>-0.0133641391554055</v>
      </c>
      <c r="EW167">
        <v>0.00964955815971448</v>
      </c>
      <c r="EX167">
        <v>0.000351754833574242</v>
      </c>
      <c r="EY167">
        <v>-6.74969522547015e-06</v>
      </c>
      <c r="EZ167">
        <v>-1</v>
      </c>
      <c r="FA167">
        <v>-1</v>
      </c>
      <c r="FB167">
        <v>-1</v>
      </c>
      <c r="FC167">
        <v>-1</v>
      </c>
      <c r="FD167">
        <v>5.4</v>
      </c>
      <c r="FE167">
        <v>5.4</v>
      </c>
      <c r="FF167">
        <v>2</v>
      </c>
      <c r="FG167">
        <v>793.2</v>
      </c>
      <c r="FH167">
        <v>739.099</v>
      </c>
      <c r="FI167">
        <v>19.9997</v>
      </c>
      <c r="FJ167">
        <v>26.8565</v>
      </c>
      <c r="FK167">
        <v>29.9998</v>
      </c>
      <c r="FL167">
        <v>26.9281</v>
      </c>
      <c r="FM167">
        <v>26.9026</v>
      </c>
      <c r="FN167">
        <v>30.7802</v>
      </c>
      <c r="FO167">
        <v>17.8781</v>
      </c>
      <c r="FP167">
        <v>6.83048</v>
      </c>
      <c r="FQ167">
        <v>20</v>
      </c>
      <c r="FR167">
        <v>503.19</v>
      </c>
      <c r="FS167">
        <v>13.0148</v>
      </c>
      <c r="FT167">
        <v>100.034</v>
      </c>
      <c r="FU167">
        <v>100.398</v>
      </c>
    </row>
    <row r="168" spans="1:177">
      <c r="A168">
        <v>152</v>
      </c>
      <c r="B168">
        <v>1621533871.5</v>
      </c>
      <c r="C168">
        <v>302</v>
      </c>
      <c r="D168" t="s">
        <v>600</v>
      </c>
      <c r="E168" t="s">
        <v>601</v>
      </c>
      <c r="G168">
        <v>1621533871.5</v>
      </c>
      <c r="H168">
        <f>CD168*AF168*(BZ168-CA168)/(100*BS168*(1000-AF168*BZ168))</f>
        <v>0</v>
      </c>
      <c r="I168">
        <f>CD168*AF168*(BY168-BX168*(1000-AF168*CA168)/(1000-AF168*BZ168))/(100*BS168)</f>
        <v>0</v>
      </c>
      <c r="J168">
        <f>BX168 - IF(AF168&gt;1, I168*BS168*100.0/(AH168*CL168), 0)</f>
        <v>0</v>
      </c>
      <c r="K168">
        <f>((Q168-H168/2)*J168-I168)/(Q168+H168/2)</f>
        <v>0</v>
      </c>
      <c r="L168">
        <f>K168*(CE168+CF168)/1000.0</f>
        <v>0</v>
      </c>
      <c r="M168">
        <f>(BX168 - IF(AF168&gt;1, I168*BS168*100.0/(AH168*CL168), 0))*(CE168+CF168)/1000.0</f>
        <v>0</v>
      </c>
      <c r="N168">
        <f>2.0/((1/P168-1/O168)+SIGN(P168)*SQRT((1/P168-1/O168)*(1/P168-1/O168) + 4*BT168/((BT168+1)*(BT168+1))*(2*1/P168*1/O168-1/O168*1/O168)))</f>
        <v>0</v>
      </c>
      <c r="O168">
        <f>IF(LEFT(BU168,1)&lt;&gt;"0",IF(LEFT(BU168,1)="1",3.0,BV168),$D$5+$E$5*(CL168*CE168/($K$5*1000))+$F$5*(CL168*CE168/($K$5*1000))*MAX(MIN(BS168,$J$5),$I$5)*MAX(MIN(BS168,$J$5),$I$5)+$G$5*MAX(MIN(BS168,$J$5),$I$5)*(CL168*CE168/($K$5*1000))+$H$5*(CL168*CE168/($K$5*1000))*(CL168*CE168/($K$5*1000)))</f>
        <v>0</v>
      </c>
      <c r="P168">
        <f>H168*(1000-(1000*0.61365*exp(17.502*T168/(240.97+T168))/(CE168+CF168)+BZ168)/2)/(1000*0.61365*exp(17.502*T168/(240.97+T168))/(CE168+CF168)-BZ168)</f>
        <v>0</v>
      </c>
      <c r="Q168">
        <f>1/((BT168+1)/(N168/1.6)+1/(O168/1.37)) + BT168/((BT168+1)/(N168/1.6) + BT168/(O168/1.37))</f>
        <v>0</v>
      </c>
      <c r="R168">
        <f>(BP168*BR168)</f>
        <v>0</v>
      </c>
      <c r="S168">
        <f>(CG168+(R168+2*0.95*5.67E-8*(((CG168+$B$7)+273)^4-(CG168+273)^4)-44100*H168)/(1.84*29.3*O168+8*0.95*5.67E-8*(CG168+273)^3))</f>
        <v>0</v>
      </c>
      <c r="T168">
        <f>($C$7*CH168+$D$7*CI168+$E$7*S168)</f>
        <v>0</v>
      </c>
      <c r="U168">
        <f>0.61365*exp(17.502*T168/(240.97+T168))</f>
        <v>0</v>
      </c>
      <c r="V168">
        <f>(W168/X168*100)</f>
        <v>0</v>
      </c>
      <c r="W168">
        <f>BZ168*(CE168+CF168)/1000</f>
        <v>0</v>
      </c>
      <c r="X168">
        <f>0.61365*exp(17.502*CG168/(240.97+CG168))</f>
        <v>0</v>
      </c>
      <c r="Y168">
        <f>(U168-BZ168*(CE168+CF168)/1000)</f>
        <v>0</v>
      </c>
      <c r="Z168">
        <f>(-H168*44100)</f>
        <v>0</v>
      </c>
      <c r="AA168">
        <f>2*29.3*O168*0.92*(CG168-T168)</f>
        <v>0</v>
      </c>
      <c r="AB168">
        <f>2*0.95*5.67E-8*(((CG168+$B$7)+273)^4-(T168+273)^4)</f>
        <v>0</v>
      </c>
      <c r="AC168">
        <f>R168+AB168+Z168+AA168</f>
        <v>0</v>
      </c>
      <c r="AD168">
        <v>0</v>
      </c>
      <c r="AE168">
        <v>0</v>
      </c>
      <c r="AF168">
        <f>IF(AD168*$H$13&gt;=AH168,1.0,(AH168/(AH168-AD168*$H$13)))</f>
        <v>0</v>
      </c>
      <c r="AG168">
        <f>(AF168-1)*100</f>
        <v>0</v>
      </c>
      <c r="AH168">
        <f>MAX(0,($B$13+$C$13*CL168)/(1+$D$13*CL168)*CE168/(CG168+273)*$E$13)</f>
        <v>0</v>
      </c>
      <c r="AI168" t="s">
        <v>294</v>
      </c>
      <c r="AJ168">
        <v>0</v>
      </c>
      <c r="AK168">
        <v>0</v>
      </c>
      <c r="AL168">
        <f>AK168-AJ168</f>
        <v>0</v>
      </c>
      <c r="AM168">
        <f>AL168/AK168</f>
        <v>0</v>
      </c>
      <c r="AN168">
        <v>0</v>
      </c>
      <c r="AO168" t="s">
        <v>294</v>
      </c>
      <c r="AP168">
        <v>0</v>
      </c>
      <c r="AQ168">
        <v>0</v>
      </c>
      <c r="AR168">
        <f>1-AP168/AQ168</f>
        <v>0</v>
      </c>
      <c r="AS168">
        <v>0.5</v>
      </c>
      <c r="AT168">
        <f>BP168</f>
        <v>0</v>
      </c>
      <c r="AU168">
        <f>I168</f>
        <v>0</v>
      </c>
      <c r="AV168">
        <f>AR168*AS168*AT168</f>
        <v>0</v>
      </c>
      <c r="AW168">
        <f>BB168/AQ168</f>
        <v>0</v>
      </c>
      <c r="AX168">
        <f>(AU168-AN168)/AT168</f>
        <v>0</v>
      </c>
      <c r="AY168">
        <f>(AK168-AQ168)/AQ168</f>
        <v>0</v>
      </c>
      <c r="AZ168" t="s">
        <v>294</v>
      </c>
      <c r="BA168">
        <v>0</v>
      </c>
      <c r="BB168">
        <f>AQ168-BA168</f>
        <v>0</v>
      </c>
      <c r="BC168">
        <f>(AQ168-AP168)/(AQ168-BA168)</f>
        <v>0</v>
      </c>
      <c r="BD168">
        <f>(AK168-AQ168)/(AK168-BA168)</f>
        <v>0</v>
      </c>
      <c r="BE168">
        <f>(AQ168-AP168)/(AQ168-AJ168)</f>
        <v>0</v>
      </c>
      <c r="BF168">
        <f>(AK168-AQ168)/(AK168-AJ168)</f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f>$B$11*CM168+$C$11*CN168+$F$11*CO168*(1-CR168)</f>
        <v>0</v>
      </c>
      <c r="BP168">
        <f>BO168*BQ168</f>
        <v>0</v>
      </c>
      <c r="BQ168">
        <f>($B$11*$D$9+$C$11*$D$9+$F$11*((DB168+CT168)/MAX(DB168+CT168+DC168, 0.1)*$I$9+DC168/MAX(DB168+CT168+DC168, 0.1)*$J$9))/($B$11+$C$11+$F$11)</f>
        <v>0</v>
      </c>
      <c r="BR168">
        <f>($B$11*$K$9+$C$11*$K$9+$F$11*((DB168+CT168)/MAX(DB168+CT168+DC168, 0.1)*$P$9+DC168/MAX(DB168+CT168+DC168, 0.1)*$Q$9))/($B$11+$C$11+$F$11)</f>
        <v>0</v>
      </c>
      <c r="BS168">
        <v>6</v>
      </c>
      <c r="BT168">
        <v>0.5</v>
      </c>
      <c r="BU168" t="s">
        <v>295</v>
      </c>
      <c r="BV168">
        <v>2</v>
      </c>
      <c r="BW168">
        <v>1621533871.5</v>
      </c>
      <c r="BX168">
        <v>486.754</v>
      </c>
      <c r="BY168">
        <v>496.589</v>
      </c>
      <c r="BZ168">
        <v>12.9529</v>
      </c>
      <c r="CA168">
        <v>12.952</v>
      </c>
      <c r="CB168">
        <v>477.765</v>
      </c>
      <c r="CC168">
        <v>12.7993</v>
      </c>
      <c r="CD168">
        <v>700.119</v>
      </c>
      <c r="CE168">
        <v>100.934</v>
      </c>
      <c r="CF168">
        <v>0.0998363</v>
      </c>
      <c r="CG168">
        <v>22.949</v>
      </c>
      <c r="CH168">
        <v>22.9011</v>
      </c>
      <c r="CI168">
        <v>999.9</v>
      </c>
      <c r="CJ168">
        <v>0</v>
      </c>
      <c r="CK168">
        <v>0</v>
      </c>
      <c r="CL168">
        <v>9960</v>
      </c>
      <c r="CM168">
        <v>0</v>
      </c>
      <c r="CN168">
        <v>3.33586</v>
      </c>
      <c r="CO168">
        <v>600.085</v>
      </c>
      <c r="CP168">
        <v>0.933003</v>
      </c>
      <c r="CQ168">
        <v>0.0669971</v>
      </c>
      <c r="CR168">
        <v>0</v>
      </c>
      <c r="CS168">
        <v>3.5995</v>
      </c>
      <c r="CT168">
        <v>4.99951</v>
      </c>
      <c r="CU168">
        <v>89.6208</v>
      </c>
      <c r="CV168">
        <v>4814.79</v>
      </c>
      <c r="CW168">
        <v>37.687</v>
      </c>
      <c r="CX168">
        <v>41.437</v>
      </c>
      <c r="CY168">
        <v>40.062</v>
      </c>
      <c r="CZ168">
        <v>41</v>
      </c>
      <c r="DA168">
        <v>39.937</v>
      </c>
      <c r="DB168">
        <v>555.22</v>
      </c>
      <c r="DC168">
        <v>39.87</v>
      </c>
      <c r="DD168">
        <v>0</v>
      </c>
      <c r="DE168">
        <v>1621533875.2</v>
      </c>
      <c r="DF168">
        <v>0</v>
      </c>
      <c r="DG168">
        <v>3.37442307692308</v>
      </c>
      <c r="DH168">
        <v>-0.212984621190175</v>
      </c>
      <c r="DI168">
        <v>-0.634095714747627</v>
      </c>
      <c r="DJ168">
        <v>89.6906269230769</v>
      </c>
      <c r="DK168">
        <v>15</v>
      </c>
      <c r="DL168">
        <v>1621533543.5</v>
      </c>
      <c r="DM168" t="s">
        <v>296</v>
      </c>
      <c r="DN168">
        <v>1621533543</v>
      </c>
      <c r="DO168">
        <v>1621533543.5</v>
      </c>
      <c r="DP168">
        <v>4</v>
      </c>
      <c r="DQ168">
        <v>0.002</v>
      </c>
      <c r="DR168">
        <v>0.003</v>
      </c>
      <c r="DS168">
        <v>8.559</v>
      </c>
      <c r="DT168">
        <v>0.154</v>
      </c>
      <c r="DU168">
        <v>420</v>
      </c>
      <c r="DV168">
        <v>13</v>
      </c>
      <c r="DW168">
        <v>1.35</v>
      </c>
      <c r="DX168">
        <v>0.35</v>
      </c>
      <c r="DY168">
        <v>-9.80760225</v>
      </c>
      <c r="DZ168">
        <v>-0.0584164727954967</v>
      </c>
      <c r="EA168">
        <v>0.148036842787319</v>
      </c>
      <c r="EB168">
        <v>1</v>
      </c>
      <c r="EC168">
        <v>3.39353714285714</v>
      </c>
      <c r="ED168">
        <v>-0.496990215264186</v>
      </c>
      <c r="EE168">
        <v>0.121431212946059</v>
      </c>
      <c r="EF168">
        <v>1</v>
      </c>
      <c r="EG168">
        <v>0.000728226</v>
      </c>
      <c r="EH168">
        <v>0.00546628198874296</v>
      </c>
      <c r="EI168">
        <v>0.00349839218724063</v>
      </c>
      <c r="EJ168">
        <v>1</v>
      </c>
      <c r="EK168">
        <v>3</v>
      </c>
      <c r="EL168">
        <v>3</v>
      </c>
      <c r="EM168" t="s">
        <v>297</v>
      </c>
      <c r="EN168">
        <v>100</v>
      </c>
      <c r="EO168">
        <v>100</v>
      </c>
      <c r="EP168">
        <v>8.989</v>
      </c>
      <c r="EQ168">
        <v>0.1536</v>
      </c>
      <c r="ER168">
        <v>5.25304998807394</v>
      </c>
      <c r="ES168">
        <v>0.0095515401478521</v>
      </c>
      <c r="ET168">
        <v>-4.08282145803731e-06</v>
      </c>
      <c r="EU168">
        <v>9.61633180237613e-10</v>
      </c>
      <c r="EV168">
        <v>-0.0133641391554055</v>
      </c>
      <c r="EW168">
        <v>0.00964955815971448</v>
      </c>
      <c r="EX168">
        <v>0.000351754833574242</v>
      </c>
      <c r="EY168">
        <v>-6.74969522547015e-06</v>
      </c>
      <c r="EZ168">
        <v>-1</v>
      </c>
      <c r="FA168">
        <v>-1</v>
      </c>
      <c r="FB168">
        <v>-1</v>
      </c>
      <c r="FC168">
        <v>-1</v>
      </c>
      <c r="FD168">
        <v>5.5</v>
      </c>
      <c r="FE168">
        <v>5.5</v>
      </c>
      <c r="FF168">
        <v>2</v>
      </c>
      <c r="FG168">
        <v>793.556</v>
      </c>
      <c r="FH168">
        <v>738.91</v>
      </c>
      <c r="FI168">
        <v>19.9995</v>
      </c>
      <c r="FJ168">
        <v>26.8565</v>
      </c>
      <c r="FK168">
        <v>29.9999</v>
      </c>
      <c r="FL168">
        <v>26.9281</v>
      </c>
      <c r="FM168">
        <v>26.9026</v>
      </c>
      <c r="FN168">
        <v>30.9506</v>
      </c>
      <c r="FO168">
        <v>17.8781</v>
      </c>
      <c r="FP168">
        <v>6.83048</v>
      </c>
      <c r="FQ168">
        <v>20</v>
      </c>
      <c r="FR168">
        <v>506.59</v>
      </c>
      <c r="FS168">
        <v>13.0148</v>
      </c>
      <c r="FT168">
        <v>100.037</v>
      </c>
      <c r="FU168">
        <v>100.402</v>
      </c>
    </row>
    <row r="169" spans="1:177">
      <c r="A169">
        <v>153</v>
      </c>
      <c r="B169">
        <v>1621533873.5</v>
      </c>
      <c r="C169">
        <v>304</v>
      </c>
      <c r="D169" t="s">
        <v>602</v>
      </c>
      <c r="E169" t="s">
        <v>603</v>
      </c>
      <c r="G169">
        <v>1621533873.5</v>
      </c>
      <c r="H169">
        <f>CD169*AF169*(BZ169-CA169)/(100*BS169*(1000-AF169*BZ169))</f>
        <v>0</v>
      </c>
      <c r="I169">
        <f>CD169*AF169*(BY169-BX169*(1000-AF169*CA169)/(1000-AF169*BZ169))/(100*BS169)</f>
        <v>0</v>
      </c>
      <c r="J169">
        <f>BX169 - IF(AF169&gt;1, I169*BS169*100.0/(AH169*CL169), 0)</f>
        <v>0</v>
      </c>
      <c r="K169">
        <f>((Q169-H169/2)*J169-I169)/(Q169+H169/2)</f>
        <v>0</v>
      </c>
      <c r="L169">
        <f>K169*(CE169+CF169)/1000.0</f>
        <v>0</v>
      </c>
      <c r="M169">
        <f>(BX169 - IF(AF169&gt;1, I169*BS169*100.0/(AH169*CL169), 0))*(CE169+CF169)/1000.0</f>
        <v>0</v>
      </c>
      <c r="N169">
        <f>2.0/((1/P169-1/O169)+SIGN(P169)*SQRT((1/P169-1/O169)*(1/P169-1/O169) + 4*BT169/((BT169+1)*(BT169+1))*(2*1/P169*1/O169-1/O169*1/O169)))</f>
        <v>0</v>
      </c>
      <c r="O169">
        <f>IF(LEFT(BU169,1)&lt;&gt;"0",IF(LEFT(BU169,1)="1",3.0,BV169),$D$5+$E$5*(CL169*CE169/($K$5*1000))+$F$5*(CL169*CE169/($K$5*1000))*MAX(MIN(BS169,$J$5),$I$5)*MAX(MIN(BS169,$J$5),$I$5)+$G$5*MAX(MIN(BS169,$J$5),$I$5)*(CL169*CE169/($K$5*1000))+$H$5*(CL169*CE169/($K$5*1000))*(CL169*CE169/($K$5*1000)))</f>
        <v>0</v>
      </c>
      <c r="P169">
        <f>H169*(1000-(1000*0.61365*exp(17.502*T169/(240.97+T169))/(CE169+CF169)+BZ169)/2)/(1000*0.61365*exp(17.502*T169/(240.97+T169))/(CE169+CF169)-BZ169)</f>
        <v>0</v>
      </c>
      <c r="Q169">
        <f>1/((BT169+1)/(N169/1.6)+1/(O169/1.37)) + BT169/((BT169+1)/(N169/1.6) + BT169/(O169/1.37))</f>
        <v>0</v>
      </c>
      <c r="R169">
        <f>(BP169*BR169)</f>
        <v>0</v>
      </c>
      <c r="S169">
        <f>(CG169+(R169+2*0.95*5.67E-8*(((CG169+$B$7)+273)^4-(CG169+273)^4)-44100*H169)/(1.84*29.3*O169+8*0.95*5.67E-8*(CG169+273)^3))</f>
        <v>0</v>
      </c>
      <c r="T169">
        <f>($C$7*CH169+$D$7*CI169+$E$7*S169)</f>
        <v>0</v>
      </c>
      <c r="U169">
        <f>0.61365*exp(17.502*T169/(240.97+T169))</f>
        <v>0</v>
      </c>
      <c r="V169">
        <f>(W169/X169*100)</f>
        <v>0</v>
      </c>
      <c r="W169">
        <f>BZ169*(CE169+CF169)/1000</f>
        <v>0</v>
      </c>
      <c r="X169">
        <f>0.61365*exp(17.502*CG169/(240.97+CG169))</f>
        <v>0</v>
      </c>
      <c r="Y169">
        <f>(U169-BZ169*(CE169+CF169)/1000)</f>
        <v>0</v>
      </c>
      <c r="Z169">
        <f>(-H169*44100)</f>
        <v>0</v>
      </c>
      <c r="AA169">
        <f>2*29.3*O169*0.92*(CG169-T169)</f>
        <v>0</v>
      </c>
      <c r="AB169">
        <f>2*0.95*5.67E-8*(((CG169+$B$7)+273)^4-(T169+273)^4)</f>
        <v>0</v>
      </c>
      <c r="AC169">
        <f>R169+AB169+Z169+AA169</f>
        <v>0</v>
      </c>
      <c r="AD169">
        <v>0</v>
      </c>
      <c r="AE169">
        <v>0</v>
      </c>
      <c r="AF169">
        <f>IF(AD169*$H$13&gt;=AH169,1.0,(AH169/(AH169-AD169*$H$13)))</f>
        <v>0</v>
      </c>
      <c r="AG169">
        <f>(AF169-1)*100</f>
        <v>0</v>
      </c>
      <c r="AH169">
        <f>MAX(0,($B$13+$C$13*CL169)/(1+$D$13*CL169)*CE169/(CG169+273)*$E$13)</f>
        <v>0</v>
      </c>
      <c r="AI169" t="s">
        <v>294</v>
      </c>
      <c r="AJ169">
        <v>0</v>
      </c>
      <c r="AK169">
        <v>0</v>
      </c>
      <c r="AL169">
        <f>AK169-AJ169</f>
        <v>0</v>
      </c>
      <c r="AM169">
        <f>AL169/AK169</f>
        <v>0</v>
      </c>
      <c r="AN169">
        <v>0</v>
      </c>
      <c r="AO169" t="s">
        <v>294</v>
      </c>
      <c r="AP169">
        <v>0</v>
      </c>
      <c r="AQ169">
        <v>0</v>
      </c>
      <c r="AR169">
        <f>1-AP169/AQ169</f>
        <v>0</v>
      </c>
      <c r="AS169">
        <v>0.5</v>
      </c>
      <c r="AT169">
        <f>BP169</f>
        <v>0</v>
      </c>
      <c r="AU169">
        <f>I169</f>
        <v>0</v>
      </c>
      <c r="AV169">
        <f>AR169*AS169*AT169</f>
        <v>0</v>
      </c>
      <c r="AW169">
        <f>BB169/AQ169</f>
        <v>0</v>
      </c>
      <c r="AX169">
        <f>(AU169-AN169)/AT169</f>
        <v>0</v>
      </c>
      <c r="AY169">
        <f>(AK169-AQ169)/AQ169</f>
        <v>0</v>
      </c>
      <c r="AZ169" t="s">
        <v>294</v>
      </c>
      <c r="BA169">
        <v>0</v>
      </c>
      <c r="BB169">
        <f>AQ169-BA169</f>
        <v>0</v>
      </c>
      <c r="BC169">
        <f>(AQ169-AP169)/(AQ169-BA169)</f>
        <v>0</v>
      </c>
      <c r="BD169">
        <f>(AK169-AQ169)/(AK169-BA169)</f>
        <v>0</v>
      </c>
      <c r="BE169">
        <f>(AQ169-AP169)/(AQ169-AJ169)</f>
        <v>0</v>
      </c>
      <c r="BF169">
        <f>(AK169-AQ169)/(AK169-AJ169)</f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f>$B$11*CM169+$C$11*CN169+$F$11*CO169*(1-CR169)</f>
        <v>0</v>
      </c>
      <c r="BP169">
        <f>BO169*BQ169</f>
        <v>0</v>
      </c>
      <c r="BQ169">
        <f>($B$11*$D$9+$C$11*$D$9+$F$11*((DB169+CT169)/MAX(DB169+CT169+DC169, 0.1)*$I$9+DC169/MAX(DB169+CT169+DC169, 0.1)*$J$9))/($B$11+$C$11+$F$11)</f>
        <v>0</v>
      </c>
      <c r="BR169">
        <f>($B$11*$K$9+$C$11*$K$9+$F$11*((DB169+CT169)/MAX(DB169+CT169+DC169, 0.1)*$P$9+DC169/MAX(DB169+CT169+DC169, 0.1)*$Q$9))/($B$11+$C$11+$F$11)</f>
        <v>0</v>
      </c>
      <c r="BS169">
        <v>6</v>
      </c>
      <c r="BT169">
        <v>0.5</v>
      </c>
      <c r="BU169" t="s">
        <v>295</v>
      </c>
      <c r="BV169">
        <v>2</v>
      </c>
      <c r="BW169">
        <v>1621533873.5</v>
      </c>
      <c r="BX169">
        <v>490.064</v>
      </c>
      <c r="BY169">
        <v>500.054</v>
      </c>
      <c r="BZ169">
        <v>12.951</v>
      </c>
      <c r="CA169">
        <v>12.9473</v>
      </c>
      <c r="CB169">
        <v>481.054</v>
      </c>
      <c r="CC169">
        <v>12.7974</v>
      </c>
      <c r="CD169">
        <v>700.362</v>
      </c>
      <c r="CE169">
        <v>100.93</v>
      </c>
      <c r="CF169">
        <v>0.0996899</v>
      </c>
      <c r="CG169">
        <v>22.9497</v>
      </c>
      <c r="CH169">
        <v>22.9021</v>
      </c>
      <c r="CI169">
        <v>999.9</v>
      </c>
      <c r="CJ169">
        <v>0</v>
      </c>
      <c r="CK169">
        <v>0</v>
      </c>
      <c r="CL169">
        <v>10000</v>
      </c>
      <c r="CM169">
        <v>0</v>
      </c>
      <c r="CN169">
        <v>3.33586</v>
      </c>
      <c r="CO169">
        <v>600.083</v>
      </c>
      <c r="CP169">
        <v>0.933003</v>
      </c>
      <c r="CQ169">
        <v>0.0669971</v>
      </c>
      <c r="CR169">
        <v>0</v>
      </c>
      <c r="CS169">
        <v>3.278</v>
      </c>
      <c r="CT169">
        <v>4.99951</v>
      </c>
      <c r="CU169">
        <v>90.092</v>
      </c>
      <c r="CV169">
        <v>4814.78</v>
      </c>
      <c r="CW169">
        <v>37.687</v>
      </c>
      <c r="CX169">
        <v>41.437</v>
      </c>
      <c r="CY169">
        <v>40.062</v>
      </c>
      <c r="CZ169">
        <v>41</v>
      </c>
      <c r="DA169">
        <v>39.937</v>
      </c>
      <c r="DB169">
        <v>555.21</v>
      </c>
      <c r="DC169">
        <v>39.87</v>
      </c>
      <c r="DD169">
        <v>0</v>
      </c>
      <c r="DE169">
        <v>1621533877.6</v>
      </c>
      <c r="DF169">
        <v>0</v>
      </c>
      <c r="DG169">
        <v>3.37858461538462</v>
      </c>
      <c r="DH169">
        <v>0.383165809295891</v>
      </c>
      <c r="DI169">
        <v>-0.284229052082236</v>
      </c>
      <c r="DJ169">
        <v>89.7010115384615</v>
      </c>
      <c r="DK169">
        <v>15</v>
      </c>
      <c r="DL169">
        <v>1621533543.5</v>
      </c>
      <c r="DM169" t="s">
        <v>296</v>
      </c>
      <c r="DN169">
        <v>1621533543</v>
      </c>
      <c r="DO169">
        <v>1621533543.5</v>
      </c>
      <c r="DP169">
        <v>4</v>
      </c>
      <c r="DQ169">
        <v>0.002</v>
      </c>
      <c r="DR169">
        <v>0.003</v>
      </c>
      <c r="DS169">
        <v>8.559</v>
      </c>
      <c r="DT169">
        <v>0.154</v>
      </c>
      <c r="DU169">
        <v>420</v>
      </c>
      <c r="DV169">
        <v>13</v>
      </c>
      <c r="DW169">
        <v>1.35</v>
      </c>
      <c r="DX169">
        <v>0.35</v>
      </c>
      <c r="DY169">
        <v>-9.8056915</v>
      </c>
      <c r="DZ169">
        <v>-0.050105966228893</v>
      </c>
      <c r="EA169">
        <v>0.165547952638352</v>
      </c>
      <c r="EB169">
        <v>1</v>
      </c>
      <c r="EC169">
        <v>3.39994848484849</v>
      </c>
      <c r="ED169">
        <v>-0.168218541367354</v>
      </c>
      <c r="EE169">
        <v>0.127111874182983</v>
      </c>
      <c r="EF169">
        <v>1</v>
      </c>
      <c r="EG169">
        <v>0.001021528275</v>
      </c>
      <c r="EH169">
        <v>0.00573462708067542</v>
      </c>
      <c r="EI169">
        <v>0.00353339153837964</v>
      </c>
      <c r="EJ169">
        <v>1</v>
      </c>
      <c r="EK169">
        <v>3</v>
      </c>
      <c r="EL169">
        <v>3</v>
      </c>
      <c r="EM169" t="s">
        <v>297</v>
      </c>
      <c r="EN169">
        <v>100</v>
      </c>
      <c r="EO169">
        <v>100</v>
      </c>
      <c r="EP169">
        <v>9.01</v>
      </c>
      <c r="EQ169">
        <v>0.1536</v>
      </c>
      <c r="ER169">
        <v>5.25304998807394</v>
      </c>
      <c r="ES169">
        <v>0.0095515401478521</v>
      </c>
      <c r="ET169">
        <v>-4.08282145803731e-06</v>
      </c>
      <c r="EU169">
        <v>9.61633180237613e-10</v>
      </c>
      <c r="EV169">
        <v>-0.0133641391554055</v>
      </c>
      <c r="EW169">
        <v>0.00964955815971448</v>
      </c>
      <c r="EX169">
        <v>0.000351754833574242</v>
      </c>
      <c r="EY169">
        <v>-6.74969522547015e-06</v>
      </c>
      <c r="EZ169">
        <v>-1</v>
      </c>
      <c r="FA169">
        <v>-1</v>
      </c>
      <c r="FB169">
        <v>-1</v>
      </c>
      <c r="FC169">
        <v>-1</v>
      </c>
      <c r="FD169">
        <v>5.5</v>
      </c>
      <c r="FE169">
        <v>5.5</v>
      </c>
      <c r="FF169">
        <v>2</v>
      </c>
      <c r="FG169">
        <v>793.88</v>
      </c>
      <c r="FH169">
        <v>738.879</v>
      </c>
      <c r="FI169">
        <v>19.9998</v>
      </c>
      <c r="FJ169">
        <v>26.8543</v>
      </c>
      <c r="FK169">
        <v>29.9999</v>
      </c>
      <c r="FL169">
        <v>26.9258</v>
      </c>
      <c r="FM169">
        <v>26.9003</v>
      </c>
      <c r="FN169">
        <v>31.1244</v>
      </c>
      <c r="FO169">
        <v>17.6051</v>
      </c>
      <c r="FP169">
        <v>6.83048</v>
      </c>
      <c r="FQ169">
        <v>20</v>
      </c>
      <c r="FR169">
        <v>509.97</v>
      </c>
      <c r="FS169">
        <v>13.0148</v>
      </c>
      <c r="FT169">
        <v>100.035</v>
      </c>
      <c r="FU169">
        <v>100.4</v>
      </c>
    </row>
    <row r="170" spans="1:177">
      <c r="A170">
        <v>154</v>
      </c>
      <c r="B170">
        <v>1621533875.5</v>
      </c>
      <c r="C170">
        <v>306</v>
      </c>
      <c r="D170" t="s">
        <v>604</v>
      </c>
      <c r="E170" t="s">
        <v>605</v>
      </c>
      <c r="G170">
        <v>1621533875.5</v>
      </c>
      <c r="H170">
        <f>CD170*AF170*(BZ170-CA170)/(100*BS170*(1000-AF170*BZ170))</f>
        <v>0</v>
      </c>
      <c r="I170">
        <f>CD170*AF170*(BY170-BX170*(1000-AF170*CA170)/(1000-AF170*BZ170))/(100*BS170)</f>
        <v>0</v>
      </c>
      <c r="J170">
        <f>BX170 - IF(AF170&gt;1, I170*BS170*100.0/(AH170*CL170), 0)</f>
        <v>0</v>
      </c>
      <c r="K170">
        <f>((Q170-H170/2)*J170-I170)/(Q170+H170/2)</f>
        <v>0</v>
      </c>
      <c r="L170">
        <f>K170*(CE170+CF170)/1000.0</f>
        <v>0</v>
      </c>
      <c r="M170">
        <f>(BX170 - IF(AF170&gt;1, I170*BS170*100.0/(AH170*CL170), 0))*(CE170+CF170)/1000.0</f>
        <v>0</v>
      </c>
      <c r="N170">
        <f>2.0/((1/P170-1/O170)+SIGN(P170)*SQRT((1/P170-1/O170)*(1/P170-1/O170) + 4*BT170/((BT170+1)*(BT170+1))*(2*1/P170*1/O170-1/O170*1/O170)))</f>
        <v>0</v>
      </c>
      <c r="O170">
        <f>IF(LEFT(BU170,1)&lt;&gt;"0",IF(LEFT(BU170,1)="1",3.0,BV170),$D$5+$E$5*(CL170*CE170/($K$5*1000))+$F$5*(CL170*CE170/($K$5*1000))*MAX(MIN(BS170,$J$5),$I$5)*MAX(MIN(BS170,$J$5),$I$5)+$G$5*MAX(MIN(BS170,$J$5),$I$5)*(CL170*CE170/($K$5*1000))+$H$5*(CL170*CE170/($K$5*1000))*(CL170*CE170/($K$5*1000)))</f>
        <v>0</v>
      </c>
      <c r="P170">
        <f>H170*(1000-(1000*0.61365*exp(17.502*T170/(240.97+T170))/(CE170+CF170)+BZ170)/2)/(1000*0.61365*exp(17.502*T170/(240.97+T170))/(CE170+CF170)-BZ170)</f>
        <v>0</v>
      </c>
      <c r="Q170">
        <f>1/((BT170+1)/(N170/1.6)+1/(O170/1.37)) + BT170/((BT170+1)/(N170/1.6) + BT170/(O170/1.37))</f>
        <v>0</v>
      </c>
      <c r="R170">
        <f>(BP170*BR170)</f>
        <v>0</v>
      </c>
      <c r="S170">
        <f>(CG170+(R170+2*0.95*5.67E-8*(((CG170+$B$7)+273)^4-(CG170+273)^4)-44100*H170)/(1.84*29.3*O170+8*0.95*5.67E-8*(CG170+273)^3))</f>
        <v>0</v>
      </c>
      <c r="T170">
        <f>($C$7*CH170+$D$7*CI170+$E$7*S170)</f>
        <v>0</v>
      </c>
      <c r="U170">
        <f>0.61365*exp(17.502*T170/(240.97+T170))</f>
        <v>0</v>
      </c>
      <c r="V170">
        <f>(W170/X170*100)</f>
        <v>0</v>
      </c>
      <c r="W170">
        <f>BZ170*(CE170+CF170)/1000</f>
        <v>0</v>
      </c>
      <c r="X170">
        <f>0.61365*exp(17.502*CG170/(240.97+CG170))</f>
        <v>0</v>
      </c>
      <c r="Y170">
        <f>(U170-BZ170*(CE170+CF170)/1000)</f>
        <v>0</v>
      </c>
      <c r="Z170">
        <f>(-H170*44100)</f>
        <v>0</v>
      </c>
      <c r="AA170">
        <f>2*29.3*O170*0.92*(CG170-T170)</f>
        <v>0</v>
      </c>
      <c r="AB170">
        <f>2*0.95*5.67E-8*(((CG170+$B$7)+273)^4-(T170+273)^4)</f>
        <v>0</v>
      </c>
      <c r="AC170">
        <f>R170+AB170+Z170+AA170</f>
        <v>0</v>
      </c>
      <c r="AD170">
        <v>0</v>
      </c>
      <c r="AE170">
        <v>0</v>
      </c>
      <c r="AF170">
        <f>IF(AD170*$H$13&gt;=AH170,1.0,(AH170/(AH170-AD170*$H$13)))</f>
        <v>0</v>
      </c>
      <c r="AG170">
        <f>(AF170-1)*100</f>
        <v>0</v>
      </c>
      <c r="AH170">
        <f>MAX(0,($B$13+$C$13*CL170)/(1+$D$13*CL170)*CE170/(CG170+273)*$E$13)</f>
        <v>0</v>
      </c>
      <c r="AI170" t="s">
        <v>294</v>
      </c>
      <c r="AJ170">
        <v>0</v>
      </c>
      <c r="AK170">
        <v>0</v>
      </c>
      <c r="AL170">
        <f>AK170-AJ170</f>
        <v>0</v>
      </c>
      <c r="AM170">
        <f>AL170/AK170</f>
        <v>0</v>
      </c>
      <c r="AN170">
        <v>0</v>
      </c>
      <c r="AO170" t="s">
        <v>294</v>
      </c>
      <c r="AP170">
        <v>0</v>
      </c>
      <c r="AQ170">
        <v>0</v>
      </c>
      <c r="AR170">
        <f>1-AP170/AQ170</f>
        <v>0</v>
      </c>
      <c r="AS170">
        <v>0.5</v>
      </c>
      <c r="AT170">
        <f>BP170</f>
        <v>0</v>
      </c>
      <c r="AU170">
        <f>I170</f>
        <v>0</v>
      </c>
      <c r="AV170">
        <f>AR170*AS170*AT170</f>
        <v>0</v>
      </c>
      <c r="AW170">
        <f>BB170/AQ170</f>
        <v>0</v>
      </c>
      <c r="AX170">
        <f>(AU170-AN170)/AT170</f>
        <v>0</v>
      </c>
      <c r="AY170">
        <f>(AK170-AQ170)/AQ170</f>
        <v>0</v>
      </c>
      <c r="AZ170" t="s">
        <v>294</v>
      </c>
      <c r="BA170">
        <v>0</v>
      </c>
      <c r="BB170">
        <f>AQ170-BA170</f>
        <v>0</v>
      </c>
      <c r="BC170">
        <f>(AQ170-AP170)/(AQ170-BA170)</f>
        <v>0</v>
      </c>
      <c r="BD170">
        <f>(AK170-AQ170)/(AK170-BA170)</f>
        <v>0</v>
      </c>
      <c r="BE170">
        <f>(AQ170-AP170)/(AQ170-AJ170)</f>
        <v>0</v>
      </c>
      <c r="BF170">
        <f>(AK170-AQ170)/(AK170-AJ170)</f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f>$B$11*CM170+$C$11*CN170+$F$11*CO170*(1-CR170)</f>
        <v>0</v>
      </c>
      <c r="BP170">
        <f>BO170*BQ170</f>
        <v>0</v>
      </c>
      <c r="BQ170">
        <f>($B$11*$D$9+$C$11*$D$9+$F$11*((DB170+CT170)/MAX(DB170+CT170+DC170, 0.1)*$I$9+DC170/MAX(DB170+CT170+DC170, 0.1)*$J$9))/($B$11+$C$11+$F$11)</f>
        <v>0</v>
      </c>
      <c r="BR170">
        <f>($B$11*$K$9+$C$11*$K$9+$F$11*((DB170+CT170)/MAX(DB170+CT170+DC170, 0.1)*$P$9+DC170/MAX(DB170+CT170+DC170, 0.1)*$Q$9))/($B$11+$C$11+$F$11)</f>
        <v>0</v>
      </c>
      <c r="BS170">
        <v>6</v>
      </c>
      <c r="BT170">
        <v>0.5</v>
      </c>
      <c r="BU170" t="s">
        <v>295</v>
      </c>
      <c r="BV170">
        <v>2</v>
      </c>
      <c r="BW170">
        <v>1621533875.5</v>
      </c>
      <c r="BX170">
        <v>493.451</v>
      </c>
      <c r="BY170">
        <v>503.564</v>
      </c>
      <c r="BZ170">
        <v>12.9494</v>
      </c>
      <c r="CA170">
        <v>12.9676</v>
      </c>
      <c r="CB170">
        <v>484.42</v>
      </c>
      <c r="CC170">
        <v>12.7959</v>
      </c>
      <c r="CD170">
        <v>699.88</v>
      </c>
      <c r="CE170">
        <v>100.929</v>
      </c>
      <c r="CF170">
        <v>0.100279</v>
      </c>
      <c r="CG170">
        <v>22.9463</v>
      </c>
      <c r="CH170">
        <v>22.9075</v>
      </c>
      <c r="CI170">
        <v>999.9</v>
      </c>
      <c r="CJ170">
        <v>0</v>
      </c>
      <c r="CK170">
        <v>0</v>
      </c>
      <c r="CL170">
        <v>9955</v>
      </c>
      <c r="CM170">
        <v>0</v>
      </c>
      <c r="CN170">
        <v>3.33586</v>
      </c>
      <c r="CO170">
        <v>599.762</v>
      </c>
      <c r="CP170">
        <v>0.932968</v>
      </c>
      <c r="CQ170">
        <v>0.0670323</v>
      </c>
      <c r="CR170">
        <v>0</v>
      </c>
      <c r="CS170">
        <v>3.658</v>
      </c>
      <c r="CT170">
        <v>4.99951</v>
      </c>
      <c r="CU170">
        <v>89.565</v>
      </c>
      <c r="CV170">
        <v>4812.13</v>
      </c>
      <c r="CW170">
        <v>37.687</v>
      </c>
      <c r="CX170">
        <v>41.437</v>
      </c>
      <c r="CY170">
        <v>40.062</v>
      </c>
      <c r="CZ170">
        <v>41</v>
      </c>
      <c r="DA170">
        <v>40</v>
      </c>
      <c r="DB170">
        <v>554.89</v>
      </c>
      <c r="DC170">
        <v>39.87</v>
      </c>
      <c r="DD170">
        <v>0</v>
      </c>
      <c r="DE170">
        <v>1621533879.4</v>
      </c>
      <c r="DF170">
        <v>0</v>
      </c>
      <c r="DG170">
        <v>3.397852</v>
      </c>
      <c r="DH170">
        <v>0.690453846017977</v>
      </c>
      <c r="DI170">
        <v>0.0773384686455019</v>
      </c>
      <c r="DJ170">
        <v>89.67492</v>
      </c>
      <c r="DK170">
        <v>15</v>
      </c>
      <c r="DL170">
        <v>1621533543.5</v>
      </c>
      <c r="DM170" t="s">
        <v>296</v>
      </c>
      <c r="DN170">
        <v>1621533543</v>
      </c>
      <c r="DO170">
        <v>1621533543.5</v>
      </c>
      <c r="DP170">
        <v>4</v>
      </c>
      <c r="DQ170">
        <v>0.002</v>
      </c>
      <c r="DR170">
        <v>0.003</v>
      </c>
      <c r="DS170">
        <v>8.559</v>
      </c>
      <c r="DT170">
        <v>0.154</v>
      </c>
      <c r="DU170">
        <v>420</v>
      </c>
      <c r="DV170">
        <v>13</v>
      </c>
      <c r="DW170">
        <v>1.35</v>
      </c>
      <c r="DX170">
        <v>0.35</v>
      </c>
      <c r="DY170">
        <v>-9.80277225</v>
      </c>
      <c r="DZ170">
        <v>-0.157052420262648</v>
      </c>
      <c r="EA170">
        <v>0.169240522001788</v>
      </c>
      <c r="EB170">
        <v>1</v>
      </c>
      <c r="EC170">
        <v>3.39734848484848</v>
      </c>
      <c r="ED170">
        <v>0.0577952243328844</v>
      </c>
      <c r="EE170">
        <v>0.129905996598501</v>
      </c>
      <c r="EF170">
        <v>1</v>
      </c>
      <c r="EG170">
        <v>0.0012772793</v>
      </c>
      <c r="EH170">
        <v>0.00184427696060038</v>
      </c>
      <c r="EI170">
        <v>0.00395651116054388</v>
      </c>
      <c r="EJ170">
        <v>1</v>
      </c>
      <c r="EK170">
        <v>3</v>
      </c>
      <c r="EL170">
        <v>3</v>
      </c>
      <c r="EM170" t="s">
        <v>297</v>
      </c>
      <c r="EN170">
        <v>100</v>
      </c>
      <c r="EO170">
        <v>100</v>
      </c>
      <c r="EP170">
        <v>9.031</v>
      </c>
      <c r="EQ170">
        <v>0.1535</v>
      </c>
      <c r="ER170">
        <v>5.25304998807394</v>
      </c>
      <c r="ES170">
        <v>0.0095515401478521</v>
      </c>
      <c r="ET170">
        <v>-4.08282145803731e-06</v>
      </c>
      <c r="EU170">
        <v>9.61633180237613e-10</v>
      </c>
      <c r="EV170">
        <v>-0.0133641391554055</v>
      </c>
      <c r="EW170">
        <v>0.00964955815971448</v>
      </c>
      <c r="EX170">
        <v>0.000351754833574242</v>
      </c>
      <c r="EY170">
        <v>-6.74969522547015e-06</v>
      </c>
      <c r="EZ170">
        <v>-1</v>
      </c>
      <c r="FA170">
        <v>-1</v>
      </c>
      <c r="FB170">
        <v>-1</v>
      </c>
      <c r="FC170">
        <v>-1</v>
      </c>
      <c r="FD170">
        <v>5.5</v>
      </c>
      <c r="FE170">
        <v>5.5</v>
      </c>
      <c r="FF170">
        <v>2</v>
      </c>
      <c r="FG170">
        <v>793.167</v>
      </c>
      <c r="FH170">
        <v>739.068</v>
      </c>
      <c r="FI170">
        <v>19.9996</v>
      </c>
      <c r="FJ170">
        <v>26.8543</v>
      </c>
      <c r="FK170">
        <v>29.9997</v>
      </c>
      <c r="FL170">
        <v>26.9258</v>
      </c>
      <c r="FM170">
        <v>26.9003</v>
      </c>
      <c r="FN170">
        <v>31.2957</v>
      </c>
      <c r="FO170">
        <v>17.6051</v>
      </c>
      <c r="FP170">
        <v>6.83048</v>
      </c>
      <c r="FQ170">
        <v>20</v>
      </c>
      <c r="FR170">
        <v>513.38</v>
      </c>
      <c r="FS170">
        <v>13.0148</v>
      </c>
      <c r="FT170">
        <v>100.035</v>
      </c>
      <c r="FU170">
        <v>100.4</v>
      </c>
    </row>
    <row r="171" spans="1:177">
      <c r="A171">
        <v>155</v>
      </c>
      <c r="B171">
        <v>1621533877.5</v>
      </c>
      <c r="C171">
        <v>308</v>
      </c>
      <c r="D171" t="s">
        <v>606</v>
      </c>
      <c r="E171" t="s">
        <v>607</v>
      </c>
      <c r="G171">
        <v>1621533877.5</v>
      </c>
      <c r="H171">
        <f>CD171*AF171*(BZ171-CA171)/(100*BS171*(1000-AF171*BZ171))</f>
        <v>0</v>
      </c>
      <c r="I171">
        <f>CD171*AF171*(BY171-BX171*(1000-AF171*CA171)/(1000-AF171*BZ171))/(100*BS171)</f>
        <v>0</v>
      </c>
      <c r="J171">
        <f>BX171 - IF(AF171&gt;1, I171*BS171*100.0/(AH171*CL171), 0)</f>
        <v>0</v>
      </c>
      <c r="K171">
        <f>((Q171-H171/2)*J171-I171)/(Q171+H171/2)</f>
        <v>0</v>
      </c>
      <c r="L171">
        <f>K171*(CE171+CF171)/1000.0</f>
        <v>0</v>
      </c>
      <c r="M171">
        <f>(BX171 - IF(AF171&gt;1, I171*BS171*100.0/(AH171*CL171), 0))*(CE171+CF171)/1000.0</f>
        <v>0</v>
      </c>
      <c r="N171">
        <f>2.0/((1/P171-1/O171)+SIGN(P171)*SQRT((1/P171-1/O171)*(1/P171-1/O171) + 4*BT171/((BT171+1)*(BT171+1))*(2*1/P171*1/O171-1/O171*1/O171)))</f>
        <v>0</v>
      </c>
      <c r="O171">
        <f>IF(LEFT(BU171,1)&lt;&gt;"0",IF(LEFT(BU171,1)="1",3.0,BV171),$D$5+$E$5*(CL171*CE171/($K$5*1000))+$F$5*(CL171*CE171/($K$5*1000))*MAX(MIN(BS171,$J$5),$I$5)*MAX(MIN(BS171,$J$5),$I$5)+$G$5*MAX(MIN(BS171,$J$5),$I$5)*(CL171*CE171/($K$5*1000))+$H$5*(CL171*CE171/($K$5*1000))*(CL171*CE171/($K$5*1000)))</f>
        <v>0</v>
      </c>
      <c r="P171">
        <f>H171*(1000-(1000*0.61365*exp(17.502*T171/(240.97+T171))/(CE171+CF171)+BZ171)/2)/(1000*0.61365*exp(17.502*T171/(240.97+T171))/(CE171+CF171)-BZ171)</f>
        <v>0</v>
      </c>
      <c r="Q171">
        <f>1/((BT171+1)/(N171/1.6)+1/(O171/1.37)) + BT171/((BT171+1)/(N171/1.6) + BT171/(O171/1.37))</f>
        <v>0</v>
      </c>
      <c r="R171">
        <f>(BP171*BR171)</f>
        <v>0</v>
      </c>
      <c r="S171">
        <f>(CG171+(R171+2*0.95*5.67E-8*(((CG171+$B$7)+273)^4-(CG171+273)^4)-44100*H171)/(1.84*29.3*O171+8*0.95*5.67E-8*(CG171+273)^3))</f>
        <v>0</v>
      </c>
      <c r="T171">
        <f>($C$7*CH171+$D$7*CI171+$E$7*S171)</f>
        <v>0</v>
      </c>
      <c r="U171">
        <f>0.61365*exp(17.502*T171/(240.97+T171))</f>
        <v>0</v>
      </c>
      <c r="V171">
        <f>(W171/X171*100)</f>
        <v>0</v>
      </c>
      <c r="W171">
        <f>BZ171*(CE171+CF171)/1000</f>
        <v>0</v>
      </c>
      <c r="X171">
        <f>0.61365*exp(17.502*CG171/(240.97+CG171))</f>
        <v>0</v>
      </c>
      <c r="Y171">
        <f>(U171-BZ171*(CE171+CF171)/1000)</f>
        <v>0</v>
      </c>
      <c r="Z171">
        <f>(-H171*44100)</f>
        <v>0</v>
      </c>
      <c r="AA171">
        <f>2*29.3*O171*0.92*(CG171-T171)</f>
        <v>0</v>
      </c>
      <c r="AB171">
        <f>2*0.95*5.67E-8*(((CG171+$B$7)+273)^4-(T171+273)^4)</f>
        <v>0</v>
      </c>
      <c r="AC171">
        <f>R171+AB171+Z171+AA171</f>
        <v>0</v>
      </c>
      <c r="AD171">
        <v>0</v>
      </c>
      <c r="AE171">
        <v>0</v>
      </c>
      <c r="AF171">
        <f>IF(AD171*$H$13&gt;=AH171,1.0,(AH171/(AH171-AD171*$H$13)))</f>
        <v>0</v>
      </c>
      <c r="AG171">
        <f>(AF171-1)*100</f>
        <v>0</v>
      </c>
      <c r="AH171">
        <f>MAX(0,($B$13+$C$13*CL171)/(1+$D$13*CL171)*CE171/(CG171+273)*$E$13)</f>
        <v>0</v>
      </c>
      <c r="AI171" t="s">
        <v>294</v>
      </c>
      <c r="AJ171">
        <v>0</v>
      </c>
      <c r="AK171">
        <v>0</v>
      </c>
      <c r="AL171">
        <f>AK171-AJ171</f>
        <v>0</v>
      </c>
      <c r="AM171">
        <f>AL171/AK171</f>
        <v>0</v>
      </c>
      <c r="AN171">
        <v>0</v>
      </c>
      <c r="AO171" t="s">
        <v>294</v>
      </c>
      <c r="AP171">
        <v>0</v>
      </c>
      <c r="AQ171">
        <v>0</v>
      </c>
      <c r="AR171">
        <f>1-AP171/AQ171</f>
        <v>0</v>
      </c>
      <c r="AS171">
        <v>0.5</v>
      </c>
      <c r="AT171">
        <f>BP171</f>
        <v>0</v>
      </c>
      <c r="AU171">
        <f>I171</f>
        <v>0</v>
      </c>
      <c r="AV171">
        <f>AR171*AS171*AT171</f>
        <v>0</v>
      </c>
      <c r="AW171">
        <f>BB171/AQ171</f>
        <v>0</v>
      </c>
      <c r="AX171">
        <f>(AU171-AN171)/AT171</f>
        <v>0</v>
      </c>
      <c r="AY171">
        <f>(AK171-AQ171)/AQ171</f>
        <v>0</v>
      </c>
      <c r="AZ171" t="s">
        <v>294</v>
      </c>
      <c r="BA171">
        <v>0</v>
      </c>
      <c r="BB171">
        <f>AQ171-BA171</f>
        <v>0</v>
      </c>
      <c r="BC171">
        <f>(AQ171-AP171)/(AQ171-BA171)</f>
        <v>0</v>
      </c>
      <c r="BD171">
        <f>(AK171-AQ171)/(AK171-BA171)</f>
        <v>0</v>
      </c>
      <c r="BE171">
        <f>(AQ171-AP171)/(AQ171-AJ171)</f>
        <v>0</v>
      </c>
      <c r="BF171">
        <f>(AK171-AQ171)/(AK171-AJ171)</f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f>$B$11*CM171+$C$11*CN171+$F$11*CO171*(1-CR171)</f>
        <v>0</v>
      </c>
      <c r="BP171">
        <f>BO171*BQ171</f>
        <v>0</v>
      </c>
      <c r="BQ171">
        <f>($B$11*$D$9+$C$11*$D$9+$F$11*((DB171+CT171)/MAX(DB171+CT171+DC171, 0.1)*$I$9+DC171/MAX(DB171+CT171+DC171, 0.1)*$J$9))/($B$11+$C$11+$F$11)</f>
        <v>0</v>
      </c>
      <c r="BR171">
        <f>($B$11*$K$9+$C$11*$K$9+$F$11*((DB171+CT171)/MAX(DB171+CT171+DC171, 0.1)*$P$9+DC171/MAX(DB171+CT171+DC171, 0.1)*$Q$9))/($B$11+$C$11+$F$11)</f>
        <v>0</v>
      </c>
      <c r="BS171">
        <v>6</v>
      </c>
      <c r="BT171">
        <v>0.5</v>
      </c>
      <c r="BU171" t="s">
        <v>295</v>
      </c>
      <c r="BV171">
        <v>2</v>
      </c>
      <c r="BW171">
        <v>1621533877.5</v>
      </c>
      <c r="BX171">
        <v>496.851</v>
      </c>
      <c r="BY171">
        <v>506.787</v>
      </c>
      <c r="BZ171">
        <v>12.957</v>
      </c>
      <c r="CA171">
        <v>12.9641</v>
      </c>
      <c r="CB171">
        <v>487.799</v>
      </c>
      <c r="CC171">
        <v>12.8033</v>
      </c>
      <c r="CD171">
        <v>699.835</v>
      </c>
      <c r="CE171">
        <v>100.928</v>
      </c>
      <c r="CF171">
        <v>0.0995293</v>
      </c>
      <c r="CG171">
        <v>22.9474</v>
      </c>
      <c r="CH171">
        <v>22.9061</v>
      </c>
      <c r="CI171">
        <v>999.9</v>
      </c>
      <c r="CJ171">
        <v>0</v>
      </c>
      <c r="CK171">
        <v>0</v>
      </c>
      <c r="CL171">
        <v>10040</v>
      </c>
      <c r="CM171">
        <v>0</v>
      </c>
      <c r="CN171">
        <v>3.33586</v>
      </c>
      <c r="CO171">
        <v>600.069</v>
      </c>
      <c r="CP171">
        <v>0.933003</v>
      </c>
      <c r="CQ171">
        <v>0.0669971</v>
      </c>
      <c r="CR171">
        <v>0</v>
      </c>
      <c r="CS171">
        <v>3.7271</v>
      </c>
      <c r="CT171">
        <v>4.99951</v>
      </c>
      <c r="CU171">
        <v>89.795</v>
      </c>
      <c r="CV171">
        <v>4814.66</v>
      </c>
      <c r="CW171">
        <v>37.687</v>
      </c>
      <c r="CX171">
        <v>41.437</v>
      </c>
      <c r="CY171">
        <v>40.062</v>
      </c>
      <c r="CZ171">
        <v>41</v>
      </c>
      <c r="DA171">
        <v>40</v>
      </c>
      <c r="DB171">
        <v>555.2</v>
      </c>
      <c r="DC171">
        <v>39.87</v>
      </c>
      <c r="DD171">
        <v>0</v>
      </c>
      <c r="DE171">
        <v>1621533881.2</v>
      </c>
      <c r="DF171">
        <v>0</v>
      </c>
      <c r="DG171">
        <v>3.4227</v>
      </c>
      <c r="DH171">
        <v>1.17478974893736</v>
      </c>
      <c r="DI171">
        <v>0.439593165569862</v>
      </c>
      <c r="DJ171">
        <v>89.6785115384615</v>
      </c>
      <c r="DK171">
        <v>15</v>
      </c>
      <c r="DL171">
        <v>1621533543.5</v>
      </c>
      <c r="DM171" t="s">
        <v>296</v>
      </c>
      <c r="DN171">
        <v>1621533543</v>
      </c>
      <c r="DO171">
        <v>1621533543.5</v>
      </c>
      <c r="DP171">
        <v>4</v>
      </c>
      <c r="DQ171">
        <v>0.002</v>
      </c>
      <c r="DR171">
        <v>0.003</v>
      </c>
      <c r="DS171">
        <v>8.559</v>
      </c>
      <c r="DT171">
        <v>0.154</v>
      </c>
      <c r="DU171">
        <v>420</v>
      </c>
      <c r="DV171">
        <v>13</v>
      </c>
      <c r="DW171">
        <v>1.35</v>
      </c>
      <c r="DX171">
        <v>0.35</v>
      </c>
      <c r="DY171">
        <v>-9.830521</v>
      </c>
      <c r="DZ171">
        <v>-0.373835121951185</v>
      </c>
      <c r="EA171">
        <v>0.183283922028093</v>
      </c>
      <c r="EB171">
        <v>1</v>
      </c>
      <c r="EC171">
        <v>3.40886</v>
      </c>
      <c r="ED171">
        <v>0.366608219178088</v>
      </c>
      <c r="EE171">
        <v>0.13997150567169</v>
      </c>
      <c r="EF171">
        <v>1</v>
      </c>
      <c r="EG171">
        <v>-0.00064122605</v>
      </c>
      <c r="EH171">
        <v>-0.0339803482626642</v>
      </c>
      <c r="EI171">
        <v>0.00738185544930279</v>
      </c>
      <c r="EJ171">
        <v>1</v>
      </c>
      <c r="EK171">
        <v>3</v>
      </c>
      <c r="EL171">
        <v>3</v>
      </c>
      <c r="EM171" t="s">
        <v>297</v>
      </c>
      <c r="EN171">
        <v>100</v>
      </c>
      <c r="EO171">
        <v>100</v>
      </c>
      <c r="EP171">
        <v>9.052</v>
      </c>
      <c r="EQ171">
        <v>0.1537</v>
      </c>
      <c r="ER171">
        <v>5.25304998807394</v>
      </c>
      <c r="ES171">
        <v>0.0095515401478521</v>
      </c>
      <c r="ET171">
        <v>-4.08282145803731e-06</v>
      </c>
      <c r="EU171">
        <v>9.61633180237613e-10</v>
      </c>
      <c r="EV171">
        <v>-0.0133641391554055</v>
      </c>
      <c r="EW171">
        <v>0.00964955815971448</v>
      </c>
      <c r="EX171">
        <v>0.000351754833574242</v>
      </c>
      <c r="EY171">
        <v>-6.74969522547015e-06</v>
      </c>
      <c r="EZ171">
        <v>-1</v>
      </c>
      <c r="FA171">
        <v>-1</v>
      </c>
      <c r="FB171">
        <v>-1</v>
      </c>
      <c r="FC171">
        <v>-1</v>
      </c>
      <c r="FD171">
        <v>5.6</v>
      </c>
      <c r="FE171">
        <v>5.6</v>
      </c>
      <c r="FF171">
        <v>2</v>
      </c>
      <c r="FG171">
        <v>792.989</v>
      </c>
      <c r="FH171">
        <v>739.447</v>
      </c>
      <c r="FI171">
        <v>19.9992</v>
      </c>
      <c r="FJ171">
        <v>26.852</v>
      </c>
      <c r="FK171">
        <v>29.9999</v>
      </c>
      <c r="FL171">
        <v>26.9258</v>
      </c>
      <c r="FM171">
        <v>26.9003</v>
      </c>
      <c r="FN171">
        <v>31.4574</v>
      </c>
      <c r="FO171">
        <v>17.6051</v>
      </c>
      <c r="FP171">
        <v>6.83048</v>
      </c>
      <c r="FQ171">
        <v>20</v>
      </c>
      <c r="FR171">
        <v>516.77</v>
      </c>
      <c r="FS171">
        <v>13.0148</v>
      </c>
      <c r="FT171">
        <v>100.037</v>
      </c>
      <c r="FU171">
        <v>100.397</v>
      </c>
    </row>
    <row r="172" spans="1:177">
      <c r="A172">
        <v>156</v>
      </c>
      <c r="B172">
        <v>1621533879.5</v>
      </c>
      <c r="C172">
        <v>310</v>
      </c>
      <c r="D172" t="s">
        <v>608</v>
      </c>
      <c r="E172" t="s">
        <v>609</v>
      </c>
      <c r="G172">
        <v>1621533879.5</v>
      </c>
      <c r="H172">
        <f>CD172*AF172*(BZ172-CA172)/(100*BS172*(1000-AF172*BZ172))</f>
        <v>0</v>
      </c>
      <c r="I172">
        <f>CD172*AF172*(BY172-BX172*(1000-AF172*CA172)/(1000-AF172*BZ172))/(100*BS172)</f>
        <v>0</v>
      </c>
      <c r="J172">
        <f>BX172 - IF(AF172&gt;1, I172*BS172*100.0/(AH172*CL172), 0)</f>
        <v>0</v>
      </c>
      <c r="K172">
        <f>((Q172-H172/2)*J172-I172)/(Q172+H172/2)</f>
        <v>0</v>
      </c>
      <c r="L172">
        <f>K172*(CE172+CF172)/1000.0</f>
        <v>0</v>
      </c>
      <c r="M172">
        <f>(BX172 - IF(AF172&gt;1, I172*BS172*100.0/(AH172*CL172), 0))*(CE172+CF172)/1000.0</f>
        <v>0</v>
      </c>
      <c r="N172">
        <f>2.0/((1/P172-1/O172)+SIGN(P172)*SQRT((1/P172-1/O172)*(1/P172-1/O172) + 4*BT172/((BT172+1)*(BT172+1))*(2*1/P172*1/O172-1/O172*1/O172)))</f>
        <v>0</v>
      </c>
      <c r="O172">
        <f>IF(LEFT(BU172,1)&lt;&gt;"0",IF(LEFT(BU172,1)="1",3.0,BV172),$D$5+$E$5*(CL172*CE172/($K$5*1000))+$F$5*(CL172*CE172/($K$5*1000))*MAX(MIN(BS172,$J$5),$I$5)*MAX(MIN(BS172,$J$5),$I$5)+$G$5*MAX(MIN(BS172,$J$5),$I$5)*(CL172*CE172/($K$5*1000))+$H$5*(CL172*CE172/($K$5*1000))*(CL172*CE172/($K$5*1000)))</f>
        <v>0</v>
      </c>
      <c r="P172">
        <f>H172*(1000-(1000*0.61365*exp(17.502*T172/(240.97+T172))/(CE172+CF172)+BZ172)/2)/(1000*0.61365*exp(17.502*T172/(240.97+T172))/(CE172+CF172)-BZ172)</f>
        <v>0</v>
      </c>
      <c r="Q172">
        <f>1/((BT172+1)/(N172/1.6)+1/(O172/1.37)) + BT172/((BT172+1)/(N172/1.6) + BT172/(O172/1.37))</f>
        <v>0</v>
      </c>
      <c r="R172">
        <f>(BP172*BR172)</f>
        <v>0</v>
      </c>
      <c r="S172">
        <f>(CG172+(R172+2*0.95*5.67E-8*(((CG172+$B$7)+273)^4-(CG172+273)^4)-44100*H172)/(1.84*29.3*O172+8*0.95*5.67E-8*(CG172+273)^3))</f>
        <v>0</v>
      </c>
      <c r="T172">
        <f>($C$7*CH172+$D$7*CI172+$E$7*S172)</f>
        <v>0</v>
      </c>
      <c r="U172">
        <f>0.61365*exp(17.502*T172/(240.97+T172))</f>
        <v>0</v>
      </c>
      <c r="V172">
        <f>(W172/X172*100)</f>
        <v>0</v>
      </c>
      <c r="W172">
        <f>BZ172*(CE172+CF172)/1000</f>
        <v>0</v>
      </c>
      <c r="X172">
        <f>0.61365*exp(17.502*CG172/(240.97+CG172))</f>
        <v>0</v>
      </c>
      <c r="Y172">
        <f>(U172-BZ172*(CE172+CF172)/1000)</f>
        <v>0</v>
      </c>
      <c r="Z172">
        <f>(-H172*44100)</f>
        <v>0</v>
      </c>
      <c r="AA172">
        <f>2*29.3*O172*0.92*(CG172-T172)</f>
        <v>0</v>
      </c>
      <c r="AB172">
        <f>2*0.95*5.67E-8*(((CG172+$B$7)+273)^4-(T172+273)^4)</f>
        <v>0</v>
      </c>
      <c r="AC172">
        <f>R172+AB172+Z172+AA172</f>
        <v>0</v>
      </c>
      <c r="AD172">
        <v>0</v>
      </c>
      <c r="AE172">
        <v>0</v>
      </c>
      <c r="AF172">
        <f>IF(AD172*$H$13&gt;=AH172,1.0,(AH172/(AH172-AD172*$H$13)))</f>
        <v>0</v>
      </c>
      <c r="AG172">
        <f>(AF172-1)*100</f>
        <v>0</v>
      </c>
      <c r="AH172">
        <f>MAX(0,($B$13+$C$13*CL172)/(1+$D$13*CL172)*CE172/(CG172+273)*$E$13)</f>
        <v>0</v>
      </c>
      <c r="AI172" t="s">
        <v>294</v>
      </c>
      <c r="AJ172">
        <v>0</v>
      </c>
      <c r="AK172">
        <v>0</v>
      </c>
      <c r="AL172">
        <f>AK172-AJ172</f>
        <v>0</v>
      </c>
      <c r="AM172">
        <f>AL172/AK172</f>
        <v>0</v>
      </c>
      <c r="AN172">
        <v>0</v>
      </c>
      <c r="AO172" t="s">
        <v>294</v>
      </c>
      <c r="AP172">
        <v>0</v>
      </c>
      <c r="AQ172">
        <v>0</v>
      </c>
      <c r="AR172">
        <f>1-AP172/AQ172</f>
        <v>0</v>
      </c>
      <c r="AS172">
        <v>0.5</v>
      </c>
      <c r="AT172">
        <f>BP172</f>
        <v>0</v>
      </c>
      <c r="AU172">
        <f>I172</f>
        <v>0</v>
      </c>
      <c r="AV172">
        <f>AR172*AS172*AT172</f>
        <v>0</v>
      </c>
      <c r="AW172">
        <f>BB172/AQ172</f>
        <v>0</v>
      </c>
      <c r="AX172">
        <f>(AU172-AN172)/AT172</f>
        <v>0</v>
      </c>
      <c r="AY172">
        <f>(AK172-AQ172)/AQ172</f>
        <v>0</v>
      </c>
      <c r="AZ172" t="s">
        <v>294</v>
      </c>
      <c r="BA172">
        <v>0</v>
      </c>
      <c r="BB172">
        <f>AQ172-BA172</f>
        <v>0</v>
      </c>
      <c r="BC172">
        <f>(AQ172-AP172)/(AQ172-BA172)</f>
        <v>0</v>
      </c>
      <c r="BD172">
        <f>(AK172-AQ172)/(AK172-BA172)</f>
        <v>0</v>
      </c>
      <c r="BE172">
        <f>(AQ172-AP172)/(AQ172-AJ172)</f>
        <v>0</v>
      </c>
      <c r="BF172">
        <f>(AK172-AQ172)/(AK172-AJ172)</f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f>$B$11*CM172+$C$11*CN172+$F$11*CO172*(1-CR172)</f>
        <v>0</v>
      </c>
      <c r="BP172">
        <f>BO172*BQ172</f>
        <v>0</v>
      </c>
      <c r="BQ172">
        <f>($B$11*$D$9+$C$11*$D$9+$F$11*((DB172+CT172)/MAX(DB172+CT172+DC172, 0.1)*$I$9+DC172/MAX(DB172+CT172+DC172, 0.1)*$J$9))/($B$11+$C$11+$F$11)</f>
        <v>0</v>
      </c>
      <c r="BR172">
        <f>($B$11*$K$9+$C$11*$K$9+$F$11*((DB172+CT172)/MAX(DB172+CT172+DC172, 0.1)*$P$9+DC172/MAX(DB172+CT172+DC172, 0.1)*$Q$9))/($B$11+$C$11+$F$11)</f>
        <v>0</v>
      </c>
      <c r="BS172">
        <v>6</v>
      </c>
      <c r="BT172">
        <v>0.5</v>
      </c>
      <c r="BU172" t="s">
        <v>295</v>
      </c>
      <c r="BV172">
        <v>2</v>
      </c>
      <c r="BW172">
        <v>1621533879.5</v>
      </c>
      <c r="BX172">
        <v>500.189</v>
      </c>
      <c r="BY172">
        <v>509.972</v>
      </c>
      <c r="BZ172">
        <v>12.9587</v>
      </c>
      <c r="CA172">
        <v>12.964</v>
      </c>
      <c r="CB172">
        <v>491.116</v>
      </c>
      <c r="CC172">
        <v>12.805</v>
      </c>
      <c r="CD172">
        <v>699.619</v>
      </c>
      <c r="CE172">
        <v>100.93</v>
      </c>
      <c r="CF172">
        <v>0.0994282</v>
      </c>
      <c r="CG172">
        <v>22.949</v>
      </c>
      <c r="CH172">
        <v>22.9037</v>
      </c>
      <c r="CI172">
        <v>999.9</v>
      </c>
      <c r="CJ172">
        <v>0</v>
      </c>
      <c r="CK172">
        <v>0</v>
      </c>
      <c r="CL172">
        <v>10050</v>
      </c>
      <c r="CM172">
        <v>0</v>
      </c>
      <c r="CN172">
        <v>3.33586</v>
      </c>
      <c r="CO172">
        <v>600.075</v>
      </c>
      <c r="CP172">
        <v>0.932968</v>
      </c>
      <c r="CQ172">
        <v>0.0670323</v>
      </c>
      <c r="CR172">
        <v>0</v>
      </c>
      <c r="CS172">
        <v>3.3598</v>
      </c>
      <c r="CT172">
        <v>4.99951</v>
      </c>
      <c r="CU172">
        <v>89.598</v>
      </c>
      <c r="CV172">
        <v>4814.66</v>
      </c>
      <c r="CW172">
        <v>37.687</v>
      </c>
      <c r="CX172">
        <v>41.437</v>
      </c>
      <c r="CY172">
        <v>40.062</v>
      </c>
      <c r="CZ172">
        <v>41</v>
      </c>
      <c r="DA172">
        <v>39.937</v>
      </c>
      <c r="DB172">
        <v>555.19</v>
      </c>
      <c r="DC172">
        <v>39.89</v>
      </c>
      <c r="DD172">
        <v>0</v>
      </c>
      <c r="DE172">
        <v>1621533883.6</v>
      </c>
      <c r="DF172">
        <v>0</v>
      </c>
      <c r="DG172">
        <v>3.42843076923077</v>
      </c>
      <c r="DH172">
        <v>0.62148376701475</v>
      </c>
      <c r="DI172">
        <v>1.23711795303195</v>
      </c>
      <c r="DJ172">
        <v>89.6965269230769</v>
      </c>
      <c r="DK172">
        <v>15</v>
      </c>
      <c r="DL172">
        <v>1621533543.5</v>
      </c>
      <c r="DM172" t="s">
        <v>296</v>
      </c>
      <c r="DN172">
        <v>1621533543</v>
      </c>
      <c r="DO172">
        <v>1621533543.5</v>
      </c>
      <c r="DP172">
        <v>4</v>
      </c>
      <c r="DQ172">
        <v>0.002</v>
      </c>
      <c r="DR172">
        <v>0.003</v>
      </c>
      <c r="DS172">
        <v>8.559</v>
      </c>
      <c r="DT172">
        <v>0.154</v>
      </c>
      <c r="DU172">
        <v>420</v>
      </c>
      <c r="DV172">
        <v>13</v>
      </c>
      <c r="DW172">
        <v>1.35</v>
      </c>
      <c r="DX172">
        <v>0.35</v>
      </c>
      <c r="DY172">
        <v>-9.83687775</v>
      </c>
      <c r="DZ172">
        <v>-0.445630806754216</v>
      </c>
      <c r="EA172">
        <v>0.182677086925092</v>
      </c>
      <c r="EB172">
        <v>1</v>
      </c>
      <c r="EC172">
        <v>3.41162727272727</v>
      </c>
      <c r="ED172">
        <v>0.556389081382582</v>
      </c>
      <c r="EE172">
        <v>0.153726124576828</v>
      </c>
      <c r="EF172">
        <v>1</v>
      </c>
      <c r="EG172">
        <v>-0.0021582598</v>
      </c>
      <c r="EH172">
        <v>-0.0449846798273921</v>
      </c>
      <c r="EI172">
        <v>0.00810667065486451</v>
      </c>
      <c r="EJ172">
        <v>1</v>
      </c>
      <c r="EK172">
        <v>3</v>
      </c>
      <c r="EL172">
        <v>3</v>
      </c>
      <c r="EM172" t="s">
        <v>297</v>
      </c>
      <c r="EN172">
        <v>100</v>
      </c>
      <c r="EO172">
        <v>100</v>
      </c>
      <c r="EP172">
        <v>9.073</v>
      </c>
      <c r="EQ172">
        <v>0.1537</v>
      </c>
      <c r="ER172">
        <v>5.25304998807394</v>
      </c>
      <c r="ES172">
        <v>0.0095515401478521</v>
      </c>
      <c r="ET172">
        <v>-4.08282145803731e-06</v>
      </c>
      <c r="EU172">
        <v>9.61633180237613e-10</v>
      </c>
      <c r="EV172">
        <v>-0.0133641391554055</v>
      </c>
      <c r="EW172">
        <v>0.00964955815971448</v>
      </c>
      <c r="EX172">
        <v>0.000351754833574242</v>
      </c>
      <c r="EY172">
        <v>-6.74969522547015e-06</v>
      </c>
      <c r="EZ172">
        <v>-1</v>
      </c>
      <c r="FA172">
        <v>-1</v>
      </c>
      <c r="FB172">
        <v>-1</v>
      </c>
      <c r="FC172">
        <v>-1</v>
      </c>
      <c r="FD172">
        <v>5.6</v>
      </c>
      <c r="FE172">
        <v>5.6</v>
      </c>
      <c r="FF172">
        <v>2</v>
      </c>
      <c r="FG172">
        <v>793.313</v>
      </c>
      <c r="FH172">
        <v>739.416</v>
      </c>
      <c r="FI172">
        <v>19.9995</v>
      </c>
      <c r="FJ172">
        <v>26.852</v>
      </c>
      <c r="FK172">
        <v>29.9999</v>
      </c>
      <c r="FL172">
        <v>26.9236</v>
      </c>
      <c r="FM172">
        <v>26.8981</v>
      </c>
      <c r="FN172">
        <v>31.6182</v>
      </c>
      <c r="FO172">
        <v>17.6051</v>
      </c>
      <c r="FP172">
        <v>6.83048</v>
      </c>
      <c r="FQ172">
        <v>20</v>
      </c>
      <c r="FR172">
        <v>520.18</v>
      </c>
      <c r="FS172">
        <v>13.0148</v>
      </c>
      <c r="FT172">
        <v>100.037</v>
      </c>
      <c r="FU172">
        <v>100.399</v>
      </c>
    </row>
    <row r="173" spans="1:177">
      <c r="A173">
        <v>157</v>
      </c>
      <c r="B173">
        <v>1621533881.5</v>
      </c>
      <c r="C173">
        <v>312</v>
      </c>
      <c r="D173" t="s">
        <v>610</v>
      </c>
      <c r="E173" t="s">
        <v>611</v>
      </c>
      <c r="G173">
        <v>1621533881.5</v>
      </c>
      <c r="H173">
        <f>CD173*AF173*(BZ173-CA173)/(100*BS173*(1000-AF173*BZ173))</f>
        <v>0</v>
      </c>
      <c r="I173">
        <f>CD173*AF173*(BY173-BX173*(1000-AF173*CA173)/(1000-AF173*BZ173))/(100*BS173)</f>
        <v>0</v>
      </c>
      <c r="J173">
        <f>BX173 - IF(AF173&gt;1, I173*BS173*100.0/(AH173*CL173), 0)</f>
        <v>0</v>
      </c>
      <c r="K173">
        <f>((Q173-H173/2)*J173-I173)/(Q173+H173/2)</f>
        <v>0</v>
      </c>
      <c r="L173">
        <f>K173*(CE173+CF173)/1000.0</f>
        <v>0</v>
      </c>
      <c r="M173">
        <f>(BX173 - IF(AF173&gt;1, I173*BS173*100.0/(AH173*CL173), 0))*(CE173+CF173)/1000.0</f>
        <v>0</v>
      </c>
      <c r="N173">
        <f>2.0/((1/P173-1/O173)+SIGN(P173)*SQRT((1/P173-1/O173)*(1/P173-1/O173) + 4*BT173/((BT173+1)*(BT173+1))*(2*1/P173*1/O173-1/O173*1/O173)))</f>
        <v>0</v>
      </c>
      <c r="O173">
        <f>IF(LEFT(BU173,1)&lt;&gt;"0",IF(LEFT(BU173,1)="1",3.0,BV173),$D$5+$E$5*(CL173*CE173/($K$5*1000))+$F$5*(CL173*CE173/($K$5*1000))*MAX(MIN(BS173,$J$5),$I$5)*MAX(MIN(BS173,$J$5),$I$5)+$G$5*MAX(MIN(BS173,$J$5),$I$5)*(CL173*CE173/($K$5*1000))+$H$5*(CL173*CE173/($K$5*1000))*(CL173*CE173/($K$5*1000)))</f>
        <v>0</v>
      </c>
      <c r="P173">
        <f>H173*(1000-(1000*0.61365*exp(17.502*T173/(240.97+T173))/(CE173+CF173)+BZ173)/2)/(1000*0.61365*exp(17.502*T173/(240.97+T173))/(CE173+CF173)-BZ173)</f>
        <v>0</v>
      </c>
      <c r="Q173">
        <f>1/((BT173+1)/(N173/1.6)+1/(O173/1.37)) + BT173/((BT173+1)/(N173/1.6) + BT173/(O173/1.37))</f>
        <v>0</v>
      </c>
      <c r="R173">
        <f>(BP173*BR173)</f>
        <v>0</v>
      </c>
      <c r="S173">
        <f>(CG173+(R173+2*0.95*5.67E-8*(((CG173+$B$7)+273)^4-(CG173+273)^4)-44100*H173)/(1.84*29.3*O173+8*0.95*5.67E-8*(CG173+273)^3))</f>
        <v>0</v>
      </c>
      <c r="T173">
        <f>($C$7*CH173+$D$7*CI173+$E$7*S173)</f>
        <v>0</v>
      </c>
      <c r="U173">
        <f>0.61365*exp(17.502*T173/(240.97+T173))</f>
        <v>0</v>
      </c>
      <c r="V173">
        <f>(W173/X173*100)</f>
        <v>0</v>
      </c>
      <c r="W173">
        <f>BZ173*(CE173+CF173)/1000</f>
        <v>0</v>
      </c>
      <c r="X173">
        <f>0.61365*exp(17.502*CG173/(240.97+CG173))</f>
        <v>0</v>
      </c>
      <c r="Y173">
        <f>(U173-BZ173*(CE173+CF173)/1000)</f>
        <v>0</v>
      </c>
      <c r="Z173">
        <f>(-H173*44100)</f>
        <v>0</v>
      </c>
      <c r="AA173">
        <f>2*29.3*O173*0.92*(CG173-T173)</f>
        <v>0</v>
      </c>
      <c r="AB173">
        <f>2*0.95*5.67E-8*(((CG173+$B$7)+273)^4-(T173+273)^4)</f>
        <v>0</v>
      </c>
      <c r="AC173">
        <f>R173+AB173+Z173+AA173</f>
        <v>0</v>
      </c>
      <c r="AD173">
        <v>0</v>
      </c>
      <c r="AE173">
        <v>0</v>
      </c>
      <c r="AF173">
        <f>IF(AD173*$H$13&gt;=AH173,1.0,(AH173/(AH173-AD173*$H$13)))</f>
        <v>0</v>
      </c>
      <c r="AG173">
        <f>(AF173-1)*100</f>
        <v>0</v>
      </c>
      <c r="AH173">
        <f>MAX(0,($B$13+$C$13*CL173)/(1+$D$13*CL173)*CE173/(CG173+273)*$E$13)</f>
        <v>0</v>
      </c>
      <c r="AI173" t="s">
        <v>294</v>
      </c>
      <c r="AJ173">
        <v>0</v>
      </c>
      <c r="AK173">
        <v>0</v>
      </c>
      <c r="AL173">
        <f>AK173-AJ173</f>
        <v>0</v>
      </c>
      <c r="AM173">
        <f>AL173/AK173</f>
        <v>0</v>
      </c>
      <c r="AN173">
        <v>0</v>
      </c>
      <c r="AO173" t="s">
        <v>294</v>
      </c>
      <c r="AP173">
        <v>0</v>
      </c>
      <c r="AQ173">
        <v>0</v>
      </c>
      <c r="AR173">
        <f>1-AP173/AQ173</f>
        <v>0</v>
      </c>
      <c r="AS173">
        <v>0.5</v>
      </c>
      <c r="AT173">
        <f>BP173</f>
        <v>0</v>
      </c>
      <c r="AU173">
        <f>I173</f>
        <v>0</v>
      </c>
      <c r="AV173">
        <f>AR173*AS173*AT173</f>
        <v>0</v>
      </c>
      <c r="AW173">
        <f>BB173/AQ173</f>
        <v>0</v>
      </c>
      <c r="AX173">
        <f>(AU173-AN173)/AT173</f>
        <v>0</v>
      </c>
      <c r="AY173">
        <f>(AK173-AQ173)/AQ173</f>
        <v>0</v>
      </c>
      <c r="AZ173" t="s">
        <v>294</v>
      </c>
      <c r="BA173">
        <v>0</v>
      </c>
      <c r="BB173">
        <f>AQ173-BA173</f>
        <v>0</v>
      </c>
      <c r="BC173">
        <f>(AQ173-AP173)/(AQ173-BA173)</f>
        <v>0</v>
      </c>
      <c r="BD173">
        <f>(AK173-AQ173)/(AK173-BA173)</f>
        <v>0</v>
      </c>
      <c r="BE173">
        <f>(AQ173-AP173)/(AQ173-AJ173)</f>
        <v>0</v>
      </c>
      <c r="BF173">
        <f>(AK173-AQ173)/(AK173-AJ173)</f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f>$B$11*CM173+$C$11*CN173+$F$11*CO173*(1-CR173)</f>
        <v>0</v>
      </c>
      <c r="BP173">
        <f>BO173*BQ173</f>
        <v>0</v>
      </c>
      <c r="BQ173">
        <f>($B$11*$D$9+$C$11*$D$9+$F$11*((DB173+CT173)/MAX(DB173+CT173+DC173, 0.1)*$I$9+DC173/MAX(DB173+CT173+DC173, 0.1)*$J$9))/($B$11+$C$11+$F$11)</f>
        <v>0</v>
      </c>
      <c r="BR173">
        <f>($B$11*$K$9+$C$11*$K$9+$F$11*((DB173+CT173)/MAX(DB173+CT173+DC173, 0.1)*$P$9+DC173/MAX(DB173+CT173+DC173, 0.1)*$Q$9))/($B$11+$C$11+$F$11)</f>
        <v>0</v>
      </c>
      <c r="BS173">
        <v>6</v>
      </c>
      <c r="BT173">
        <v>0.5</v>
      </c>
      <c r="BU173" t="s">
        <v>295</v>
      </c>
      <c r="BV173">
        <v>2</v>
      </c>
      <c r="BW173">
        <v>1621533881.5</v>
      </c>
      <c r="BX173">
        <v>503.491</v>
      </c>
      <c r="BY173">
        <v>513.265</v>
      </c>
      <c r="BZ173">
        <v>12.9589</v>
      </c>
      <c r="CA173">
        <v>12.9665</v>
      </c>
      <c r="CB173">
        <v>494.397</v>
      </c>
      <c r="CC173">
        <v>12.8052</v>
      </c>
      <c r="CD173">
        <v>699.58</v>
      </c>
      <c r="CE173">
        <v>100.926</v>
      </c>
      <c r="CF173">
        <v>0.09992</v>
      </c>
      <c r="CG173">
        <v>22.9482</v>
      </c>
      <c r="CH173">
        <v>22.9213</v>
      </c>
      <c r="CI173">
        <v>999.9</v>
      </c>
      <c r="CJ173">
        <v>0</v>
      </c>
      <c r="CK173">
        <v>0</v>
      </c>
      <c r="CL173">
        <v>9990</v>
      </c>
      <c r="CM173">
        <v>0</v>
      </c>
      <c r="CN173">
        <v>3.33586</v>
      </c>
      <c r="CO173">
        <v>600.082</v>
      </c>
      <c r="CP173">
        <v>0.933003</v>
      </c>
      <c r="CQ173">
        <v>0.0669971</v>
      </c>
      <c r="CR173">
        <v>0</v>
      </c>
      <c r="CS173">
        <v>3.5904</v>
      </c>
      <c r="CT173">
        <v>4.99951</v>
      </c>
      <c r="CU173">
        <v>89.7531</v>
      </c>
      <c r="CV173">
        <v>4814.77</v>
      </c>
      <c r="CW173">
        <v>37.687</v>
      </c>
      <c r="CX173">
        <v>41.437</v>
      </c>
      <c r="CY173">
        <v>40.062</v>
      </c>
      <c r="CZ173">
        <v>41</v>
      </c>
      <c r="DA173">
        <v>39.937</v>
      </c>
      <c r="DB173">
        <v>555.21</v>
      </c>
      <c r="DC173">
        <v>39.87</v>
      </c>
      <c r="DD173">
        <v>0</v>
      </c>
      <c r="DE173">
        <v>1621533885.4</v>
      </c>
      <c r="DF173">
        <v>0</v>
      </c>
      <c r="DG173">
        <v>3.448648</v>
      </c>
      <c r="DH173">
        <v>0.606761550559876</v>
      </c>
      <c r="DI173">
        <v>0.505100005717657</v>
      </c>
      <c r="DJ173">
        <v>89.727416</v>
      </c>
      <c r="DK173">
        <v>15</v>
      </c>
      <c r="DL173">
        <v>1621533543.5</v>
      </c>
      <c r="DM173" t="s">
        <v>296</v>
      </c>
      <c r="DN173">
        <v>1621533543</v>
      </c>
      <c r="DO173">
        <v>1621533543.5</v>
      </c>
      <c r="DP173">
        <v>4</v>
      </c>
      <c r="DQ173">
        <v>0.002</v>
      </c>
      <c r="DR173">
        <v>0.003</v>
      </c>
      <c r="DS173">
        <v>8.559</v>
      </c>
      <c r="DT173">
        <v>0.154</v>
      </c>
      <c r="DU173">
        <v>420</v>
      </c>
      <c r="DV173">
        <v>13</v>
      </c>
      <c r="DW173">
        <v>1.35</v>
      </c>
      <c r="DX173">
        <v>0.35</v>
      </c>
      <c r="DY173">
        <v>-9.82864775</v>
      </c>
      <c r="DZ173">
        <v>-0.236912983114429</v>
      </c>
      <c r="EA173">
        <v>0.176667147150899</v>
      </c>
      <c r="EB173">
        <v>1</v>
      </c>
      <c r="EC173">
        <v>3.41828235294118</v>
      </c>
      <c r="ED173">
        <v>0.494153082520165</v>
      </c>
      <c r="EE173">
        <v>0.150628945094713</v>
      </c>
      <c r="EF173">
        <v>1</v>
      </c>
      <c r="EG173">
        <v>-0.003123090925</v>
      </c>
      <c r="EH173">
        <v>-0.0529945530619137</v>
      </c>
      <c r="EI173">
        <v>0.00832068805437669</v>
      </c>
      <c r="EJ173">
        <v>1</v>
      </c>
      <c r="EK173">
        <v>3</v>
      </c>
      <c r="EL173">
        <v>3</v>
      </c>
      <c r="EM173" t="s">
        <v>297</v>
      </c>
      <c r="EN173">
        <v>100</v>
      </c>
      <c r="EO173">
        <v>100</v>
      </c>
      <c r="EP173">
        <v>9.094</v>
      </c>
      <c r="EQ173">
        <v>0.1537</v>
      </c>
      <c r="ER173">
        <v>5.25304998807394</v>
      </c>
      <c r="ES173">
        <v>0.0095515401478521</v>
      </c>
      <c r="ET173">
        <v>-4.08282145803731e-06</v>
      </c>
      <c r="EU173">
        <v>9.61633180237613e-10</v>
      </c>
      <c r="EV173">
        <v>-0.0133641391554055</v>
      </c>
      <c r="EW173">
        <v>0.00964955815971448</v>
      </c>
      <c r="EX173">
        <v>0.000351754833574242</v>
      </c>
      <c r="EY173">
        <v>-6.74969522547015e-06</v>
      </c>
      <c r="EZ173">
        <v>-1</v>
      </c>
      <c r="FA173">
        <v>-1</v>
      </c>
      <c r="FB173">
        <v>-1</v>
      </c>
      <c r="FC173">
        <v>-1</v>
      </c>
      <c r="FD173">
        <v>5.6</v>
      </c>
      <c r="FE173">
        <v>5.6</v>
      </c>
      <c r="FF173">
        <v>2</v>
      </c>
      <c r="FG173">
        <v>794.204</v>
      </c>
      <c r="FH173">
        <v>739.605</v>
      </c>
      <c r="FI173">
        <v>19.9997</v>
      </c>
      <c r="FJ173">
        <v>26.8511</v>
      </c>
      <c r="FK173">
        <v>29.9999</v>
      </c>
      <c r="FL173">
        <v>26.9236</v>
      </c>
      <c r="FM173">
        <v>26.8981</v>
      </c>
      <c r="FN173">
        <v>31.7845</v>
      </c>
      <c r="FO173">
        <v>17.6051</v>
      </c>
      <c r="FP173">
        <v>6.83048</v>
      </c>
      <c r="FQ173">
        <v>20</v>
      </c>
      <c r="FR173">
        <v>523.57</v>
      </c>
      <c r="FS173">
        <v>13.0148</v>
      </c>
      <c r="FT173">
        <v>100.037</v>
      </c>
      <c r="FU173">
        <v>100.402</v>
      </c>
    </row>
    <row r="174" spans="1:177">
      <c r="A174">
        <v>158</v>
      </c>
      <c r="B174">
        <v>1621533883.5</v>
      </c>
      <c r="C174">
        <v>314</v>
      </c>
      <c r="D174" t="s">
        <v>612</v>
      </c>
      <c r="E174" t="s">
        <v>613</v>
      </c>
      <c r="G174">
        <v>1621533883.5</v>
      </c>
      <c r="H174">
        <f>CD174*AF174*(BZ174-CA174)/(100*BS174*(1000-AF174*BZ174))</f>
        <v>0</v>
      </c>
      <c r="I174">
        <f>CD174*AF174*(BY174-BX174*(1000-AF174*CA174)/(1000-AF174*BZ174))/(100*BS174)</f>
        <v>0</v>
      </c>
      <c r="J174">
        <f>BX174 - IF(AF174&gt;1, I174*BS174*100.0/(AH174*CL174), 0)</f>
        <v>0</v>
      </c>
      <c r="K174">
        <f>((Q174-H174/2)*J174-I174)/(Q174+H174/2)</f>
        <v>0</v>
      </c>
      <c r="L174">
        <f>K174*(CE174+CF174)/1000.0</f>
        <v>0</v>
      </c>
      <c r="M174">
        <f>(BX174 - IF(AF174&gt;1, I174*BS174*100.0/(AH174*CL174), 0))*(CE174+CF174)/1000.0</f>
        <v>0</v>
      </c>
      <c r="N174">
        <f>2.0/((1/P174-1/O174)+SIGN(P174)*SQRT((1/P174-1/O174)*(1/P174-1/O174) + 4*BT174/((BT174+1)*(BT174+1))*(2*1/P174*1/O174-1/O174*1/O174)))</f>
        <v>0</v>
      </c>
      <c r="O174">
        <f>IF(LEFT(BU174,1)&lt;&gt;"0",IF(LEFT(BU174,1)="1",3.0,BV174),$D$5+$E$5*(CL174*CE174/($K$5*1000))+$F$5*(CL174*CE174/($K$5*1000))*MAX(MIN(BS174,$J$5),$I$5)*MAX(MIN(BS174,$J$5),$I$5)+$G$5*MAX(MIN(BS174,$J$5),$I$5)*(CL174*CE174/($K$5*1000))+$H$5*(CL174*CE174/($K$5*1000))*(CL174*CE174/($K$5*1000)))</f>
        <v>0</v>
      </c>
      <c r="P174">
        <f>H174*(1000-(1000*0.61365*exp(17.502*T174/(240.97+T174))/(CE174+CF174)+BZ174)/2)/(1000*0.61365*exp(17.502*T174/(240.97+T174))/(CE174+CF174)-BZ174)</f>
        <v>0</v>
      </c>
      <c r="Q174">
        <f>1/((BT174+1)/(N174/1.6)+1/(O174/1.37)) + BT174/((BT174+1)/(N174/1.6) + BT174/(O174/1.37))</f>
        <v>0</v>
      </c>
      <c r="R174">
        <f>(BP174*BR174)</f>
        <v>0</v>
      </c>
      <c r="S174">
        <f>(CG174+(R174+2*0.95*5.67E-8*(((CG174+$B$7)+273)^4-(CG174+273)^4)-44100*H174)/(1.84*29.3*O174+8*0.95*5.67E-8*(CG174+273)^3))</f>
        <v>0</v>
      </c>
      <c r="T174">
        <f>($C$7*CH174+$D$7*CI174+$E$7*S174)</f>
        <v>0</v>
      </c>
      <c r="U174">
        <f>0.61365*exp(17.502*T174/(240.97+T174))</f>
        <v>0</v>
      </c>
      <c r="V174">
        <f>(W174/X174*100)</f>
        <v>0</v>
      </c>
      <c r="W174">
        <f>BZ174*(CE174+CF174)/1000</f>
        <v>0</v>
      </c>
      <c r="X174">
        <f>0.61365*exp(17.502*CG174/(240.97+CG174))</f>
        <v>0</v>
      </c>
      <c r="Y174">
        <f>(U174-BZ174*(CE174+CF174)/1000)</f>
        <v>0</v>
      </c>
      <c r="Z174">
        <f>(-H174*44100)</f>
        <v>0</v>
      </c>
      <c r="AA174">
        <f>2*29.3*O174*0.92*(CG174-T174)</f>
        <v>0</v>
      </c>
      <c r="AB174">
        <f>2*0.95*5.67E-8*(((CG174+$B$7)+273)^4-(T174+273)^4)</f>
        <v>0</v>
      </c>
      <c r="AC174">
        <f>R174+AB174+Z174+AA174</f>
        <v>0</v>
      </c>
      <c r="AD174">
        <v>0</v>
      </c>
      <c r="AE174">
        <v>0</v>
      </c>
      <c r="AF174">
        <f>IF(AD174*$H$13&gt;=AH174,1.0,(AH174/(AH174-AD174*$H$13)))</f>
        <v>0</v>
      </c>
      <c r="AG174">
        <f>(AF174-1)*100</f>
        <v>0</v>
      </c>
      <c r="AH174">
        <f>MAX(0,($B$13+$C$13*CL174)/(1+$D$13*CL174)*CE174/(CG174+273)*$E$13)</f>
        <v>0</v>
      </c>
      <c r="AI174" t="s">
        <v>294</v>
      </c>
      <c r="AJ174">
        <v>0</v>
      </c>
      <c r="AK174">
        <v>0</v>
      </c>
      <c r="AL174">
        <f>AK174-AJ174</f>
        <v>0</v>
      </c>
      <c r="AM174">
        <f>AL174/AK174</f>
        <v>0</v>
      </c>
      <c r="AN174">
        <v>0</v>
      </c>
      <c r="AO174" t="s">
        <v>294</v>
      </c>
      <c r="AP174">
        <v>0</v>
      </c>
      <c r="AQ174">
        <v>0</v>
      </c>
      <c r="AR174">
        <f>1-AP174/AQ174</f>
        <v>0</v>
      </c>
      <c r="AS174">
        <v>0.5</v>
      </c>
      <c r="AT174">
        <f>BP174</f>
        <v>0</v>
      </c>
      <c r="AU174">
        <f>I174</f>
        <v>0</v>
      </c>
      <c r="AV174">
        <f>AR174*AS174*AT174</f>
        <v>0</v>
      </c>
      <c r="AW174">
        <f>BB174/AQ174</f>
        <v>0</v>
      </c>
      <c r="AX174">
        <f>(AU174-AN174)/AT174</f>
        <v>0</v>
      </c>
      <c r="AY174">
        <f>(AK174-AQ174)/AQ174</f>
        <v>0</v>
      </c>
      <c r="AZ174" t="s">
        <v>294</v>
      </c>
      <c r="BA174">
        <v>0</v>
      </c>
      <c r="BB174">
        <f>AQ174-BA174</f>
        <v>0</v>
      </c>
      <c r="BC174">
        <f>(AQ174-AP174)/(AQ174-BA174)</f>
        <v>0</v>
      </c>
      <c r="BD174">
        <f>(AK174-AQ174)/(AK174-BA174)</f>
        <v>0</v>
      </c>
      <c r="BE174">
        <f>(AQ174-AP174)/(AQ174-AJ174)</f>
        <v>0</v>
      </c>
      <c r="BF174">
        <f>(AK174-AQ174)/(AK174-AJ174)</f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f>$B$11*CM174+$C$11*CN174+$F$11*CO174*(1-CR174)</f>
        <v>0</v>
      </c>
      <c r="BP174">
        <f>BO174*BQ174</f>
        <v>0</v>
      </c>
      <c r="BQ174">
        <f>($B$11*$D$9+$C$11*$D$9+$F$11*((DB174+CT174)/MAX(DB174+CT174+DC174, 0.1)*$I$9+DC174/MAX(DB174+CT174+DC174, 0.1)*$J$9))/($B$11+$C$11+$F$11)</f>
        <v>0</v>
      </c>
      <c r="BR174">
        <f>($B$11*$K$9+$C$11*$K$9+$F$11*((DB174+CT174)/MAX(DB174+CT174+DC174, 0.1)*$P$9+DC174/MAX(DB174+CT174+DC174, 0.1)*$Q$9))/($B$11+$C$11+$F$11)</f>
        <v>0</v>
      </c>
      <c r="BS174">
        <v>6</v>
      </c>
      <c r="BT174">
        <v>0.5</v>
      </c>
      <c r="BU174" t="s">
        <v>295</v>
      </c>
      <c r="BV174">
        <v>2</v>
      </c>
      <c r="BW174">
        <v>1621533883.5</v>
      </c>
      <c r="BX174">
        <v>506.708</v>
      </c>
      <c r="BY174">
        <v>516.565</v>
      </c>
      <c r="BZ174">
        <v>12.9604</v>
      </c>
      <c r="CA174">
        <v>12.9579</v>
      </c>
      <c r="CB174">
        <v>497.595</v>
      </c>
      <c r="CC174">
        <v>12.8066</v>
      </c>
      <c r="CD174">
        <v>699.827</v>
      </c>
      <c r="CE174">
        <v>100.928</v>
      </c>
      <c r="CF174">
        <v>0.0998904</v>
      </c>
      <c r="CG174">
        <v>22.9471</v>
      </c>
      <c r="CH174">
        <v>22.9086</v>
      </c>
      <c r="CI174">
        <v>999.9</v>
      </c>
      <c r="CJ174">
        <v>0</v>
      </c>
      <c r="CK174">
        <v>0</v>
      </c>
      <c r="CL174">
        <v>9990</v>
      </c>
      <c r="CM174">
        <v>0</v>
      </c>
      <c r="CN174">
        <v>3.33586</v>
      </c>
      <c r="CO174">
        <v>600.081</v>
      </c>
      <c r="CP174">
        <v>0.933003</v>
      </c>
      <c r="CQ174">
        <v>0.0669971</v>
      </c>
      <c r="CR174">
        <v>0</v>
      </c>
      <c r="CS174">
        <v>3.6091</v>
      </c>
      <c r="CT174">
        <v>4.99951</v>
      </c>
      <c r="CU174">
        <v>89.8706</v>
      </c>
      <c r="CV174">
        <v>4814.76</v>
      </c>
      <c r="CW174">
        <v>37.687</v>
      </c>
      <c r="CX174">
        <v>41.437</v>
      </c>
      <c r="CY174">
        <v>40.062</v>
      </c>
      <c r="CZ174">
        <v>41</v>
      </c>
      <c r="DA174">
        <v>39.937</v>
      </c>
      <c r="DB174">
        <v>555.21</v>
      </c>
      <c r="DC174">
        <v>39.87</v>
      </c>
      <c r="DD174">
        <v>0</v>
      </c>
      <c r="DE174">
        <v>1621533887.2</v>
      </c>
      <c r="DF174">
        <v>0</v>
      </c>
      <c r="DG174">
        <v>3.44583846153846</v>
      </c>
      <c r="DH174">
        <v>0.308670098609754</v>
      </c>
      <c r="DI174">
        <v>-0.0728068332711969</v>
      </c>
      <c r="DJ174">
        <v>89.7465384615384</v>
      </c>
      <c r="DK174">
        <v>15</v>
      </c>
      <c r="DL174">
        <v>1621533543.5</v>
      </c>
      <c r="DM174" t="s">
        <v>296</v>
      </c>
      <c r="DN174">
        <v>1621533543</v>
      </c>
      <c r="DO174">
        <v>1621533543.5</v>
      </c>
      <c r="DP174">
        <v>4</v>
      </c>
      <c r="DQ174">
        <v>0.002</v>
      </c>
      <c r="DR174">
        <v>0.003</v>
      </c>
      <c r="DS174">
        <v>8.559</v>
      </c>
      <c r="DT174">
        <v>0.154</v>
      </c>
      <c r="DU174">
        <v>420</v>
      </c>
      <c r="DV174">
        <v>13</v>
      </c>
      <c r="DW174">
        <v>1.35</v>
      </c>
      <c r="DX174">
        <v>0.35</v>
      </c>
      <c r="DY174">
        <v>-9.81280825</v>
      </c>
      <c r="DZ174">
        <v>-0.0743418011256836</v>
      </c>
      <c r="EA174">
        <v>0.180013500797683</v>
      </c>
      <c r="EB174">
        <v>1</v>
      </c>
      <c r="EC174">
        <v>3.41511714285714</v>
      </c>
      <c r="ED174">
        <v>0.390835773858431</v>
      </c>
      <c r="EE174">
        <v>0.155746949496775</v>
      </c>
      <c r="EF174">
        <v>1</v>
      </c>
      <c r="EG174">
        <v>-0.0036381706</v>
      </c>
      <c r="EH174">
        <v>-0.0481105548968105</v>
      </c>
      <c r="EI174">
        <v>0.00821346345512094</v>
      </c>
      <c r="EJ174">
        <v>1</v>
      </c>
      <c r="EK174">
        <v>3</v>
      </c>
      <c r="EL174">
        <v>3</v>
      </c>
      <c r="EM174" t="s">
        <v>297</v>
      </c>
      <c r="EN174">
        <v>100</v>
      </c>
      <c r="EO174">
        <v>100</v>
      </c>
      <c r="EP174">
        <v>9.113</v>
      </c>
      <c r="EQ174">
        <v>0.1538</v>
      </c>
      <c r="ER174">
        <v>5.25304998807394</v>
      </c>
      <c r="ES174">
        <v>0.0095515401478521</v>
      </c>
      <c r="ET174">
        <v>-4.08282145803731e-06</v>
      </c>
      <c r="EU174">
        <v>9.61633180237613e-10</v>
      </c>
      <c r="EV174">
        <v>-0.0133641391554055</v>
      </c>
      <c r="EW174">
        <v>0.00964955815971448</v>
      </c>
      <c r="EX174">
        <v>0.000351754833574242</v>
      </c>
      <c r="EY174">
        <v>-6.74969522547015e-06</v>
      </c>
      <c r="EZ174">
        <v>-1</v>
      </c>
      <c r="FA174">
        <v>-1</v>
      </c>
      <c r="FB174">
        <v>-1</v>
      </c>
      <c r="FC174">
        <v>-1</v>
      </c>
      <c r="FD174">
        <v>5.7</v>
      </c>
      <c r="FE174">
        <v>5.7</v>
      </c>
      <c r="FF174">
        <v>2</v>
      </c>
      <c r="FG174">
        <v>793.281</v>
      </c>
      <c r="FH174">
        <v>739.764</v>
      </c>
      <c r="FI174">
        <v>19.9999</v>
      </c>
      <c r="FJ174">
        <v>26.8497</v>
      </c>
      <c r="FK174">
        <v>29.9999</v>
      </c>
      <c r="FL174">
        <v>26.9213</v>
      </c>
      <c r="FM174">
        <v>26.8959</v>
      </c>
      <c r="FN174">
        <v>31.9517</v>
      </c>
      <c r="FO174">
        <v>17.6051</v>
      </c>
      <c r="FP174">
        <v>6.83048</v>
      </c>
      <c r="FQ174">
        <v>20</v>
      </c>
      <c r="FR174">
        <v>526.99</v>
      </c>
      <c r="FS174">
        <v>13.0148</v>
      </c>
      <c r="FT174">
        <v>100.035</v>
      </c>
      <c r="FU174">
        <v>100.399</v>
      </c>
    </row>
    <row r="175" spans="1:177">
      <c r="A175">
        <v>159</v>
      </c>
      <c r="B175">
        <v>1621533885.5</v>
      </c>
      <c r="C175">
        <v>316</v>
      </c>
      <c r="D175" t="s">
        <v>614</v>
      </c>
      <c r="E175" t="s">
        <v>615</v>
      </c>
      <c r="G175">
        <v>1621533885.5</v>
      </c>
      <c r="H175">
        <f>CD175*AF175*(BZ175-CA175)/(100*BS175*(1000-AF175*BZ175))</f>
        <v>0</v>
      </c>
      <c r="I175">
        <f>CD175*AF175*(BY175-BX175*(1000-AF175*CA175)/(1000-AF175*BZ175))/(100*BS175)</f>
        <v>0</v>
      </c>
      <c r="J175">
        <f>BX175 - IF(AF175&gt;1, I175*BS175*100.0/(AH175*CL175), 0)</f>
        <v>0</v>
      </c>
      <c r="K175">
        <f>((Q175-H175/2)*J175-I175)/(Q175+H175/2)</f>
        <v>0</v>
      </c>
      <c r="L175">
        <f>K175*(CE175+CF175)/1000.0</f>
        <v>0</v>
      </c>
      <c r="M175">
        <f>(BX175 - IF(AF175&gt;1, I175*BS175*100.0/(AH175*CL175), 0))*(CE175+CF175)/1000.0</f>
        <v>0</v>
      </c>
      <c r="N175">
        <f>2.0/((1/P175-1/O175)+SIGN(P175)*SQRT((1/P175-1/O175)*(1/P175-1/O175) + 4*BT175/((BT175+1)*(BT175+1))*(2*1/P175*1/O175-1/O175*1/O175)))</f>
        <v>0</v>
      </c>
      <c r="O175">
        <f>IF(LEFT(BU175,1)&lt;&gt;"0",IF(LEFT(BU175,1)="1",3.0,BV175),$D$5+$E$5*(CL175*CE175/($K$5*1000))+$F$5*(CL175*CE175/($K$5*1000))*MAX(MIN(BS175,$J$5),$I$5)*MAX(MIN(BS175,$J$5),$I$5)+$G$5*MAX(MIN(BS175,$J$5),$I$5)*(CL175*CE175/($K$5*1000))+$H$5*(CL175*CE175/($K$5*1000))*(CL175*CE175/($K$5*1000)))</f>
        <v>0</v>
      </c>
      <c r="P175">
        <f>H175*(1000-(1000*0.61365*exp(17.502*T175/(240.97+T175))/(CE175+CF175)+BZ175)/2)/(1000*0.61365*exp(17.502*T175/(240.97+T175))/(CE175+CF175)-BZ175)</f>
        <v>0</v>
      </c>
      <c r="Q175">
        <f>1/((BT175+1)/(N175/1.6)+1/(O175/1.37)) + BT175/((BT175+1)/(N175/1.6) + BT175/(O175/1.37))</f>
        <v>0</v>
      </c>
      <c r="R175">
        <f>(BP175*BR175)</f>
        <v>0</v>
      </c>
      <c r="S175">
        <f>(CG175+(R175+2*0.95*5.67E-8*(((CG175+$B$7)+273)^4-(CG175+273)^4)-44100*H175)/(1.84*29.3*O175+8*0.95*5.67E-8*(CG175+273)^3))</f>
        <v>0</v>
      </c>
      <c r="T175">
        <f>($C$7*CH175+$D$7*CI175+$E$7*S175)</f>
        <v>0</v>
      </c>
      <c r="U175">
        <f>0.61365*exp(17.502*T175/(240.97+T175))</f>
        <v>0</v>
      </c>
      <c r="V175">
        <f>(W175/X175*100)</f>
        <v>0</v>
      </c>
      <c r="W175">
        <f>BZ175*(CE175+CF175)/1000</f>
        <v>0</v>
      </c>
      <c r="X175">
        <f>0.61365*exp(17.502*CG175/(240.97+CG175))</f>
        <v>0</v>
      </c>
      <c r="Y175">
        <f>(U175-BZ175*(CE175+CF175)/1000)</f>
        <v>0</v>
      </c>
      <c r="Z175">
        <f>(-H175*44100)</f>
        <v>0</v>
      </c>
      <c r="AA175">
        <f>2*29.3*O175*0.92*(CG175-T175)</f>
        <v>0</v>
      </c>
      <c r="AB175">
        <f>2*0.95*5.67E-8*(((CG175+$B$7)+273)^4-(T175+273)^4)</f>
        <v>0</v>
      </c>
      <c r="AC175">
        <f>R175+AB175+Z175+AA175</f>
        <v>0</v>
      </c>
      <c r="AD175">
        <v>0</v>
      </c>
      <c r="AE175">
        <v>0</v>
      </c>
      <c r="AF175">
        <f>IF(AD175*$H$13&gt;=AH175,1.0,(AH175/(AH175-AD175*$H$13)))</f>
        <v>0</v>
      </c>
      <c r="AG175">
        <f>(AF175-1)*100</f>
        <v>0</v>
      </c>
      <c r="AH175">
        <f>MAX(0,($B$13+$C$13*CL175)/(1+$D$13*CL175)*CE175/(CG175+273)*$E$13)</f>
        <v>0</v>
      </c>
      <c r="AI175" t="s">
        <v>294</v>
      </c>
      <c r="AJ175">
        <v>0</v>
      </c>
      <c r="AK175">
        <v>0</v>
      </c>
      <c r="AL175">
        <f>AK175-AJ175</f>
        <v>0</v>
      </c>
      <c r="AM175">
        <f>AL175/AK175</f>
        <v>0</v>
      </c>
      <c r="AN175">
        <v>0</v>
      </c>
      <c r="AO175" t="s">
        <v>294</v>
      </c>
      <c r="AP175">
        <v>0</v>
      </c>
      <c r="AQ175">
        <v>0</v>
      </c>
      <c r="AR175">
        <f>1-AP175/AQ175</f>
        <v>0</v>
      </c>
      <c r="AS175">
        <v>0.5</v>
      </c>
      <c r="AT175">
        <f>BP175</f>
        <v>0</v>
      </c>
      <c r="AU175">
        <f>I175</f>
        <v>0</v>
      </c>
      <c r="AV175">
        <f>AR175*AS175*AT175</f>
        <v>0</v>
      </c>
      <c r="AW175">
        <f>BB175/AQ175</f>
        <v>0</v>
      </c>
      <c r="AX175">
        <f>(AU175-AN175)/AT175</f>
        <v>0</v>
      </c>
      <c r="AY175">
        <f>(AK175-AQ175)/AQ175</f>
        <v>0</v>
      </c>
      <c r="AZ175" t="s">
        <v>294</v>
      </c>
      <c r="BA175">
        <v>0</v>
      </c>
      <c r="BB175">
        <f>AQ175-BA175</f>
        <v>0</v>
      </c>
      <c r="BC175">
        <f>(AQ175-AP175)/(AQ175-BA175)</f>
        <v>0</v>
      </c>
      <c r="BD175">
        <f>(AK175-AQ175)/(AK175-BA175)</f>
        <v>0</v>
      </c>
      <c r="BE175">
        <f>(AQ175-AP175)/(AQ175-AJ175)</f>
        <v>0</v>
      </c>
      <c r="BF175">
        <f>(AK175-AQ175)/(AK175-AJ175)</f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f>$B$11*CM175+$C$11*CN175+$F$11*CO175*(1-CR175)</f>
        <v>0</v>
      </c>
      <c r="BP175">
        <f>BO175*BQ175</f>
        <v>0</v>
      </c>
      <c r="BQ175">
        <f>($B$11*$D$9+$C$11*$D$9+$F$11*((DB175+CT175)/MAX(DB175+CT175+DC175, 0.1)*$I$9+DC175/MAX(DB175+CT175+DC175, 0.1)*$J$9))/($B$11+$C$11+$F$11)</f>
        <v>0</v>
      </c>
      <c r="BR175">
        <f>($B$11*$K$9+$C$11*$K$9+$F$11*((DB175+CT175)/MAX(DB175+CT175+DC175, 0.1)*$P$9+DC175/MAX(DB175+CT175+DC175, 0.1)*$Q$9))/($B$11+$C$11+$F$11)</f>
        <v>0</v>
      </c>
      <c r="BS175">
        <v>6</v>
      </c>
      <c r="BT175">
        <v>0.5</v>
      </c>
      <c r="BU175" t="s">
        <v>295</v>
      </c>
      <c r="BV175">
        <v>2</v>
      </c>
      <c r="BW175">
        <v>1621533885.5</v>
      </c>
      <c r="BX175">
        <v>510.119</v>
      </c>
      <c r="BY175">
        <v>519.781</v>
      </c>
      <c r="BZ175">
        <v>12.9582</v>
      </c>
      <c r="CA175">
        <v>12.9563</v>
      </c>
      <c r="CB175">
        <v>500.985</v>
      </c>
      <c r="CC175">
        <v>12.8046</v>
      </c>
      <c r="CD175">
        <v>699.921</v>
      </c>
      <c r="CE175">
        <v>100.93</v>
      </c>
      <c r="CF175">
        <v>0.0995633</v>
      </c>
      <c r="CG175">
        <v>22.9482</v>
      </c>
      <c r="CH175">
        <v>22.888</v>
      </c>
      <c r="CI175">
        <v>999.9</v>
      </c>
      <c r="CJ175">
        <v>0</v>
      </c>
      <c r="CK175">
        <v>0</v>
      </c>
      <c r="CL175">
        <v>9960</v>
      </c>
      <c r="CM175">
        <v>0</v>
      </c>
      <c r="CN175">
        <v>3.33586</v>
      </c>
      <c r="CO175">
        <v>600.091</v>
      </c>
      <c r="CP175">
        <v>0.933003</v>
      </c>
      <c r="CQ175">
        <v>0.0669971</v>
      </c>
      <c r="CR175">
        <v>0</v>
      </c>
      <c r="CS175">
        <v>3.3164</v>
      </c>
      <c r="CT175">
        <v>4.99951</v>
      </c>
      <c r="CU175">
        <v>89.7226</v>
      </c>
      <c r="CV175">
        <v>4814.84</v>
      </c>
      <c r="CW175">
        <v>37.687</v>
      </c>
      <c r="CX175">
        <v>41.437</v>
      </c>
      <c r="CY175">
        <v>40.062</v>
      </c>
      <c r="CZ175">
        <v>41.062</v>
      </c>
      <c r="DA175">
        <v>39.937</v>
      </c>
      <c r="DB175">
        <v>555.22</v>
      </c>
      <c r="DC175">
        <v>39.87</v>
      </c>
      <c r="DD175">
        <v>0</v>
      </c>
      <c r="DE175">
        <v>1621533889.6</v>
      </c>
      <c r="DF175">
        <v>0</v>
      </c>
      <c r="DG175">
        <v>3.46314615384615</v>
      </c>
      <c r="DH175">
        <v>-0.34505297489551</v>
      </c>
      <c r="DI175">
        <v>0.141733330978973</v>
      </c>
      <c r="DJ175">
        <v>89.7337807692308</v>
      </c>
      <c r="DK175">
        <v>15</v>
      </c>
      <c r="DL175">
        <v>1621533543.5</v>
      </c>
      <c r="DM175" t="s">
        <v>296</v>
      </c>
      <c r="DN175">
        <v>1621533543</v>
      </c>
      <c r="DO175">
        <v>1621533543.5</v>
      </c>
      <c r="DP175">
        <v>4</v>
      </c>
      <c r="DQ175">
        <v>0.002</v>
      </c>
      <c r="DR175">
        <v>0.003</v>
      </c>
      <c r="DS175">
        <v>8.559</v>
      </c>
      <c r="DT175">
        <v>0.154</v>
      </c>
      <c r="DU175">
        <v>420</v>
      </c>
      <c r="DV175">
        <v>13</v>
      </c>
      <c r="DW175">
        <v>1.35</v>
      </c>
      <c r="DX175">
        <v>0.35</v>
      </c>
      <c r="DY175">
        <v>-9.8128305</v>
      </c>
      <c r="DZ175">
        <v>0.222199924953158</v>
      </c>
      <c r="EA175">
        <v>0.17872561941353</v>
      </c>
      <c r="EB175">
        <v>1</v>
      </c>
      <c r="EC175">
        <v>3.41382121212121</v>
      </c>
      <c r="ED175">
        <v>0.131194726108893</v>
      </c>
      <c r="EE175">
        <v>0.157722488851273</v>
      </c>
      <c r="EF175">
        <v>1</v>
      </c>
      <c r="EG175">
        <v>-0.00427136335</v>
      </c>
      <c r="EH175">
        <v>-0.0433812193395872</v>
      </c>
      <c r="EI175">
        <v>0.00823450650393579</v>
      </c>
      <c r="EJ175">
        <v>1</v>
      </c>
      <c r="EK175">
        <v>3</v>
      </c>
      <c r="EL175">
        <v>3</v>
      </c>
      <c r="EM175" t="s">
        <v>297</v>
      </c>
      <c r="EN175">
        <v>100</v>
      </c>
      <c r="EO175">
        <v>100</v>
      </c>
      <c r="EP175">
        <v>9.134</v>
      </c>
      <c r="EQ175">
        <v>0.1536</v>
      </c>
      <c r="ER175">
        <v>5.25304998807394</v>
      </c>
      <c r="ES175">
        <v>0.0095515401478521</v>
      </c>
      <c r="ET175">
        <v>-4.08282145803731e-06</v>
      </c>
      <c r="EU175">
        <v>9.61633180237613e-10</v>
      </c>
      <c r="EV175">
        <v>-0.0133641391554055</v>
      </c>
      <c r="EW175">
        <v>0.00964955815971448</v>
      </c>
      <c r="EX175">
        <v>0.000351754833574242</v>
      </c>
      <c r="EY175">
        <v>-6.74969522547015e-06</v>
      </c>
      <c r="EZ175">
        <v>-1</v>
      </c>
      <c r="FA175">
        <v>-1</v>
      </c>
      <c r="FB175">
        <v>-1</v>
      </c>
      <c r="FC175">
        <v>-1</v>
      </c>
      <c r="FD175">
        <v>5.7</v>
      </c>
      <c r="FE175">
        <v>5.7</v>
      </c>
      <c r="FF175">
        <v>2</v>
      </c>
      <c r="FG175">
        <v>793.102</v>
      </c>
      <c r="FH175">
        <v>739.196</v>
      </c>
      <c r="FI175">
        <v>19.9999</v>
      </c>
      <c r="FJ175">
        <v>26.8488</v>
      </c>
      <c r="FK175">
        <v>29.9999</v>
      </c>
      <c r="FL175">
        <v>26.9213</v>
      </c>
      <c r="FM175">
        <v>26.8959</v>
      </c>
      <c r="FN175">
        <v>32.1183</v>
      </c>
      <c r="FO175">
        <v>17.6051</v>
      </c>
      <c r="FP175">
        <v>6.45989</v>
      </c>
      <c r="FQ175">
        <v>20</v>
      </c>
      <c r="FR175">
        <v>530.42</v>
      </c>
      <c r="FS175">
        <v>13.0148</v>
      </c>
      <c r="FT175">
        <v>100.037</v>
      </c>
      <c r="FU175">
        <v>100.398</v>
      </c>
    </row>
    <row r="176" spans="1:177">
      <c r="A176">
        <v>160</v>
      </c>
      <c r="B176">
        <v>1621533887.5</v>
      </c>
      <c r="C176">
        <v>318</v>
      </c>
      <c r="D176" t="s">
        <v>616</v>
      </c>
      <c r="E176" t="s">
        <v>617</v>
      </c>
      <c r="G176">
        <v>1621533887.5</v>
      </c>
      <c r="H176">
        <f>CD176*AF176*(BZ176-CA176)/(100*BS176*(1000-AF176*BZ176))</f>
        <v>0</v>
      </c>
      <c r="I176">
        <f>CD176*AF176*(BY176-BX176*(1000-AF176*CA176)/(1000-AF176*BZ176))/(100*BS176)</f>
        <v>0</v>
      </c>
      <c r="J176">
        <f>BX176 - IF(AF176&gt;1, I176*BS176*100.0/(AH176*CL176), 0)</f>
        <v>0</v>
      </c>
      <c r="K176">
        <f>((Q176-H176/2)*J176-I176)/(Q176+H176/2)</f>
        <v>0</v>
      </c>
      <c r="L176">
        <f>K176*(CE176+CF176)/1000.0</f>
        <v>0</v>
      </c>
      <c r="M176">
        <f>(BX176 - IF(AF176&gt;1, I176*BS176*100.0/(AH176*CL176), 0))*(CE176+CF176)/1000.0</f>
        <v>0</v>
      </c>
      <c r="N176">
        <f>2.0/((1/P176-1/O176)+SIGN(P176)*SQRT((1/P176-1/O176)*(1/P176-1/O176) + 4*BT176/((BT176+1)*(BT176+1))*(2*1/P176*1/O176-1/O176*1/O176)))</f>
        <v>0</v>
      </c>
      <c r="O176">
        <f>IF(LEFT(BU176,1)&lt;&gt;"0",IF(LEFT(BU176,1)="1",3.0,BV176),$D$5+$E$5*(CL176*CE176/($K$5*1000))+$F$5*(CL176*CE176/($K$5*1000))*MAX(MIN(BS176,$J$5),$I$5)*MAX(MIN(BS176,$J$5),$I$5)+$G$5*MAX(MIN(BS176,$J$5),$I$5)*(CL176*CE176/($K$5*1000))+$H$5*(CL176*CE176/($K$5*1000))*(CL176*CE176/($K$5*1000)))</f>
        <v>0</v>
      </c>
      <c r="P176">
        <f>H176*(1000-(1000*0.61365*exp(17.502*T176/(240.97+T176))/(CE176+CF176)+BZ176)/2)/(1000*0.61365*exp(17.502*T176/(240.97+T176))/(CE176+CF176)-BZ176)</f>
        <v>0</v>
      </c>
      <c r="Q176">
        <f>1/((BT176+1)/(N176/1.6)+1/(O176/1.37)) + BT176/((BT176+1)/(N176/1.6) + BT176/(O176/1.37))</f>
        <v>0</v>
      </c>
      <c r="R176">
        <f>(BP176*BR176)</f>
        <v>0</v>
      </c>
      <c r="S176">
        <f>(CG176+(R176+2*0.95*5.67E-8*(((CG176+$B$7)+273)^4-(CG176+273)^4)-44100*H176)/(1.84*29.3*O176+8*0.95*5.67E-8*(CG176+273)^3))</f>
        <v>0</v>
      </c>
      <c r="T176">
        <f>($C$7*CH176+$D$7*CI176+$E$7*S176)</f>
        <v>0</v>
      </c>
      <c r="U176">
        <f>0.61365*exp(17.502*T176/(240.97+T176))</f>
        <v>0</v>
      </c>
      <c r="V176">
        <f>(W176/X176*100)</f>
        <v>0</v>
      </c>
      <c r="W176">
        <f>BZ176*(CE176+CF176)/1000</f>
        <v>0</v>
      </c>
      <c r="X176">
        <f>0.61365*exp(17.502*CG176/(240.97+CG176))</f>
        <v>0</v>
      </c>
      <c r="Y176">
        <f>(U176-BZ176*(CE176+CF176)/1000)</f>
        <v>0</v>
      </c>
      <c r="Z176">
        <f>(-H176*44100)</f>
        <v>0</v>
      </c>
      <c r="AA176">
        <f>2*29.3*O176*0.92*(CG176-T176)</f>
        <v>0</v>
      </c>
      <c r="AB176">
        <f>2*0.95*5.67E-8*(((CG176+$B$7)+273)^4-(T176+273)^4)</f>
        <v>0</v>
      </c>
      <c r="AC176">
        <f>R176+AB176+Z176+AA176</f>
        <v>0</v>
      </c>
      <c r="AD176">
        <v>0</v>
      </c>
      <c r="AE176">
        <v>0</v>
      </c>
      <c r="AF176">
        <f>IF(AD176*$H$13&gt;=AH176,1.0,(AH176/(AH176-AD176*$H$13)))</f>
        <v>0</v>
      </c>
      <c r="AG176">
        <f>(AF176-1)*100</f>
        <v>0</v>
      </c>
      <c r="AH176">
        <f>MAX(0,($B$13+$C$13*CL176)/(1+$D$13*CL176)*CE176/(CG176+273)*$E$13)</f>
        <v>0</v>
      </c>
      <c r="AI176" t="s">
        <v>294</v>
      </c>
      <c r="AJ176">
        <v>0</v>
      </c>
      <c r="AK176">
        <v>0</v>
      </c>
      <c r="AL176">
        <f>AK176-AJ176</f>
        <v>0</v>
      </c>
      <c r="AM176">
        <f>AL176/AK176</f>
        <v>0</v>
      </c>
      <c r="AN176">
        <v>0</v>
      </c>
      <c r="AO176" t="s">
        <v>294</v>
      </c>
      <c r="AP176">
        <v>0</v>
      </c>
      <c r="AQ176">
        <v>0</v>
      </c>
      <c r="AR176">
        <f>1-AP176/AQ176</f>
        <v>0</v>
      </c>
      <c r="AS176">
        <v>0.5</v>
      </c>
      <c r="AT176">
        <f>BP176</f>
        <v>0</v>
      </c>
      <c r="AU176">
        <f>I176</f>
        <v>0</v>
      </c>
      <c r="AV176">
        <f>AR176*AS176*AT176</f>
        <v>0</v>
      </c>
      <c r="AW176">
        <f>BB176/AQ176</f>
        <v>0</v>
      </c>
      <c r="AX176">
        <f>(AU176-AN176)/AT176</f>
        <v>0</v>
      </c>
      <c r="AY176">
        <f>(AK176-AQ176)/AQ176</f>
        <v>0</v>
      </c>
      <c r="AZ176" t="s">
        <v>294</v>
      </c>
      <c r="BA176">
        <v>0</v>
      </c>
      <c r="BB176">
        <f>AQ176-BA176</f>
        <v>0</v>
      </c>
      <c r="BC176">
        <f>(AQ176-AP176)/(AQ176-BA176)</f>
        <v>0</v>
      </c>
      <c r="BD176">
        <f>(AK176-AQ176)/(AK176-BA176)</f>
        <v>0</v>
      </c>
      <c r="BE176">
        <f>(AQ176-AP176)/(AQ176-AJ176)</f>
        <v>0</v>
      </c>
      <c r="BF176">
        <f>(AK176-AQ176)/(AK176-AJ176)</f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f>$B$11*CM176+$C$11*CN176+$F$11*CO176*(1-CR176)</f>
        <v>0</v>
      </c>
      <c r="BP176">
        <f>BO176*BQ176</f>
        <v>0</v>
      </c>
      <c r="BQ176">
        <f>($B$11*$D$9+$C$11*$D$9+$F$11*((DB176+CT176)/MAX(DB176+CT176+DC176, 0.1)*$I$9+DC176/MAX(DB176+CT176+DC176, 0.1)*$J$9))/($B$11+$C$11+$F$11)</f>
        <v>0</v>
      </c>
      <c r="BR176">
        <f>($B$11*$K$9+$C$11*$K$9+$F$11*((DB176+CT176)/MAX(DB176+CT176+DC176, 0.1)*$P$9+DC176/MAX(DB176+CT176+DC176, 0.1)*$Q$9))/($B$11+$C$11+$F$11)</f>
        <v>0</v>
      </c>
      <c r="BS176">
        <v>6</v>
      </c>
      <c r="BT176">
        <v>0.5</v>
      </c>
      <c r="BU176" t="s">
        <v>295</v>
      </c>
      <c r="BV176">
        <v>2</v>
      </c>
      <c r="BW176">
        <v>1621533887.5</v>
      </c>
      <c r="BX176">
        <v>513.392</v>
      </c>
      <c r="BY176">
        <v>523.09</v>
      </c>
      <c r="BZ176">
        <v>12.9548</v>
      </c>
      <c r="CA176">
        <v>12.9283</v>
      </c>
      <c r="CB176">
        <v>504.237</v>
      </c>
      <c r="CC176">
        <v>12.8012</v>
      </c>
      <c r="CD176">
        <v>699.896</v>
      </c>
      <c r="CE176">
        <v>100.93</v>
      </c>
      <c r="CF176">
        <v>0.099328</v>
      </c>
      <c r="CG176">
        <v>22.9474</v>
      </c>
      <c r="CH176">
        <v>22.9189</v>
      </c>
      <c r="CI176">
        <v>999.9</v>
      </c>
      <c r="CJ176">
        <v>0</v>
      </c>
      <c r="CK176">
        <v>0</v>
      </c>
      <c r="CL176">
        <v>10060</v>
      </c>
      <c r="CM176">
        <v>0</v>
      </c>
      <c r="CN176">
        <v>3.33586</v>
      </c>
      <c r="CO176">
        <v>600.081</v>
      </c>
      <c r="CP176">
        <v>0.933003</v>
      </c>
      <c r="CQ176">
        <v>0.0669971</v>
      </c>
      <c r="CR176">
        <v>0</v>
      </c>
      <c r="CS176">
        <v>3.3512</v>
      </c>
      <c r="CT176">
        <v>4.99951</v>
      </c>
      <c r="CU176">
        <v>90.072</v>
      </c>
      <c r="CV176">
        <v>4814.76</v>
      </c>
      <c r="CW176">
        <v>37.687</v>
      </c>
      <c r="CX176">
        <v>41.437</v>
      </c>
      <c r="CY176">
        <v>40.062</v>
      </c>
      <c r="CZ176">
        <v>41</v>
      </c>
      <c r="DA176">
        <v>39.937</v>
      </c>
      <c r="DB176">
        <v>555.21</v>
      </c>
      <c r="DC176">
        <v>39.87</v>
      </c>
      <c r="DD176">
        <v>0</v>
      </c>
      <c r="DE176">
        <v>1621533891.4</v>
      </c>
      <c r="DF176">
        <v>0</v>
      </c>
      <c r="DG176">
        <v>3.445956</v>
      </c>
      <c r="DH176">
        <v>-0.443638448830018</v>
      </c>
      <c r="DI176">
        <v>0.68618461234363</v>
      </c>
      <c r="DJ176">
        <v>89.788356</v>
      </c>
      <c r="DK176">
        <v>15</v>
      </c>
      <c r="DL176">
        <v>1621533543.5</v>
      </c>
      <c r="DM176" t="s">
        <v>296</v>
      </c>
      <c r="DN176">
        <v>1621533543</v>
      </c>
      <c r="DO176">
        <v>1621533543.5</v>
      </c>
      <c r="DP176">
        <v>4</v>
      </c>
      <c r="DQ176">
        <v>0.002</v>
      </c>
      <c r="DR176">
        <v>0.003</v>
      </c>
      <c r="DS176">
        <v>8.559</v>
      </c>
      <c r="DT176">
        <v>0.154</v>
      </c>
      <c r="DU176">
        <v>420</v>
      </c>
      <c r="DV176">
        <v>13</v>
      </c>
      <c r="DW176">
        <v>1.35</v>
      </c>
      <c r="DX176">
        <v>0.35</v>
      </c>
      <c r="DY176">
        <v>-9.811384</v>
      </c>
      <c r="DZ176">
        <v>0.556134484052543</v>
      </c>
      <c r="EA176">
        <v>0.179085941014363</v>
      </c>
      <c r="EB176">
        <v>0</v>
      </c>
      <c r="EC176">
        <v>3.43441818181818</v>
      </c>
      <c r="ED176">
        <v>0.108050443599497</v>
      </c>
      <c r="EE176">
        <v>0.1802469088619</v>
      </c>
      <c r="EF176">
        <v>1</v>
      </c>
      <c r="EG176">
        <v>-0.00393912665</v>
      </c>
      <c r="EH176">
        <v>-0.00559486232645403</v>
      </c>
      <c r="EI176">
        <v>0.00918368627509483</v>
      </c>
      <c r="EJ176">
        <v>1</v>
      </c>
      <c r="EK176">
        <v>2</v>
      </c>
      <c r="EL176">
        <v>3</v>
      </c>
      <c r="EM176" t="s">
        <v>306</v>
      </c>
      <c r="EN176">
        <v>100</v>
      </c>
      <c r="EO176">
        <v>100</v>
      </c>
      <c r="EP176">
        <v>9.155</v>
      </c>
      <c r="EQ176">
        <v>0.1536</v>
      </c>
      <c r="ER176">
        <v>5.25304998807394</v>
      </c>
      <c r="ES176">
        <v>0.0095515401478521</v>
      </c>
      <c r="ET176">
        <v>-4.08282145803731e-06</v>
      </c>
      <c r="EU176">
        <v>9.61633180237613e-10</v>
      </c>
      <c r="EV176">
        <v>-0.0133641391554055</v>
      </c>
      <c r="EW176">
        <v>0.00964955815971448</v>
      </c>
      <c r="EX176">
        <v>0.000351754833574242</v>
      </c>
      <c r="EY176">
        <v>-6.74969522547015e-06</v>
      </c>
      <c r="EZ176">
        <v>-1</v>
      </c>
      <c r="FA176">
        <v>-1</v>
      </c>
      <c r="FB176">
        <v>-1</v>
      </c>
      <c r="FC176">
        <v>-1</v>
      </c>
      <c r="FD176">
        <v>5.7</v>
      </c>
      <c r="FE176">
        <v>5.7</v>
      </c>
      <c r="FF176">
        <v>2</v>
      </c>
      <c r="FG176">
        <v>793.096</v>
      </c>
      <c r="FH176">
        <v>739.354</v>
      </c>
      <c r="FI176">
        <v>19.9998</v>
      </c>
      <c r="FJ176">
        <v>26.8475</v>
      </c>
      <c r="FK176">
        <v>29.9998</v>
      </c>
      <c r="FL176">
        <v>26.9204</v>
      </c>
      <c r="FM176">
        <v>26.8936</v>
      </c>
      <c r="FN176">
        <v>32.2889</v>
      </c>
      <c r="FO176">
        <v>17.6051</v>
      </c>
      <c r="FP176">
        <v>6.45989</v>
      </c>
      <c r="FQ176">
        <v>20</v>
      </c>
      <c r="FR176">
        <v>533.8</v>
      </c>
      <c r="FS176">
        <v>13.0148</v>
      </c>
      <c r="FT176">
        <v>100.037</v>
      </c>
      <c r="FU176">
        <v>100.4</v>
      </c>
    </row>
    <row r="177" spans="1:177">
      <c r="A177">
        <v>161</v>
      </c>
      <c r="B177">
        <v>1621533889.5</v>
      </c>
      <c r="C177">
        <v>320</v>
      </c>
      <c r="D177" t="s">
        <v>618</v>
      </c>
      <c r="E177" t="s">
        <v>619</v>
      </c>
      <c r="G177">
        <v>1621533889.5</v>
      </c>
      <c r="H177">
        <f>CD177*AF177*(BZ177-CA177)/(100*BS177*(1000-AF177*BZ177))</f>
        <v>0</v>
      </c>
      <c r="I177">
        <f>CD177*AF177*(BY177-BX177*(1000-AF177*CA177)/(1000-AF177*BZ177))/(100*BS177)</f>
        <v>0</v>
      </c>
      <c r="J177">
        <f>BX177 - IF(AF177&gt;1, I177*BS177*100.0/(AH177*CL177), 0)</f>
        <v>0</v>
      </c>
      <c r="K177">
        <f>((Q177-H177/2)*J177-I177)/(Q177+H177/2)</f>
        <v>0</v>
      </c>
      <c r="L177">
        <f>K177*(CE177+CF177)/1000.0</f>
        <v>0</v>
      </c>
      <c r="M177">
        <f>(BX177 - IF(AF177&gt;1, I177*BS177*100.0/(AH177*CL177), 0))*(CE177+CF177)/1000.0</f>
        <v>0</v>
      </c>
      <c r="N177">
        <f>2.0/((1/P177-1/O177)+SIGN(P177)*SQRT((1/P177-1/O177)*(1/P177-1/O177) + 4*BT177/((BT177+1)*(BT177+1))*(2*1/P177*1/O177-1/O177*1/O177)))</f>
        <v>0</v>
      </c>
      <c r="O177">
        <f>IF(LEFT(BU177,1)&lt;&gt;"0",IF(LEFT(BU177,1)="1",3.0,BV177),$D$5+$E$5*(CL177*CE177/($K$5*1000))+$F$5*(CL177*CE177/($K$5*1000))*MAX(MIN(BS177,$J$5),$I$5)*MAX(MIN(BS177,$J$5),$I$5)+$G$5*MAX(MIN(BS177,$J$5),$I$5)*(CL177*CE177/($K$5*1000))+$H$5*(CL177*CE177/($K$5*1000))*(CL177*CE177/($K$5*1000)))</f>
        <v>0</v>
      </c>
      <c r="P177">
        <f>H177*(1000-(1000*0.61365*exp(17.502*T177/(240.97+T177))/(CE177+CF177)+BZ177)/2)/(1000*0.61365*exp(17.502*T177/(240.97+T177))/(CE177+CF177)-BZ177)</f>
        <v>0</v>
      </c>
      <c r="Q177">
        <f>1/((BT177+1)/(N177/1.6)+1/(O177/1.37)) + BT177/((BT177+1)/(N177/1.6) + BT177/(O177/1.37))</f>
        <v>0</v>
      </c>
      <c r="R177">
        <f>(BP177*BR177)</f>
        <v>0</v>
      </c>
      <c r="S177">
        <f>(CG177+(R177+2*0.95*5.67E-8*(((CG177+$B$7)+273)^4-(CG177+273)^4)-44100*H177)/(1.84*29.3*O177+8*0.95*5.67E-8*(CG177+273)^3))</f>
        <v>0</v>
      </c>
      <c r="T177">
        <f>($C$7*CH177+$D$7*CI177+$E$7*S177)</f>
        <v>0</v>
      </c>
      <c r="U177">
        <f>0.61365*exp(17.502*T177/(240.97+T177))</f>
        <v>0</v>
      </c>
      <c r="V177">
        <f>(W177/X177*100)</f>
        <v>0</v>
      </c>
      <c r="W177">
        <f>BZ177*(CE177+CF177)/1000</f>
        <v>0</v>
      </c>
      <c r="X177">
        <f>0.61365*exp(17.502*CG177/(240.97+CG177))</f>
        <v>0</v>
      </c>
      <c r="Y177">
        <f>(U177-BZ177*(CE177+CF177)/1000)</f>
        <v>0</v>
      </c>
      <c r="Z177">
        <f>(-H177*44100)</f>
        <v>0</v>
      </c>
      <c r="AA177">
        <f>2*29.3*O177*0.92*(CG177-T177)</f>
        <v>0</v>
      </c>
      <c r="AB177">
        <f>2*0.95*5.67E-8*(((CG177+$B$7)+273)^4-(T177+273)^4)</f>
        <v>0</v>
      </c>
      <c r="AC177">
        <f>R177+AB177+Z177+AA177</f>
        <v>0</v>
      </c>
      <c r="AD177">
        <v>0</v>
      </c>
      <c r="AE177">
        <v>0</v>
      </c>
      <c r="AF177">
        <f>IF(AD177*$H$13&gt;=AH177,1.0,(AH177/(AH177-AD177*$H$13)))</f>
        <v>0</v>
      </c>
      <c r="AG177">
        <f>(AF177-1)*100</f>
        <v>0</v>
      </c>
      <c r="AH177">
        <f>MAX(0,($B$13+$C$13*CL177)/(1+$D$13*CL177)*CE177/(CG177+273)*$E$13)</f>
        <v>0</v>
      </c>
      <c r="AI177" t="s">
        <v>294</v>
      </c>
      <c r="AJ177">
        <v>0</v>
      </c>
      <c r="AK177">
        <v>0</v>
      </c>
      <c r="AL177">
        <f>AK177-AJ177</f>
        <v>0</v>
      </c>
      <c r="AM177">
        <f>AL177/AK177</f>
        <v>0</v>
      </c>
      <c r="AN177">
        <v>0</v>
      </c>
      <c r="AO177" t="s">
        <v>294</v>
      </c>
      <c r="AP177">
        <v>0</v>
      </c>
      <c r="AQ177">
        <v>0</v>
      </c>
      <c r="AR177">
        <f>1-AP177/AQ177</f>
        <v>0</v>
      </c>
      <c r="AS177">
        <v>0.5</v>
      </c>
      <c r="AT177">
        <f>BP177</f>
        <v>0</v>
      </c>
      <c r="AU177">
        <f>I177</f>
        <v>0</v>
      </c>
      <c r="AV177">
        <f>AR177*AS177*AT177</f>
        <v>0</v>
      </c>
      <c r="AW177">
        <f>BB177/AQ177</f>
        <v>0</v>
      </c>
      <c r="AX177">
        <f>(AU177-AN177)/AT177</f>
        <v>0</v>
      </c>
      <c r="AY177">
        <f>(AK177-AQ177)/AQ177</f>
        <v>0</v>
      </c>
      <c r="AZ177" t="s">
        <v>294</v>
      </c>
      <c r="BA177">
        <v>0</v>
      </c>
      <c r="BB177">
        <f>AQ177-BA177</f>
        <v>0</v>
      </c>
      <c r="BC177">
        <f>(AQ177-AP177)/(AQ177-BA177)</f>
        <v>0</v>
      </c>
      <c r="BD177">
        <f>(AK177-AQ177)/(AK177-BA177)</f>
        <v>0</v>
      </c>
      <c r="BE177">
        <f>(AQ177-AP177)/(AQ177-AJ177)</f>
        <v>0</v>
      </c>
      <c r="BF177">
        <f>(AK177-AQ177)/(AK177-AJ177)</f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f>$B$11*CM177+$C$11*CN177+$F$11*CO177*(1-CR177)</f>
        <v>0</v>
      </c>
      <c r="BP177">
        <f>BO177*BQ177</f>
        <v>0</v>
      </c>
      <c r="BQ177">
        <f>($B$11*$D$9+$C$11*$D$9+$F$11*((DB177+CT177)/MAX(DB177+CT177+DC177, 0.1)*$I$9+DC177/MAX(DB177+CT177+DC177, 0.1)*$J$9))/($B$11+$C$11+$F$11)</f>
        <v>0</v>
      </c>
      <c r="BR177">
        <f>($B$11*$K$9+$C$11*$K$9+$F$11*((DB177+CT177)/MAX(DB177+CT177+DC177, 0.1)*$P$9+DC177/MAX(DB177+CT177+DC177, 0.1)*$Q$9))/($B$11+$C$11+$F$11)</f>
        <v>0</v>
      </c>
      <c r="BS177">
        <v>6</v>
      </c>
      <c r="BT177">
        <v>0.5</v>
      </c>
      <c r="BU177" t="s">
        <v>295</v>
      </c>
      <c r="BV177">
        <v>2</v>
      </c>
      <c r="BW177">
        <v>1621533889.5</v>
      </c>
      <c r="BX177">
        <v>516.565</v>
      </c>
      <c r="BY177">
        <v>526.459</v>
      </c>
      <c r="BZ177">
        <v>12.9495</v>
      </c>
      <c r="CA177">
        <v>12.9275</v>
      </c>
      <c r="CB177">
        <v>507.391</v>
      </c>
      <c r="CC177">
        <v>12.7959</v>
      </c>
      <c r="CD177">
        <v>699.894</v>
      </c>
      <c r="CE177">
        <v>100.927</v>
      </c>
      <c r="CF177">
        <v>0.0997099</v>
      </c>
      <c r="CG177">
        <v>22.9467</v>
      </c>
      <c r="CH177">
        <v>22.9302</v>
      </c>
      <c r="CI177">
        <v>999.9</v>
      </c>
      <c r="CJ177">
        <v>0</v>
      </c>
      <c r="CK177">
        <v>0</v>
      </c>
      <c r="CL177">
        <v>10020</v>
      </c>
      <c r="CM177">
        <v>0</v>
      </c>
      <c r="CN177">
        <v>3.33586</v>
      </c>
      <c r="CO177">
        <v>600.084</v>
      </c>
      <c r="CP177">
        <v>0.933003</v>
      </c>
      <c r="CQ177">
        <v>0.0669971</v>
      </c>
      <c r="CR177">
        <v>0</v>
      </c>
      <c r="CS177">
        <v>3.4677</v>
      </c>
      <c r="CT177">
        <v>4.99951</v>
      </c>
      <c r="CU177">
        <v>90.0061</v>
      </c>
      <c r="CV177">
        <v>4814.78</v>
      </c>
      <c r="CW177">
        <v>37.687</v>
      </c>
      <c r="CX177">
        <v>41.437</v>
      </c>
      <c r="CY177">
        <v>40.062</v>
      </c>
      <c r="CZ177">
        <v>41</v>
      </c>
      <c r="DA177">
        <v>39.937</v>
      </c>
      <c r="DB177">
        <v>555.22</v>
      </c>
      <c r="DC177">
        <v>39.87</v>
      </c>
      <c r="DD177">
        <v>0</v>
      </c>
      <c r="DE177">
        <v>1621533893.2</v>
      </c>
      <c r="DF177">
        <v>0</v>
      </c>
      <c r="DG177">
        <v>3.46133846153846</v>
      </c>
      <c r="DH177">
        <v>-0.199555551256824</v>
      </c>
      <c r="DI177">
        <v>1.09137094464416</v>
      </c>
      <c r="DJ177">
        <v>89.8057384615385</v>
      </c>
      <c r="DK177">
        <v>15</v>
      </c>
      <c r="DL177">
        <v>1621533543.5</v>
      </c>
      <c r="DM177" t="s">
        <v>296</v>
      </c>
      <c r="DN177">
        <v>1621533543</v>
      </c>
      <c r="DO177">
        <v>1621533543.5</v>
      </c>
      <c r="DP177">
        <v>4</v>
      </c>
      <c r="DQ177">
        <v>0.002</v>
      </c>
      <c r="DR177">
        <v>0.003</v>
      </c>
      <c r="DS177">
        <v>8.559</v>
      </c>
      <c r="DT177">
        <v>0.154</v>
      </c>
      <c r="DU177">
        <v>420</v>
      </c>
      <c r="DV177">
        <v>13</v>
      </c>
      <c r="DW177">
        <v>1.35</v>
      </c>
      <c r="DX177">
        <v>0.35</v>
      </c>
      <c r="DY177">
        <v>-9.8026445</v>
      </c>
      <c r="DZ177">
        <v>0.640484803001902</v>
      </c>
      <c r="EA177">
        <v>0.17557281314244</v>
      </c>
      <c r="EB177">
        <v>0</v>
      </c>
      <c r="EC177">
        <v>3.44484571428571</v>
      </c>
      <c r="ED177">
        <v>0.175864048304535</v>
      </c>
      <c r="EE177">
        <v>0.184723993867078</v>
      </c>
      <c r="EF177">
        <v>1</v>
      </c>
      <c r="EG177">
        <v>-0.001420140875</v>
      </c>
      <c r="EH177">
        <v>0.0517175591031895</v>
      </c>
      <c r="EI177">
        <v>0.012806922938577</v>
      </c>
      <c r="EJ177">
        <v>1</v>
      </c>
      <c r="EK177">
        <v>2</v>
      </c>
      <c r="EL177">
        <v>3</v>
      </c>
      <c r="EM177" t="s">
        <v>306</v>
      </c>
      <c r="EN177">
        <v>100</v>
      </c>
      <c r="EO177">
        <v>100</v>
      </c>
      <c r="EP177">
        <v>9.174</v>
      </c>
      <c r="EQ177">
        <v>0.1536</v>
      </c>
      <c r="ER177">
        <v>5.25304998807394</v>
      </c>
      <c r="ES177">
        <v>0.0095515401478521</v>
      </c>
      <c r="ET177">
        <v>-4.08282145803731e-06</v>
      </c>
      <c r="EU177">
        <v>9.61633180237613e-10</v>
      </c>
      <c r="EV177">
        <v>-0.0133641391554055</v>
      </c>
      <c r="EW177">
        <v>0.00964955815971448</v>
      </c>
      <c r="EX177">
        <v>0.000351754833574242</v>
      </c>
      <c r="EY177">
        <v>-6.74969522547015e-06</v>
      </c>
      <c r="EZ177">
        <v>-1</v>
      </c>
      <c r="FA177">
        <v>-1</v>
      </c>
      <c r="FB177">
        <v>-1</v>
      </c>
      <c r="FC177">
        <v>-1</v>
      </c>
      <c r="FD177">
        <v>5.8</v>
      </c>
      <c r="FE177">
        <v>5.8</v>
      </c>
      <c r="FF177">
        <v>2</v>
      </c>
      <c r="FG177">
        <v>793.249</v>
      </c>
      <c r="FH177">
        <v>739.733</v>
      </c>
      <c r="FI177">
        <v>19.9997</v>
      </c>
      <c r="FJ177">
        <v>26.8466</v>
      </c>
      <c r="FK177">
        <v>29.9997</v>
      </c>
      <c r="FL177">
        <v>26.919</v>
      </c>
      <c r="FM177">
        <v>26.8936</v>
      </c>
      <c r="FN177">
        <v>32.4585</v>
      </c>
      <c r="FO177">
        <v>17.6051</v>
      </c>
      <c r="FP177">
        <v>6.45989</v>
      </c>
      <c r="FQ177">
        <v>20</v>
      </c>
      <c r="FR177">
        <v>537.14</v>
      </c>
      <c r="FS177">
        <v>13.0148</v>
      </c>
      <c r="FT177">
        <v>100.035</v>
      </c>
      <c r="FU177">
        <v>100.401</v>
      </c>
    </row>
    <row r="178" spans="1:177">
      <c r="A178">
        <v>162</v>
      </c>
      <c r="B178">
        <v>1621533891.6</v>
      </c>
      <c r="C178">
        <v>322.099999904633</v>
      </c>
      <c r="D178" t="s">
        <v>620</v>
      </c>
      <c r="E178" t="s">
        <v>621</v>
      </c>
      <c r="G178">
        <v>1621533891.6</v>
      </c>
      <c r="H178">
        <f>CD178*AF178*(BZ178-CA178)/(100*BS178*(1000-AF178*BZ178))</f>
        <v>0</v>
      </c>
      <c r="I178">
        <f>CD178*AF178*(BY178-BX178*(1000-AF178*CA178)/(1000-AF178*BZ178))/(100*BS178)</f>
        <v>0</v>
      </c>
      <c r="J178">
        <f>BX178 - IF(AF178&gt;1, I178*BS178*100.0/(AH178*CL178), 0)</f>
        <v>0</v>
      </c>
      <c r="K178">
        <f>((Q178-H178/2)*J178-I178)/(Q178+H178/2)</f>
        <v>0</v>
      </c>
      <c r="L178">
        <f>K178*(CE178+CF178)/1000.0</f>
        <v>0</v>
      </c>
      <c r="M178">
        <f>(BX178 - IF(AF178&gt;1, I178*BS178*100.0/(AH178*CL178), 0))*(CE178+CF178)/1000.0</f>
        <v>0</v>
      </c>
      <c r="N178">
        <f>2.0/((1/P178-1/O178)+SIGN(P178)*SQRT((1/P178-1/O178)*(1/P178-1/O178) + 4*BT178/((BT178+1)*(BT178+1))*(2*1/P178*1/O178-1/O178*1/O178)))</f>
        <v>0</v>
      </c>
      <c r="O178">
        <f>IF(LEFT(BU178,1)&lt;&gt;"0",IF(LEFT(BU178,1)="1",3.0,BV178),$D$5+$E$5*(CL178*CE178/($K$5*1000))+$F$5*(CL178*CE178/($K$5*1000))*MAX(MIN(BS178,$J$5),$I$5)*MAX(MIN(BS178,$J$5),$I$5)+$G$5*MAX(MIN(BS178,$J$5),$I$5)*(CL178*CE178/($K$5*1000))+$H$5*(CL178*CE178/($K$5*1000))*(CL178*CE178/($K$5*1000)))</f>
        <v>0</v>
      </c>
      <c r="P178">
        <f>H178*(1000-(1000*0.61365*exp(17.502*T178/(240.97+T178))/(CE178+CF178)+BZ178)/2)/(1000*0.61365*exp(17.502*T178/(240.97+T178))/(CE178+CF178)-BZ178)</f>
        <v>0</v>
      </c>
      <c r="Q178">
        <f>1/((BT178+1)/(N178/1.6)+1/(O178/1.37)) + BT178/((BT178+1)/(N178/1.6) + BT178/(O178/1.37))</f>
        <v>0</v>
      </c>
      <c r="R178">
        <f>(BP178*BR178)</f>
        <v>0</v>
      </c>
      <c r="S178">
        <f>(CG178+(R178+2*0.95*5.67E-8*(((CG178+$B$7)+273)^4-(CG178+273)^4)-44100*H178)/(1.84*29.3*O178+8*0.95*5.67E-8*(CG178+273)^3))</f>
        <v>0</v>
      </c>
      <c r="T178">
        <f>($C$7*CH178+$D$7*CI178+$E$7*S178)</f>
        <v>0</v>
      </c>
      <c r="U178">
        <f>0.61365*exp(17.502*T178/(240.97+T178))</f>
        <v>0</v>
      </c>
      <c r="V178">
        <f>(W178/X178*100)</f>
        <v>0</v>
      </c>
      <c r="W178">
        <f>BZ178*(CE178+CF178)/1000</f>
        <v>0</v>
      </c>
      <c r="X178">
        <f>0.61365*exp(17.502*CG178/(240.97+CG178))</f>
        <v>0</v>
      </c>
      <c r="Y178">
        <f>(U178-BZ178*(CE178+CF178)/1000)</f>
        <v>0</v>
      </c>
      <c r="Z178">
        <f>(-H178*44100)</f>
        <v>0</v>
      </c>
      <c r="AA178">
        <f>2*29.3*O178*0.92*(CG178-T178)</f>
        <v>0</v>
      </c>
      <c r="AB178">
        <f>2*0.95*5.67E-8*(((CG178+$B$7)+273)^4-(T178+273)^4)</f>
        <v>0</v>
      </c>
      <c r="AC178">
        <f>R178+AB178+Z178+AA178</f>
        <v>0</v>
      </c>
      <c r="AD178">
        <v>0</v>
      </c>
      <c r="AE178">
        <v>0</v>
      </c>
      <c r="AF178">
        <f>IF(AD178*$H$13&gt;=AH178,1.0,(AH178/(AH178-AD178*$H$13)))</f>
        <v>0</v>
      </c>
      <c r="AG178">
        <f>(AF178-1)*100</f>
        <v>0</v>
      </c>
      <c r="AH178">
        <f>MAX(0,($B$13+$C$13*CL178)/(1+$D$13*CL178)*CE178/(CG178+273)*$E$13)</f>
        <v>0</v>
      </c>
      <c r="AI178" t="s">
        <v>294</v>
      </c>
      <c r="AJ178">
        <v>0</v>
      </c>
      <c r="AK178">
        <v>0</v>
      </c>
      <c r="AL178">
        <f>AK178-AJ178</f>
        <v>0</v>
      </c>
      <c r="AM178">
        <f>AL178/AK178</f>
        <v>0</v>
      </c>
      <c r="AN178">
        <v>0</v>
      </c>
      <c r="AO178" t="s">
        <v>294</v>
      </c>
      <c r="AP178">
        <v>0</v>
      </c>
      <c r="AQ178">
        <v>0</v>
      </c>
      <c r="AR178">
        <f>1-AP178/AQ178</f>
        <v>0</v>
      </c>
      <c r="AS178">
        <v>0.5</v>
      </c>
      <c r="AT178">
        <f>BP178</f>
        <v>0</v>
      </c>
      <c r="AU178">
        <f>I178</f>
        <v>0</v>
      </c>
      <c r="AV178">
        <f>AR178*AS178*AT178</f>
        <v>0</v>
      </c>
      <c r="AW178">
        <f>BB178/AQ178</f>
        <v>0</v>
      </c>
      <c r="AX178">
        <f>(AU178-AN178)/AT178</f>
        <v>0</v>
      </c>
      <c r="AY178">
        <f>(AK178-AQ178)/AQ178</f>
        <v>0</v>
      </c>
      <c r="AZ178" t="s">
        <v>294</v>
      </c>
      <c r="BA178">
        <v>0</v>
      </c>
      <c r="BB178">
        <f>AQ178-BA178</f>
        <v>0</v>
      </c>
      <c r="BC178">
        <f>(AQ178-AP178)/(AQ178-BA178)</f>
        <v>0</v>
      </c>
      <c r="BD178">
        <f>(AK178-AQ178)/(AK178-BA178)</f>
        <v>0</v>
      </c>
      <c r="BE178">
        <f>(AQ178-AP178)/(AQ178-AJ178)</f>
        <v>0</v>
      </c>
      <c r="BF178">
        <f>(AK178-AQ178)/(AK178-AJ178)</f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f>$B$11*CM178+$C$11*CN178+$F$11*CO178*(1-CR178)</f>
        <v>0</v>
      </c>
      <c r="BP178">
        <f>BO178*BQ178</f>
        <v>0</v>
      </c>
      <c r="BQ178">
        <f>($B$11*$D$9+$C$11*$D$9+$F$11*((DB178+CT178)/MAX(DB178+CT178+DC178, 0.1)*$I$9+DC178/MAX(DB178+CT178+DC178, 0.1)*$J$9))/($B$11+$C$11+$F$11)</f>
        <v>0</v>
      </c>
      <c r="BR178">
        <f>($B$11*$K$9+$C$11*$K$9+$F$11*((DB178+CT178)/MAX(DB178+CT178+DC178, 0.1)*$P$9+DC178/MAX(DB178+CT178+DC178, 0.1)*$Q$9))/($B$11+$C$11+$F$11)</f>
        <v>0</v>
      </c>
      <c r="BS178">
        <v>6</v>
      </c>
      <c r="BT178">
        <v>0.5</v>
      </c>
      <c r="BU178" t="s">
        <v>295</v>
      </c>
      <c r="BV178">
        <v>2</v>
      </c>
      <c r="BW178">
        <v>1621533891.6</v>
      </c>
      <c r="BX178">
        <v>520.098</v>
      </c>
      <c r="BY178">
        <v>529.888</v>
      </c>
      <c r="BZ178">
        <v>12.9435</v>
      </c>
      <c r="CA178">
        <v>12.9367</v>
      </c>
      <c r="CB178">
        <v>510.903</v>
      </c>
      <c r="CC178">
        <v>12.79</v>
      </c>
      <c r="CD178">
        <v>699.861</v>
      </c>
      <c r="CE178">
        <v>100.927</v>
      </c>
      <c r="CF178">
        <v>0.100115</v>
      </c>
      <c r="CG178">
        <v>22.9436</v>
      </c>
      <c r="CH178">
        <v>22.9184</v>
      </c>
      <c r="CI178">
        <v>999.9</v>
      </c>
      <c r="CJ178">
        <v>0</v>
      </c>
      <c r="CK178">
        <v>0</v>
      </c>
      <c r="CL178">
        <v>9990</v>
      </c>
      <c r="CM178">
        <v>0</v>
      </c>
      <c r="CN178">
        <v>3.29063</v>
      </c>
      <c r="CO178">
        <v>600.093</v>
      </c>
      <c r="CP178">
        <v>0.932968</v>
      </c>
      <c r="CQ178">
        <v>0.0670323</v>
      </c>
      <c r="CR178">
        <v>0</v>
      </c>
      <c r="CS178">
        <v>3.6136</v>
      </c>
      <c r="CT178">
        <v>4.99951</v>
      </c>
      <c r="CU178">
        <v>89.691</v>
      </c>
      <c r="CV178">
        <v>4814.81</v>
      </c>
      <c r="CW178">
        <v>37.625</v>
      </c>
      <c r="CX178">
        <v>41.375</v>
      </c>
      <c r="CY178">
        <v>40.062</v>
      </c>
      <c r="CZ178">
        <v>41</v>
      </c>
      <c r="DA178">
        <v>39.937</v>
      </c>
      <c r="DB178">
        <v>555.2</v>
      </c>
      <c r="DC178">
        <v>39.89</v>
      </c>
      <c r="DD178">
        <v>0</v>
      </c>
      <c r="DE178">
        <v>1621533895.6</v>
      </c>
      <c r="DF178">
        <v>0</v>
      </c>
      <c r="DG178">
        <v>3.46631153846154</v>
      </c>
      <c r="DH178">
        <v>0.481623930300326</v>
      </c>
      <c r="DI178">
        <v>-0.244905978878947</v>
      </c>
      <c r="DJ178">
        <v>89.8039884615385</v>
      </c>
      <c r="DK178">
        <v>15</v>
      </c>
      <c r="DL178">
        <v>1621533543.5</v>
      </c>
      <c r="DM178" t="s">
        <v>296</v>
      </c>
      <c r="DN178">
        <v>1621533543</v>
      </c>
      <c r="DO178">
        <v>1621533543.5</v>
      </c>
      <c r="DP178">
        <v>4</v>
      </c>
      <c r="DQ178">
        <v>0.002</v>
      </c>
      <c r="DR178">
        <v>0.003</v>
      </c>
      <c r="DS178">
        <v>8.559</v>
      </c>
      <c r="DT178">
        <v>0.154</v>
      </c>
      <c r="DU178">
        <v>420</v>
      </c>
      <c r="DV178">
        <v>13</v>
      </c>
      <c r="DW178">
        <v>1.35</v>
      </c>
      <c r="DX178">
        <v>0.35</v>
      </c>
      <c r="DY178">
        <v>-9.79598268292683</v>
      </c>
      <c r="DZ178">
        <v>0.391731333149446</v>
      </c>
      <c r="EA178">
        <v>0.159634991335407</v>
      </c>
      <c r="EB178">
        <v>1</v>
      </c>
      <c r="EC178">
        <v>3.47150909090909</v>
      </c>
      <c r="ED178">
        <v>-0.129801527983371</v>
      </c>
      <c r="EE178">
        <v>0.182288973658188</v>
      </c>
      <c r="EF178">
        <v>1</v>
      </c>
      <c r="EG178">
        <v>0.000898637682926829</v>
      </c>
      <c r="EH178">
        <v>0.0886341668991844</v>
      </c>
      <c r="EI178">
        <v>0.0142797366199679</v>
      </c>
      <c r="EJ178">
        <v>1</v>
      </c>
      <c r="EK178">
        <v>3</v>
      </c>
      <c r="EL178">
        <v>3</v>
      </c>
      <c r="EM178" t="s">
        <v>297</v>
      </c>
      <c r="EN178">
        <v>100</v>
      </c>
      <c r="EO178">
        <v>100</v>
      </c>
      <c r="EP178">
        <v>9.195</v>
      </c>
      <c r="EQ178">
        <v>0.1535</v>
      </c>
      <c r="ER178">
        <v>5.25304998807394</v>
      </c>
      <c r="ES178">
        <v>0.0095515401478521</v>
      </c>
      <c r="ET178">
        <v>-4.08282145803731e-06</v>
      </c>
      <c r="EU178">
        <v>9.61633180237613e-10</v>
      </c>
      <c r="EV178">
        <v>-0.0133641391554055</v>
      </c>
      <c r="EW178">
        <v>0.00964955815971448</v>
      </c>
      <c r="EX178">
        <v>0.000351754833574242</v>
      </c>
      <c r="EY178">
        <v>-6.74969522547015e-06</v>
      </c>
      <c r="EZ178">
        <v>-1</v>
      </c>
      <c r="FA178">
        <v>-1</v>
      </c>
      <c r="FB178">
        <v>-1</v>
      </c>
      <c r="FC178">
        <v>-1</v>
      </c>
      <c r="FD178">
        <v>5.8</v>
      </c>
      <c r="FE178">
        <v>5.8</v>
      </c>
      <c r="FF178">
        <v>2</v>
      </c>
      <c r="FG178">
        <v>793.413</v>
      </c>
      <c r="FH178">
        <v>739.513</v>
      </c>
      <c r="FI178">
        <v>19.9993</v>
      </c>
      <c r="FJ178">
        <v>26.8452</v>
      </c>
      <c r="FK178">
        <v>29.9999</v>
      </c>
      <c r="FL178">
        <v>26.9177</v>
      </c>
      <c r="FM178">
        <v>26.8913</v>
      </c>
      <c r="FN178">
        <v>32.6265</v>
      </c>
      <c r="FO178">
        <v>17.3299</v>
      </c>
      <c r="FP178">
        <v>6.45989</v>
      </c>
      <c r="FQ178">
        <v>20</v>
      </c>
      <c r="FR178">
        <v>540.49</v>
      </c>
      <c r="FS178">
        <v>13.0148</v>
      </c>
      <c r="FT178">
        <v>100.038</v>
      </c>
      <c r="FU178">
        <v>100.399</v>
      </c>
    </row>
    <row r="179" spans="1:177">
      <c r="A179">
        <v>163</v>
      </c>
      <c r="B179">
        <v>1621533893.6</v>
      </c>
      <c r="C179">
        <v>324.099999904633</v>
      </c>
      <c r="D179" t="s">
        <v>622</v>
      </c>
      <c r="E179" t="s">
        <v>623</v>
      </c>
      <c r="G179">
        <v>1621533893.6</v>
      </c>
      <c r="H179">
        <f>CD179*AF179*(BZ179-CA179)/(100*BS179*(1000-AF179*BZ179))</f>
        <v>0</v>
      </c>
      <c r="I179">
        <f>CD179*AF179*(BY179-BX179*(1000-AF179*CA179)/(1000-AF179*BZ179))/(100*BS179)</f>
        <v>0</v>
      </c>
      <c r="J179">
        <f>BX179 - IF(AF179&gt;1, I179*BS179*100.0/(AH179*CL179), 0)</f>
        <v>0</v>
      </c>
      <c r="K179">
        <f>((Q179-H179/2)*J179-I179)/(Q179+H179/2)</f>
        <v>0</v>
      </c>
      <c r="L179">
        <f>K179*(CE179+CF179)/1000.0</f>
        <v>0</v>
      </c>
      <c r="M179">
        <f>(BX179 - IF(AF179&gt;1, I179*BS179*100.0/(AH179*CL179), 0))*(CE179+CF179)/1000.0</f>
        <v>0</v>
      </c>
      <c r="N179">
        <f>2.0/((1/P179-1/O179)+SIGN(P179)*SQRT((1/P179-1/O179)*(1/P179-1/O179) + 4*BT179/((BT179+1)*(BT179+1))*(2*1/P179*1/O179-1/O179*1/O179)))</f>
        <v>0</v>
      </c>
      <c r="O179">
        <f>IF(LEFT(BU179,1)&lt;&gt;"0",IF(LEFT(BU179,1)="1",3.0,BV179),$D$5+$E$5*(CL179*CE179/($K$5*1000))+$F$5*(CL179*CE179/($K$5*1000))*MAX(MIN(BS179,$J$5),$I$5)*MAX(MIN(BS179,$J$5),$I$5)+$G$5*MAX(MIN(BS179,$J$5),$I$5)*(CL179*CE179/($K$5*1000))+$H$5*(CL179*CE179/($K$5*1000))*(CL179*CE179/($K$5*1000)))</f>
        <v>0</v>
      </c>
      <c r="P179">
        <f>H179*(1000-(1000*0.61365*exp(17.502*T179/(240.97+T179))/(CE179+CF179)+BZ179)/2)/(1000*0.61365*exp(17.502*T179/(240.97+T179))/(CE179+CF179)-BZ179)</f>
        <v>0</v>
      </c>
      <c r="Q179">
        <f>1/((BT179+1)/(N179/1.6)+1/(O179/1.37)) + BT179/((BT179+1)/(N179/1.6) + BT179/(O179/1.37))</f>
        <v>0</v>
      </c>
      <c r="R179">
        <f>(BP179*BR179)</f>
        <v>0</v>
      </c>
      <c r="S179">
        <f>(CG179+(R179+2*0.95*5.67E-8*(((CG179+$B$7)+273)^4-(CG179+273)^4)-44100*H179)/(1.84*29.3*O179+8*0.95*5.67E-8*(CG179+273)^3))</f>
        <v>0</v>
      </c>
      <c r="T179">
        <f>($C$7*CH179+$D$7*CI179+$E$7*S179)</f>
        <v>0</v>
      </c>
      <c r="U179">
        <f>0.61365*exp(17.502*T179/(240.97+T179))</f>
        <v>0</v>
      </c>
      <c r="V179">
        <f>(W179/X179*100)</f>
        <v>0</v>
      </c>
      <c r="W179">
        <f>BZ179*(CE179+CF179)/1000</f>
        <v>0</v>
      </c>
      <c r="X179">
        <f>0.61365*exp(17.502*CG179/(240.97+CG179))</f>
        <v>0</v>
      </c>
      <c r="Y179">
        <f>(U179-BZ179*(CE179+CF179)/1000)</f>
        <v>0</v>
      </c>
      <c r="Z179">
        <f>(-H179*44100)</f>
        <v>0</v>
      </c>
      <c r="AA179">
        <f>2*29.3*O179*0.92*(CG179-T179)</f>
        <v>0</v>
      </c>
      <c r="AB179">
        <f>2*0.95*5.67E-8*(((CG179+$B$7)+273)^4-(T179+273)^4)</f>
        <v>0</v>
      </c>
      <c r="AC179">
        <f>R179+AB179+Z179+AA179</f>
        <v>0</v>
      </c>
      <c r="AD179">
        <v>0</v>
      </c>
      <c r="AE179">
        <v>0</v>
      </c>
      <c r="AF179">
        <f>IF(AD179*$H$13&gt;=AH179,1.0,(AH179/(AH179-AD179*$H$13)))</f>
        <v>0</v>
      </c>
      <c r="AG179">
        <f>(AF179-1)*100</f>
        <v>0</v>
      </c>
      <c r="AH179">
        <f>MAX(0,($B$13+$C$13*CL179)/(1+$D$13*CL179)*CE179/(CG179+273)*$E$13)</f>
        <v>0</v>
      </c>
      <c r="AI179" t="s">
        <v>294</v>
      </c>
      <c r="AJ179">
        <v>0</v>
      </c>
      <c r="AK179">
        <v>0</v>
      </c>
      <c r="AL179">
        <f>AK179-AJ179</f>
        <v>0</v>
      </c>
      <c r="AM179">
        <f>AL179/AK179</f>
        <v>0</v>
      </c>
      <c r="AN179">
        <v>0</v>
      </c>
      <c r="AO179" t="s">
        <v>294</v>
      </c>
      <c r="AP179">
        <v>0</v>
      </c>
      <c r="AQ179">
        <v>0</v>
      </c>
      <c r="AR179">
        <f>1-AP179/AQ179</f>
        <v>0</v>
      </c>
      <c r="AS179">
        <v>0.5</v>
      </c>
      <c r="AT179">
        <f>BP179</f>
        <v>0</v>
      </c>
      <c r="AU179">
        <f>I179</f>
        <v>0</v>
      </c>
      <c r="AV179">
        <f>AR179*AS179*AT179</f>
        <v>0</v>
      </c>
      <c r="AW179">
        <f>BB179/AQ179</f>
        <v>0</v>
      </c>
      <c r="AX179">
        <f>(AU179-AN179)/AT179</f>
        <v>0</v>
      </c>
      <c r="AY179">
        <f>(AK179-AQ179)/AQ179</f>
        <v>0</v>
      </c>
      <c r="AZ179" t="s">
        <v>294</v>
      </c>
      <c r="BA179">
        <v>0</v>
      </c>
      <c r="BB179">
        <f>AQ179-BA179</f>
        <v>0</v>
      </c>
      <c r="BC179">
        <f>(AQ179-AP179)/(AQ179-BA179)</f>
        <v>0</v>
      </c>
      <c r="BD179">
        <f>(AK179-AQ179)/(AK179-BA179)</f>
        <v>0</v>
      </c>
      <c r="BE179">
        <f>(AQ179-AP179)/(AQ179-AJ179)</f>
        <v>0</v>
      </c>
      <c r="BF179">
        <f>(AK179-AQ179)/(AK179-AJ179)</f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f>$B$11*CM179+$C$11*CN179+$F$11*CO179*(1-CR179)</f>
        <v>0</v>
      </c>
      <c r="BP179">
        <f>BO179*BQ179</f>
        <v>0</v>
      </c>
      <c r="BQ179">
        <f>($B$11*$D$9+$C$11*$D$9+$F$11*((DB179+CT179)/MAX(DB179+CT179+DC179, 0.1)*$I$9+DC179/MAX(DB179+CT179+DC179, 0.1)*$J$9))/($B$11+$C$11+$F$11)</f>
        <v>0</v>
      </c>
      <c r="BR179">
        <f>($B$11*$K$9+$C$11*$K$9+$F$11*((DB179+CT179)/MAX(DB179+CT179+DC179, 0.1)*$P$9+DC179/MAX(DB179+CT179+DC179, 0.1)*$Q$9))/($B$11+$C$11+$F$11)</f>
        <v>0</v>
      </c>
      <c r="BS179">
        <v>6</v>
      </c>
      <c r="BT179">
        <v>0.5</v>
      </c>
      <c r="BU179" t="s">
        <v>295</v>
      </c>
      <c r="BV179">
        <v>2</v>
      </c>
      <c r="BW179">
        <v>1621533893.6</v>
      </c>
      <c r="BX179">
        <v>523.53</v>
      </c>
      <c r="BY179">
        <v>533.545</v>
      </c>
      <c r="BZ179">
        <v>12.9418</v>
      </c>
      <c r="CA179">
        <v>12.9673</v>
      </c>
      <c r="CB179">
        <v>514.314</v>
      </c>
      <c r="CC179">
        <v>12.7884</v>
      </c>
      <c r="CD179">
        <v>699.629</v>
      </c>
      <c r="CE179">
        <v>100.926</v>
      </c>
      <c r="CF179">
        <v>0.100487</v>
      </c>
      <c r="CG179">
        <v>22.9463</v>
      </c>
      <c r="CH179">
        <v>22.9057</v>
      </c>
      <c r="CI179">
        <v>999.9</v>
      </c>
      <c r="CJ179">
        <v>0</v>
      </c>
      <c r="CK179">
        <v>0</v>
      </c>
      <c r="CL179">
        <v>9960</v>
      </c>
      <c r="CM179">
        <v>0</v>
      </c>
      <c r="CN179">
        <v>3.33586</v>
      </c>
      <c r="CO179">
        <v>599.78</v>
      </c>
      <c r="CP179">
        <v>0.932968</v>
      </c>
      <c r="CQ179">
        <v>0.0670323</v>
      </c>
      <c r="CR179">
        <v>0</v>
      </c>
      <c r="CS179">
        <v>3.2664</v>
      </c>
      <c r="CT179">
        <v>4.99951</v>
      </c>
      <c r="CU179">
        <v>89.6021</v>
      </c>
      <c r="CV179">
        <v>4812.27</v>
      </c>
      <c r="CW179">
        <v>37.687</v>
      </c>
      <c r="CX179">
        <v>41.375</v>
      </c>
      <c r="CY179">
        <v>40.062</v>
      </c>
      <c r="CZ179">
        <v>41</v>
      </c>
      <c r="DA179">
        <v>39.937</v>
      </c>
      <c r="DB179">
        <v>554.91</v>
      </c>
      <c r="DC179">
        <v>39.87</v>
      </c>
      <c r="DD179">
        <v>0</v>
      </c>
      <c r="DE179">
        <v>1621533897.4</v>
      </c>
      <c r="DF179">
        <v>0</v>
      </c>
      <c r="DG179">
        <v>3.468184</v>
      </c>
      <c r="DH179">
        <v>0.61228460788395</v>
      </c>
      <c r="DI179">
        <v>-0.174507686373532</v>
      </c>
      <c r="DJ179">
        <v>89.763168</v>
      </c>
      <c r="DK179">
        <v>15</v>
      </c>
      <c r="DL179">
        <v>1621533543.5</v>
      </c>
      <c r="DM179" t="s">
        <v>296</v>
      </c>
      <c r="DN179">
        <v>1621533543</v>
      </c>
      <c r="DO179">
        <v>1621533543.5</v>
      </c>
      <c r="DP179">
        <v>4</v>
      </c>
      <c r="DQ179">
        <v>0.002</v>
      </c>
      <c r="DR179">
        <v>0.003</v>
      </c>
      <c r="DS179">
        <v>8.559</v>
      </c>
      <c r="DT179">
        <v>0.154</v>
      </c>
      <c r="DU179">
        <v>420</v>
      </c>
      <c r="DV179">
        <v>13</v>
      </c>
      <c r="DW179">
        <v>1.35</v>
      </c>
      <c r="DX179">
        <v>0.35</v>
      </c>
      <c r="DY179">
        <v>-9.80911536585366</v>
      </c>
      <c r="DZ179">
        <v>0.203051837216617</v>
      </c>
      <c r="EA179">
        <v>0.143935546468068</v>
      </c>
      <c r="EB179">
        <v>1</v>
      </c>
      <c r="EC179">
        <v>3.47973235294118</v>
      </c>
      <c r="ED179">
        <v>0.280433085426101</v>
      </c>
      <c r="EE179">
        <v>0.182434253621582</v>
      </c>
      <c r="EF179">
        <v>1</v>
      </c>
      <c r="EG179">
        <v>0.000143302195121951</v>
      </c>
      <c r="EH179">
        <v>0.0818858938330428</v>
      </c>
      <c r="EI179">
        <v>0.0151899529258561</v>
      </c>
      <c r="EJ179">
        <v>1</v>
      </c>
      <c r="EK179">
        <v>3</v>
      </c>
      <c r="EL179">
        <v>3</v>
      </c>
      <c r="EM179" t="s">
        <v>297</v>
      </c>
      <c r="EN179">
        <v>100</v>
      </c>
      <c r="EO179">
        <v>100</v>
      </c>
      <c r="EP179">
        <v>9.216</v>
      </c>
      <c r="EQ179">
        <v>0.1534</v>
      </c>
      <c r="ER179">
        <v>5.25304998807394</v>
      </c>
      <c r="ES179">
        <v>0.0095515401478521</v>
      </c>
      <c r="ET179">
        <v>-4.08282145803731e-06</v>
      </c>
      <c r="EU179">
        <v>9.61633180237613e-10</v>
      </c>
      <c r="EV179">
        <v>-0.0133641391554055</v>
      </c>
      <c r="EW179">
        <v>0.00964955815971448</v>
      </c>
      <c r="EX179">
        <v>0.000351754833574242</v>
      </c>
      <c r="EY179">
        <v>-6.74969522547015e-06</v>
      </c>
      <c r="EZ179">
        <v>-1</v>
      </c>
      <c r="FA179">
        <v>-1</v>
      </c>
      <c r="FB179">
        <v>-1</v>
      </c>
      <c r="FC179">
        <v>-1</v>
      </c>
      <c r="FD179">
        <v>5.8</v>
      </c>
      <c r="FE179">
        <v>5.8</v>
      </c>
      <c r="FF179">
        <v>2</v>
      </c>
      <c r="FG179">
        <v>793.216</v>
      </c>
      <c r="FH179">
        <v>739.513</v>
      </c>
      <c r="FI179">
        <v>19.9996</v>
      </c>
      <c r="FJ179">
        <v>26.8438</v>
      </c>
      <c r="FK179">
        <v>29.9999</v>
      </c>
      <c r="FL179">
        <v>26.9168</v>
      </c>
      <c r="FM179">
        <v>26.8913</v>
      </c>
      <c r="FN179">
        <v>32.7935</v>
      </c>
      <c r="FO179">
        <v>17.3299</v>
      </c>
      <c r="FP179">
        <v>6.45989</v>
      </c>
      <c r="FQ179">
        <v>20</v>
      </c>
      <c r="FR179">
        <v>543.86</v>
      </c>
      <c r="FS179">
        <v>13.0148</v>
      </c>
      <c r="FT179">
        <v>100.041</v>
      </c>
      <c r="FU179">
        <v>100.401</v>
      </c>
    </row>
    <row r="180" spans="1:177">
      <c r="A180">
        <v>164</v>
      </c>
      <c r="B180">
        <v>1621533895.6</v>
      </c>
      <c r="C180">
        <v>326.099999904633</v>
      </c>
      <c r="D180" t="s">
        <v>624</v>
      </c>
      <c r="E180" t="s">
        <v>625</v>
      </c>
      <c r="G180">
        <v>1621533895.6</v>
      </c>
      <c r="H180">
        <f>CD180*AF180*(BZ180-CA180)/(100*BS180*(1000-AF180*BZ180))</f>
        <v>0</v>
      </c>
      <c r="I180">
        <f>CD180*AF180*(BY180-BX180*(1000-AF180*CA180)/(1000-AF180*BZ180))/(100*BS180)</f>
        <v>0</v>
      </c>
      <c r="J180">
        <f>BX180 - IF(AF180&gt;1, I180*BS180*100.0/(AH180*CL180), 0)</f>
        <v>0</v>
      </c>
      <c r="K180">
        <f>((Q180-H180/2)*J180-I180)/(Q180+H180/2)</f>
        <v>0</v>
      </c>
      <c r="L180">
        <f>K180*(CE180+CF180)/1000.0</f>
        <v>0</v>
      </c>
      <c r="M180">
        <f>(BX180 - IF(AF180&gt;1, I180*BS180*100.0/(AH180*CL180), 0))*(CE180+CF180)/1000.0</f>
        <v>0</v>
      </c>
      <c r="N180">
        <f>2.0/((1/P180-1/O180)+SIGN(P180)*SQRT((1/P180-1/O180)*(1/P180-1/O180) + 4*BT180/((BT180+1)*(BT180+1))*(2*1/P180*1/O180-1/O180*1/O180)))</f>
        <v>0</v>
      </c>
      <c r="O180">
        <f>IF(LEFT(BU180,1)&lt;&gt;"0",IF(LEFT(BU180,1)="1",3.0,BV180),$D$5+$E$5*(CL180*CE180/($K$5*1000))+$F$5*(CL180*CE180/($K$5*1000))*MAX(MIN(BS180,$J$5),$I$5)*MAX(MIN(BS180,$J$5),$I$5)+$G$5*MAX(MIN(BS180,$J$5),$I$5)*(CL180*CE180/($K$5*1000))+$H$5*(CL180*CE180/($K$5*1000))*(CL180*CE180/($K$5*1000)))</f>
        <v>0</v>
      </c>
      <c r="P180">
        <f>H180*(1000-(1000*0.61365*exp(17.502*T180/(240.97+T180))/(CE180+CF180)+BZ180)/2)/(1000*0.61365*exp(17.502*T180/(240.97+T180))/(CE180+CF180)-BZ180)</f>
        <v>0</v>
      </c>
      <c r="Q180">
        <f>1/((BT180+1)/(N180/1.6)+1/(O180/1.37)) + BT180/((BT180+1)/(N180/1.6) + BT180/(O180/1.37))</f>
        <v>0</v>
      </c>
      <c r="R180">
        <f>(BP180*BR180)</f>
        <v>0</v>
      </c>
      <c r="S180">
        <f>(CG180+(R180+2*0.95*5.67E-8*(((CG180+$B$7)+273)^4-(CG180+273)^4)-44100*H180)/(1.84*29.3*O180+8*0.95*5.67E-8*(CG180+273)^3))</f>
        <v>0</v>
      </c>
      <c r="T180">
        <f>($C$7*CH180+$D$7*CI180+$E$7*S180)</f>
        <v>0</v>
      </c>
      <c r="U180">
        <f>0.61365*exp(17.502*T180/(240.97+T180))</f>
        <v>0</v>
      </c>
      <c r="V180">
        <f>(W180/X180*100)</f>
        <v>0</v>
      </c>
      <c r="W180">
        <f>BZ180*(CE180+CF180)/1000</f>
        <v>0</v>
      </c>
      <c r="X180">
        <f>0.61365*exp(17.502*CG180/(240.97+CG180))</f>
        <v>0</v>
      </c>
      <c r="Y180">
        <f>(U180-BZ180*(CE180+CF180)/1000)</f>
        <v>0</v>
      </c>
      <c r="Z180">
        <f>(-H180*44100)</f>
        <v>0</v>
      </c>
      <c r="AA180">
        <f>2*29.3*O180*0.92*(CG180-T180)</f>
        <v>0</v>
      </c>
      <c r="AB180">
        <f>2*0.95*5.67E-8*(((CG180+$B$7)+273)^4-(T180+273)^4)</f>
        <v>0</v>
      </c>
      <c r="AC180">
        <f>R180+AB180+Z180+AA180</f>
        <v>0</v>
      </c>
      <c r="AD180">
        <v>0</v>
      </c>
      <c r="AE180">
        <v>0</v>
      </c>
      <c r="AF180">
        <f>IF(AD180*$H$13&gt;=AH180,1.0,(AH180/(AH180-AD180*$H$13)))</f>
        <v>0</v>
      </c>
      <c r="AG180">
        <f>(AF180-1)*100</f>
        <v>0</v>
      </c>
      <c r="AH180">
        <f>MAX(0,($B$13+$C$13*CL180)/(1+$D$13*CL180)*CE180/(CG180+273)*$E$13)</f>
        <v>0</v>
      </c>
      <c r="AI180" t="s">
        <v>294</v>
      </c>
      <c r="AJ180">
        <v>0</v>
      </c>
      <c r="AK180">
        <v>0</v>
      </c>
      <c r="AL180">
        <f>AK180-AJ180</f>
        <v>0</v>
      </c>
      <c r="AM180">
        <f>AL180/AK180</f>
        <v>0</v>
      </c>
      <c r="AN180">
        <v>0</v>
      </c>
      <c r="AO180" t="s">
        <v>294</v>
      </c>
      <c r="AP180">
        <v>0</v>
      </c>
      <c r="AQ180">
        <v>0</v>
      </c>
      <c r="AR180">
        <f>1-AP180/AQ180</f>
        <v>0</v>
      </c>
      <c r="AS180">
        <v>0.5</v>
      </c>
      <c r="AT180">
        <f>BP180</f>
        <v>0</v>
      </c>
      <c r="AU180">
        <f>I180</f>
        <v>0</v>
      </c>
      <c r="AV180">
        <f>AR180*AS180*AT180</f>
        <v>0</v>
      </c>
      <c r="AW180">
        <f>BB180/AQ180</f>
        <v>0</v>
      </c>
      <c r="AX180">
        <f>(AU180-AN180)/AT180</f>
        <v>0</v>
      </c>
      <c r="AY180">
        <f>(AK180-AQ180)/AQ180</f>
        <v>0</v>
      </c>
      <c r="AZ180" t="s">
        <v>294</v>
      </c>
      <c r="BA180">
        <v>0</v>
      </c>
      <c r="BB180">
        <f>AQ180-BA180</f>
        <v>0</v>
      </c>
      <c r="BC180">
        <f>(AQ180-AP180)/(AQ180-BA180)</f>
        <v>0</v>
      </c>
      <c r="BD180">
        <f>(AK180-AQ180)/(AK180-BA180)</f>
        <v>0</v>
      </c>
      <c r="BE180">
        <f>(AQ180-AP180)/(AQ180-AJ180)</f>
        <v>0</v>
      </c>
      <c r="BF180">
        <f>(AK180-AQ180)/(AK180-AJ180)</f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f>$B$11*CM180+$C$11*CN180+$F$11*CO180*(1-CR180)</f>
        <v>0</v>
      </c>
      <c r="BP180">
        <f>BO180*BQ180</f>
        <v>0</v>
      </c>
      <c r="BQ180">
        <f>($B$11*$D$9+$C$11*$D$9+$F$11*((DB180+CT180)/MAX(DB180+CT180+DC180, 0.1)*$I$9+DC180/MAX(DB180+CT180+DC180, 0.1)*$J$9))/($B$11+$C$11+$F$11)</f>
        <v>0</v>
      </c>
      <c r="BR180">
        <f>($B$11*$K$9+$C$11*$K$9+$F$11*((DB180+CT180)/MAX(DB180+CT180+DC180, 0.1)*$P$9+DC180/MAX(DB180+CT180+DC180, 0.1)*$Q$9))/($B$11+$C$11+$F$11)</f>
        <v>0</v>
      </c>
      <c r="BS180">
        <v>6</v>
      </c>
      <c r="BT180">
        <v>0.5</v>
      </c>
      <c r="BU180" t="s">
        <v>295</v>
      </c>
      <c r="BV180">
        <v>2</v>
      </c>
      <c r="BW180">
        <v>1621533895.6</v>
      </c>
      <c r="BX180">
        <v>526.95</v>
      </c>
      <c r="BY180">
        <v>536.953</v>
      </c>
      <c r="BZ180">
        <v>12.9499</v>
      </c>
      <c r="CA180">
        <v>12.9623</v>
      </c>
      <c r="CB180">
        <v>517.713</v>
      </c>
      <c r="CC180">
        <v>12.7963</v>
      </c>
      <c r="CD180">
        <v>699.999</v>
      </c>
      <c r="CE180">
        <v>100.926</v>
      </c>
      <c r="CF180">
        <v>0.0989864</v>
      </c>
      <c r="CG180">
        <v>22.9482</v>
      </c>
      <c r="CH180">
        <v>22.9097</v>
      </c>
      <c r="CI180">
        <v>999.9</v>
      </c>
      <c r="CJ180">
        <v>0</v>
      </c>
      <c r="CK180">
        <v>0</v>
      </c>
      <c r="CL180">
        <v>10030</v>
      </c>
      <c r="CM180">
        <v>0</v>
      </c>
      <c r="CN180">
        <v>3.29063</v>
      </c>
      <c r="CO180">
        <v>600.084</v>
      </c>
      <c r="CP180">
        <v>0.933003</v>
      </c>
      <c r="CQ180">
        <v>0.0669971</v>
      </c>
      <c r="CR180">
        <v>0</v>
      </c>
      <c r="CS180">
        <v>3.6369</v>
      </c>
      <c r="CT180">
        <v>4.99951</v>
      </c>
      <c r="CU180">
        <v>89.5759</v>
      </c>
      <c r="CV180">
        <v>4814.78</v>
      </c>
      <c r="CW180">
        <v>37.687</v>
      </c>
      <c r="CX180">
        <v>41.437</v>
      </c>
      <c r="CY180">
        <v>40.062</v>
      </c>
      <c r="CZ180">
        <v>41</v>
      </c>
      <c r="DA180">
        <v>39.937</v>
      </c>
      <c r="DB180">
        <v>555.22</v>
      </c>
      <c r="DC180">
        <v>39.87</v>
      </c>
      <c r="DD180">
        <v>0</v>
      </c>
      <c r="DE180">
        <v>1621533899.2</v>
      </c>
      <c r="DF180">
        <v>0</v>
      </c>
      <c r="DG180">
        <v>3.48</v>
      </c>
      <c r="DH180">
        <v>0.626379482280671</v>
      </c>
      <c r="DI180">
        <v>-0.871227348086071</v>
      </c>
      <c r="DJ180">
        <v>89.7338692307692</v>
      </c>
      <c r="DK180">
        <v>15</v>
      </c>
      <c r="DL180">
        <v>1621533543.5</v>
      </c>
      <c r="DM180" t="s">
        <v>296</v>
      </c>
      <c r="DN180">
        <v>1621533543</v>
      </c>
      <c r="DO180">
        <v>1621533543.5</v>
      </c>
      <c r="DP180">
        <v>4</v>
      </c>
      <c r="DQ180">
        <v>0.002</v>
      </c>
      <c r="DR180">
        <v>0.003</v>
      </c>
      <c r="DS180">
        <v>8.559</v>
      </c>
      <c r="DT180">
        <v>0.154</v>
      </c>
      <c r="DU180">
        <v>420</v>
      </c>
      <c r="DV180">
        <v>13</v>
      </c>
      <c r="DW180">
        <v>1.35</v>
      </c>
      <c r="DX180">
        <v>0.35</v>
      </c>
      <c r="DY180">
        <v>-9.82168902439024</v>
      </c>
      <c r="DZ180">
        <v>-0.0658681110533436</v>
      </c>
      <c r="EA180">
        <v>0.148035608336756</v>
      </c>
      <c r="EB180">
        <v>1</v>
      </c>
      <c r="EC180">
        <v>3.4764</v>
      </c>
      <c r="ED180">
        <v>0.141571039483674</v>
      </c>
      <c r="EE180">
        <v>0.182313992235116</v>
      </c>
      <c r="EF180">
        <v>1</v>
      </c>
      <c r="EG180">
        <v>-0.0021661712195122</v>
      </c>
      <c r="EH180">
        <v>0.05194963105089</v>
      </c>
      <c r="EI180">
        <v>0.0164212553372358</v>
      </c>
      <c r="EJ180">
        <v>1</v>
      </c>
      <c r="EK180">
        <v>3</v>
      </c>
      <c r="EL180">
        <v>3</v>
      </c>
      <c r="EM180" t="s">
        <v>297</v>
      </c>
      <c r="EN180">
        <v>100</v>
      </c>
      <c r="EO180">
        <v>100</v>
      </c>
      <c r="EP180">
        <v>9.237</v>
      </c>
      <c r="EQ180">
        <v>0.1536</v>
      </c>
      <c r="ER180">
        <v>5.25304998807394</v>
      </c>
      <c r="ES180">
        <v>0.0095515401478521</v>
      </c>
      <c r="ET180">
        <v>-4.08282145803731e-06</v>
      </c>
      <c r="EU180">
        <v>9.61633180237613e-10</v>
      </c>
      <c r="EV180">
        <v>-0.0133641391554055</v>
      </c>
      <c r="EW180">
        <v>0.00964955815971448</v>
      </c>
      <c r="EX180">
        <v>0.000351754833574242</v>
      </c>
      <c r="EY180">
        <v>-6.74969522547015e-06</v>
      </c>
      <c r="EZ180">
        <v>-1</v>
      </c>
      <c r="FA180">
        <v>-1</v>
      </c>
      <c r="FB180">
        <v>-1</v>
      </c>
      <c r="FC180">
        <v>-1</v>
      </c>
      <c r="FD180">
        <v>5.9</v>
      </c>
      <c r="FE180">
        <v>5.9</v>
      </c>
      <c r="FF180">
        <v>2</v>
      </c>
      <c r="FG180">
        <v>793.928</v>
      </c>
      <c r="FH180">
        <v>739.323</v>
      </c>
      <c r="FI180">
        <v>19.9997</v>
      </c>
      <c r="FJ180">
        <v>26.8429</v>
      </c>
      <c r="FK180">
        <v>29.9999</v>
      </c>
      <c r="FL180">
        <v>26.9168</v>
      </c>
      <c r="FM180">
        <v>26.8913</v>
      </c>
      <c r="FN180">
        <v>32.9622</v>
      </c>
      <c r="FO180">
        <v>17.3299</v>
      </c>
      <c r="FP180">
        <v>6.45989</v>
      </c>
      <c r="FQ180">
        <v>20</v>
      </c>
      <c r="FR180">
        <v>547.21</v>
      </c>
      <c r="FS180">
        <v>13.0148</v>
      </c>
      <c r="FT180">
        <v>100.04</v>
      </c>
      <c r="FU180">
        <v>100.4</v>
      </c>
    </row>
    <row r="181" spans="1:177">
      <c r="A181">
        <v>165</v>
      </c>
      <c r="B181">
        <v>1621533897.6</v>
      </c>
      <c r="C181">
        <v>328.099999904633</v>
      </c>
      <c r="D181" t="s">
        <v>626</v>
      </c>
      <c r="E181" t="s">
        <v>627</v>
      </c>
      <c r="G181">
        <v>1621533897.6</v>
      </c>
      <c r="H181">
        <f>CD181*AF181*(BZ181-CA181)/(100*BS181*(1000-AF181*BZ181))</f>
        <v>0</v>
      </c>
      <c r="I181">
        <f>CD181*AF181*(BY181-BX181*(1000-AF181*CA181)/(1000-AF181*BZ181))/(100*BS181)</f>
        <v>0</v>
      </c>
      <c r="J181">
        <f>BX181 - IF(AF181&gt;1, I181*BS181*100.0/(AH181*CL181), 0)</f>
        <v>0</v>
      </c>
      <c r="K181">
        <f>((Q181-H181/2)*J181-I181)/(Q181+H181/2)</f>
        <v>0</v>
      </c>
      <c r="L181">
        <f>K181*(CE181+CF181)/1000.0</f>
        <v>0</v>
      </c>
      <c r="M181">
        <f>(BX181 - IF(AF181&gt;1, I181*BS181*100.0/(AH181*CL181), 0))*(CE181+CF181)/1000.0</f>
        <v>0</v>
      </c>
      <c r="N181">
        <f>2.0/((1/P181-1/O181)+SIGN(P181)*SQRT((1/P181-1/O181)*(1/P181-1/O181) + 4*BT181/((BT181+1)*(BT181+1))*(2*1/P181*1/O181-1/O181*1/O181)))</f>
        <v>0</v>
      </c>
      <c r="O181">
        <f>IF(LEFT(BU181,1)&lt;&gt;"0",IF(LEFT(BU181,1)="1",3.0,BV181),$D$5+$E$5*(CL181*CE181/($K$5*1000))+$F$5*(CL181*CE181/($K$5*1000))*MAX(MIN(BS181,$J$5),$I$5)*MAX(MIN(BS181,$J$5),$I$5)+$G$5*MAX(MIN(BS181,$J$5),$I$5)*(CL181*CE181/($K$5*1000))+$H$5*(CL181*CE181/($K$5*1000))*(CL181*CE181/($K$5*1000)))</f>
        <v>0</v>
      </c>
      <c r="P181">
        <f>H181*(1000-(1000*0.61365*exp(17.502*T181/(240.97+T181))/(CE181+CF181)+BZ181)/2)/(1000*0.61365*exp(17.502*T181/(240.97+T181))/(CE181+CF181)-BZ181)</f>
        <v>0</v>
      </c>
      <c r="Q181">
        <f>1/((BT181+1)/(N181/1.6)+1/(O181/1.37)) + BT181/((BT181+1)/(N181/1.6) + BT181/(O181/1.37))</f>
        <v>0</v>
      </c>
      <c r="R181">
        <f>(BP181*BR181)</f>
        <v>0</v>
      </c>
      <c r="S181">
        <f>(CG181+(R181+2*0.95*5.67E-8*(((CG181+$B$7)+273)^4-(CG181+273)^4)-44100*H181)/(1.84*29.3*O181+8*0.95*5.67E-8*(CG181+273)^3))</f>
        <v>0</v>
      </c>
      <c r="T181">
        <f>($C$7*CH181+$D$7*CI181+$E$7*S181)</f>
        <v>0</v>
      </c>
      <c r="U181">
        <f>0.61365*exp(17.502*T181/(240.97+T181))</f>
        <v>0</v>
      </c>
      <c r="V181">
        <f>(W181/X181*100)</f>
        <v>0</v>
      </c>
      <c r="W181">
        <f>BZ181*(CE181+CF181)/1000</f>
        <v>0</v>
      </c>
      <c r="X181">
        <f>0.61365*exp(17.502*CG181/(240.97+CG181))</f>
        <v>0</v>
      </c>
      <c r="Y181">
        <f>(U181-BZ181*(CE181+CF181)/1000)</f>
        <v>0</v>
      </c>
      <c r="Z181">
        <f>(-H181*44100)</f>
        <v>0</v>
      </c>
      <c r="AA181">
        <f>2*29.3*O181*0.92*(CG181-T181)</f>
        <v>0</v>
      </c>
      <c r="AB181">
        <f>2*0.95*5.67E-8*(((CG181+$B$7)+273)^4-(T181+273)^4)</f>
        <v>0</v>
      </c>
      <c r="AC181">
        <f>R181+AB181+Z181+AA181</f>
        <v>0</v>
      </c>
      <c r="AD181">
        <v>0</v>
      </c>
      <c r="AE181">
        <v>0</v>
      </c>
      <c r="AF181">
        <f>IF(AD181*$H$13&gt;=AH181,1.0,(AH181/(AH181-AD181*$H$13)))</f>
        <v>0</v>
      </c>
      <c r="AG181">
        <f>(AF181-1)*100</f>
        <v>0</v>
      </c>
      <c r="AH181">
        <f>MAX(0,($B$13+$C$13*CL181)/(1+$D$13*CL181)*CE181/(CG181+273)*$E$13)</f>
        <v>0</v>
      </c>
      <c r="AI181" t="s">
        <v>294</v>
      </c>
      <c r="AJ181">
        <v>0</v>
      </c>
      <c r="AK181">
        <v>0</v>
      </c>
      <c r="AL181">
        <f>AK181-AJ181</f>
        <v>0</v>
      </c>
      <c r="AM181">
        <f>AL181/AK181</f>
        <v>0</v>
      </c>
      <c r="AN181">
        <v>0</v>
      </c>
      <c r="AO181" t="s">
        <v>294</v>
      </c>
      <c r="AP181">
        <v>0</v>
      </c>
      <c r="AQ181">
        <v>0</v>
      </c>
      <c r="AR181">
        <f>1-AP181/AQ181</f>
        <v>0</v>
      </c>
      <c r="AS181">
        <v>0.5</v>
      </c>
      <c r="AT181">
        <f>BP181</f>
        <v>0</v>
      </c>
      <c r="AU181">
        <f>I181</f>
        <v>0</v>
      </c>
      <c r="AV181">
        <f>AR181*AS181*AT181</f>
        <v>0</v>
      </c>
      <c r="AW181">
        <f>BB181/AQ181</f>
        <v>0</v>
      </c>
      <c r="AX181">
        <f>(AU181-AN181)/AT181</f>
        <v>0</v>
      </c>
      <c r="AY181">
        <f>(AK181-AQ181)/AQ181</f>
        <v>0</v>
      </c>
      <c r="AZ181" t="s">
        <v>294</v>
      </c>
      <c r="BA181">
        <v>0</v>
      </c>
      <c r="BB181">
        <f>AQ181-BA181</f>
        <v>0</v>
      </c>
      <c r="BC181">
        <f>(AQ181-AP181)/(AQ181-BA181)</f>
        <v>0</v>
      </c>
      <c r="BD181">
        <f>(AK181-AQ181)/(AK181-BA181)</f>
        <v>0</v>
      </c>
      <c r="BE181">
        <f>(AQ181-AP181)/(AQ181-AJ181)</f>
        <v>0</v>
      </c>
      <c r="BF181">
        <f>(AK181-AQ181)/(AK181-AJ181)</f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f>$B$11*CM181+$C$11*CN181+$F$11*CO181*(1-CR181)</f>
        <v>0</v>
      </c>
      <c r="BP181">
        <f>BO181*BQ181</f>
        <v>0</v>
      </c>
      <c r="BQ181">
        <f>($B$11*$D$9+$C$11*$D$9+$F$11*((DB181+CT181)/MAX(DB181+CT181+DC181, 0.1)*$I$9+DC181/MAX(DB181+CT181+DC181, 0.1)*$J$9))/($B$11+$C$11+$F$11)</f>
        <v>0</v>
      </c>
      <c r="BR181">
        <f>($B$11*$K$9+$C$11*$K$9+$F$11*((DB181+CT181)/MAX(DB181+CT181+DC181, 0.1)*$P$9+DC181/MAX(DB181+CT181+DC181, 0.1)*$Q$9))/($B$11+$C$11+$F$11)</f>
        <v>0</v>
      </c>
      <c r="BS181">
        <v>6</v>
      </c>
      <c r="BT181">
        <v>0.5</v>
      </c>
      <c r="BU181" t="s">
        <v>295</v>
      </c>
      <c r="BV181">
        <v>2</v>
      </c>
      <c r="BW181">
        <v>1621533897.6</v>
      </c>
      <c r="BX181">
        <v>530.342</v>
      </c>
      <c r="BY181">
        <v>540.107</v>
      </c>
      <c r="BZ181">
        <v>12.952</v>
      </c>
      <c r="CA181">
        <v>12.9671</v>
      </c>
      <c r="CB181">
        <v>521.084</v>
      </c>
      <c r="CC181">
        <v>12.7984</v>
      </c>
      <c r="CD181">
        <v>699.619</v>
      </c>
      <c r="CE181">
        <v>100.929</v>
      </c>
      <c r="CF181">
        <v>0.0997457</v>
      </c>
      <c r="CG181">
        <v>22.9451</v>
      </c>
      <c r="CH181">
        <v>22.8905</v>
      </c>
      <c r="CI181">
        <v>999.9</v>
      </c>
      <c r="CJ181">
        <v>0</v>
      </c>
      <c r="CK181">
        <v>0</v>
      </c>
      <c r="CL181">
        <v>10020</v>
      </c>
      <c r="CM181">
        <v>0</v>
      </c>
      <c r="CN181">
        <v>3.29063</v>
      </c>
      <c r="CO181">
        <v>600.096</v>
      </c>
      <c r="CP181">
        <v>0.933003</v>
      </c>
      <c r="CQ181">
        <v>0.0669971</v>
      </c>
      <c r="CR181">
        <v>0</v>
      </c>
      <c r="CS181">
        <v>3.7177</v>
      </c>
      <c r="CT181">
        <v>4.99951</v>
      </c>
      <c r="CU181">
        <v>89.6171</v>
      </c>
      <c r="CV181">
        <v>4814.88</v>
      </c>
      <c r="CW181">
        <v>37.625</v>
      </c>
      <c r="CX181">
        <v>41.437</v>
      </c>
      <c r="CY181">
        <v>40.062</v>
      </c>
      <c r="CZ181">
        <v>41</v>
      </c>
      <c r="DA181">
        <v>39.937</v>
      </c>
      <c r="DB181">
        <v>555.23</v>
      </c>
      <c r="DC181">
        <v>39.87</v>
      </c>
      <c r="DD181">
        <v>0</v>
      </c>
      <c r="DE181">
        <v>1621533901.6</v>
      </c>
      <c r="DF181">
        <v>0</v>
      </c>
      <c r="DG181">
        <v>3.50188076923077</v>
      </c>
      <c r="DH181">
        <v>0.65712477631016</v>
      </c>
      <c r="DI181">
        <v>-1.55488546641799</v>
      </c>
      <c r="DJ181">
        <v>89.7204692307692</v>
      </c>
      <c r="DK181">
        <v>15</v>
      </c>
      <c r="DL181">
        <v>1621533543.5</v>
      </c>
      <c r="DM181" t="s">
        <v>296</v>
      </c>
      <c r="DN181">
        <v>1621533543</v>
      </c>
      <c r="DO181">
        <v>1621533543.5</v>
      </c>
      <c r="DP181">
        <v>4</v>
      </c>
      <c r="DQ181">
        <v>0.002</v>
      </c>
      <c r="DR181">
        <v>0.003</v>
      </c>
      <c r="DS181">
        <v>8.559</v>
      </c>
      <c r="DT181">
        <v>0.154</v>
      </c>
      <c r="DU181">
        <v>420</v>
      </c>
      <c r="DV181">
        <v>13</v>
      </c>
      <c r="DW181">
        <v>1.35</v>
      </c>
      <c r="DX181">
        <v>0.35</v>
      </c>
      <c r="DY181">
        <v>-9.80452219512195</v>
      </c>
      <c r="DZ181">
        <v>-0.4803402513294</v>
      </c>
      <c r="EA181">
        <v>0.129782136121105</v>
      </c>
      <c r="EB181">
        <v>1</v>
      </c>
      <c r="EC181">
        <v>3.47094545454545</v>
      </c>
      <c r="ED181">
        <v>0.307365734106676</v>
      </c>
      <c r="EE181">
        <v>0.180943167188115</v>
      </c>
      <c r="EF181">
        <v>1</v>
      </c>
      <c r="EG181">
        <v>-0.00189991024390244</v>
      </c>
      <c r="EH181">
        <v>-0.00426267634627562</v>
      </c>
      <c r="EI181">
        <v>0.0161671297141197</v>
      </c>
      <c r="EJ181">
        <v>1</v>
      </c>
      <c r="EK181">
        <v>3</v>
      </c>
      <c r="EL181">
        <v>3</v>
      </c>
      <c r="EM181" t="s">
        <v>297</v>
      </c>
      <c r="EN181">
        <v>100</v>
      </c>
      <c r="EO181">
        <v>100</v>
      </c>
      <c r="EP181">
        <v>9.258</v>
      </c>
      <c r="EQ181">
        <v>0.1536</v>
      </c>
      <c r="ER181">
        <v>5.25304998807394</v>
      </c>
      <c r="ES181">
        <v>0.0095515401478521</v>
      </c>
      <c r="ET181">
        <v>-4.08282145803731e-06</v>
      </c>
      <c r="EU181">
        <v>9.61633180237613e-10</v>
      </c>
      <c r="EV181">
        <v>-0.0133641391554055</v>
      </c>
      <c r="EW181">
        <v>0.00964955815971448</v>
      </c>
      <c r="EX181">
        <v>0.000351754833574242</v>
      </c>
      <c r="EY181">
        <v>-6.74969522547015e-06</v>
      </c>
      <c r="EZ181">
        <v>-1</v>
      </c>
      <c r="FA181">
        <v>-1</v>
      </c>
      <c r="FB181">
        <v>-1</v>
      </c>
      <c r="FC181">
        <v>-1</v>
      </c>
      <c r="FD181">
        <v>5.9</v>
      </c>
      <c r="FE181">
        <v>5.9</v>
      </c>
      <c r="FF181">
        <v>2</v>
      </c>
      <c r="FG181">
        <v>793.361</v>
      </c>
      <c r="FH181">
        <v>739.671</v>
      </c>
      <c r="FI181">
        <v>19.9993</v>
      </c>
      <c r="FJ181">
        <v>26.8416</v>
      </c>
      <c r="FK181">
        <v>29.9999</v>
      </c>
      <c r="FL181">
        <v>26.9145</v>
      </c>
      <c r="FM181">
        <v>26.8891</v>
      </c>
      <c r="FN181">
        <v>33.1295</v>
      </c>
      <c r="FO181">
        <v>17.3299</v>
      </c>
      <c r="FP181">
        <v>6.45989</v>
      </c>
      <c r="FQ181">
        <v>20</v>
      </c>
      <c r="FR181">
        <v>550.58</v>
      </c>
      <c r="FS181">
        <v>13.0148</v>
      </c>
      <c r="FT181">
        <v>100.038</v>
      </c>
      <c r="FU181">
        <v>100.4</v>
      </c>
    </row>
    <row r="182" spans="1:177">
      <c r="A182">
        <v>166</v>
      </c>
      <c r="B182">
        <v>1621533899.6</v>
      </c>
      <c r="C182">
        <v>330.099999904633</v>
      </c>
      <c r="D182" t="s">
        <v>628</v>
      </c>
      <c r="E182" t="s">
        <v>629</v>
      </c>
      <c r="G182">
        <v>1621533899.6</v>
      </c>
      <c r="H182">
        <f>CD182*AF182*(BZ182-CA182)/(100*BS182*(1000-AF182*BZ182))</f>
        <v>0</v>
      </c>
      <c r="I182">
        <f>CD182*AF182*(BY182-BX182*(1000-AF182*CA182)/(1000-AF182*BZ182))/(100*BS182)</f>
        <v>0</v>
      </c>
      <c r="J182">
        <f>BX182 - IF(AF182&gt;1, I182*BS182*100.0/(AH182*CL182), 0)</f>
        <v>0</v>
      </c>
      <c r="K182">
        <f>((Q182-H182/2)*J182-I182)/(Q182+H182/2)</f>
        <v>0</v>
      </c>
      <c r="L182">
        <f>K182*(CE182+CF182)/1000.0</f>
        <v>0</v>
      </c>
      <c r="M182">
        <f>(BX182 - IF(AF182&gt;1, I182*BS182*100.0/(AH182*CL182), 0))*(CE182+CF182)/1000.0</f>
        <v>0</v>
      </c>
      <c r="N182">
        <f>2.0/((1/P182-1/O182)+SIGN(P182)*SQRT((1/P182-1/O182)*(1/P182-1/O182) + 4*BT182/((BT182+1)*(BT182+1))*(2*1/P182*1/O182-1/O182*1/O182)))</f>
        <v>0</v>
      </c>
      <c r="O182">
        <f>IF(LEFT(BU182,1)&lt;&gt;"0",IF(LEFT(BU182,1)="1",3.0,BV182),$D$5+$E$5*(CL182*CE182/($K$5*1000))+$F$5*(CL182*CE182/($K$5*1000))*MAX(MIN(BS182,$J$5),$I$5)*MAX(MIN(BS182,$J$5),$I$5)+$G$5*MAX(MIN(BS182,$J$5),$I$5)*(CL182*CE182/($K$5*1000))+$H$5*(CL182*CE182/($K$5*1000))*(CL182*CE182/($K$5*1000)))</f>
        <v>0</v>
      </c>
      <c r="P182">
        <f>H182*(1000-(1000*0.61365*exp(17.502*T182/(240.97+T182))/(CE182+CF182)+BZ182)/2)/(1000*0.61365*exp(17.502*T182/(240.97+T182))/(CE182+CF182)-BZ182)</f>
        <v>0</v>
      </c>
      <c r="Q182">
        <f>1/((BT182+1)/(N182/1.6)+1/(O182/1.37)) + BT182/((BT182+1)/(N182/1.6) + BT182/(O182/1.37))</f>
        <v>0</v>
      </c>
      <c r="R182">
        <f>(BP182*BR182)</f>
        <v>0</v>
      </c>
      <c r="S182">
        <f>(CG182+(R182+2*0.95*5.67E-8*(((CG182+$B$7)+273)^4-(CG182+273)^4)-44100*H182)/(1.84*29.3*O182+8*0.95*5.67E-8*(CG182+273)^3))</f>
        <v>0</v>
      </c>
      <c r="T182">
        <f>($C$7*CH182+$D$7*CI182+$E$7*S182)</f>
        <v>0</v>
      </c>
      <c r="U182">
        <f>0.61365*exp(17.502*T182/(240.97+T182))</f>
        <v>0</v>
      </c>
      <c r="V182">
        <f>(W182/X182*100)</f>
        <v>0</v>
      </c>
      <c r="W182">
        <f>BZ182*(CE182+CF182)/1000</f>
        <v>0</v>
      </c>
      <c r="X182">
        <f>0.61365*exp(17.502*CG182/(240.97+CG182))</f>
        <v>0</v>
      </c>
      <c r="Y182">
        <f>(U182-BZ182*(CE182+CF182)/1000)</f>
        <v>0</v>
      </c>
      <c r="Z182">
        <f>(-H182*44100)</f>
        <v>0</v>
      </c>
      <c r="AA182">
        <f>2*29.3*O182*0.92*(CG182-T182)</f>
        <v>0</v>
      </c>
      <c r="AB182">
        <f>2*0.95*5.67E-8*(((CG182+$B$7)+273)^4-(T182+273)^4)</f>
        <v>0</v>
      </c>
      <c r="AC182">
        <f>R182+AB182+Z182+AA182</f>
        <v>0</v>
      </c>
      <c r="AD182">
        <v>0</v>
      </c>
      <c r="AE182">
        <v>0</v>
      </c>
      <c r="AF182">
        <f>IF(AD182*$H$13&gt;=AH182,1.0,(AH182/(AH182-AD182*$H$13)))</f>
        <v>0</v>
      </c>
      <c r="AG182">
        <f>(AF182-1)*100</f>
        <v>0</v>
      </c>
      <c r="AH182">
        <f>MAX(0,($B$13+$C$13*CL182)/(1+$D$13*CL182)*CE182/(CG182+273)*$E$13)</f>
        <v>0</v>
      </c>
      <c r="AI182" t="s">
        <v>294</v>
      </c>
      <c r="AJ182">
        <v>0</v>
      </c>
      <c r="AK182">
        <v>0</v>
      </c>
      <c r="AL182">
        <f>AK182-AJ182</f>
        <v>0</v>
      </c>
      <c r="AM182">
        <f>AL182/AK182</f>
        <v>0</v>
      </c>
      <c r="AN182">
        <v>0</v>
      </c>
      <c r="AO182" t="s">
        <v>294</v>
      </c>
      <c r="AP182">
        <v>0</v>
      </c>
      <c r="AQ182">
        <v>0</v>
      </c>
      <c r="AR182">
        <f>1-AP182/AQ182</f>
        <v>0</v>
      </c>
      <c r="AS182">
        <v>0.5</v>
      </c>
      <c r="AT182">
        <f>BP182</f>
        <v>0</v>
      </c>
      <c r="AU182">
        <f>I182</f>
        <v>0</v>
      </c>
      <c r="AV182">
        <f>AR182*AS182*AT182</f>
        <v>0</v>
      </c>
      <c r="AW182">
        <f>BB182/AQ182</f>
        <v>0</v>
      </c>
      <c r="AX182">
        <f>(AU182-AN182)/AT182</f>
        <v>0</v>
      </c>
      <c r="AY182">
        <f>(AK182-AQ182)/AQ182</f>
        <v>0</v>
      </c>
      <c r="AZ182" t="s">
        <v>294</v>
      </c>
      <c r="BA182">
        <v>0</v>
      </c>
      <c r="BB182">
        <f>AQ182-BA182</f>
        <v>0</v>
      </c>
      <c r="BC182">
        <f>(AQ182-AP182)/(AQ182-BA182)</f>
        <v>0</v>
      </c>
      <c r="BD182">
        <f>(AK182-AQ182)/(AK182-BA182)</f>
        <v>0</v>
      </c>
      <c r="BE182">
        <f>(AQ182-AP182)/(AQ182-AJ182)</f>
        <v>0</v>
      </c>
      <c r="BF182">
        <f>(AK182-AQ182)/(AK182-AJ182)</f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f>$B$11*CM182+$C$11*CN182+$F$11*CO182*(1-CR182)</f>
        <v>0</v>
      </c>
      <c r="BP182">
        <f>BO182*BQ182</f>
        <v>0</v>
      </c>
      <c r="BQ182">
        <f>($B$11*$D$9+$C$11*$D$9+$F$11*((DB182+CT182)/MAX(DB182+CT182+DC182, 0.1)*$I$9+DC182/MAX(DB182+CT182+DC182, 0.1)*$J$9))/($B$11+$C$11+$F$11)</f>
        <v>0</v>
      </c>
      <c r="BR182">
        <f>($B$11*$K$9+$C$11*$K$9+$F$11*((DB182+CT182)/MAX(DB182+CT182+DC182, 0.1)*$P$9+DC182/MAX(DB182+CT182+DC182, 0.1)*$Q$9))/($B$11+$C$11+$F$11)</f>
        <v>0</v>
      </c>
      <c r="BS182">
        <v>6</v>
      </c>
      <c r="BT182">
        <v>0.5</v>
      </c>
      <c r="BU182" t="s">
        <v>295</v>
      </c>
      <c r="BV182">
        <v>2</v>
      </c>
      <c r="BW182">
        <v>1621533899.6</v>
      </c>
      <c r="BX182">
        <v>533.652</v>
      </c>
      <c r="BY182">
        <v>543.568</v>
      </c>
      <c r="BZ182">
        <v>12.9536</v>
      </c>
      <c r="CA182">
        <v>12.9647</v>
      </c>
      <c r="CB182">
        <v>524.374</v>
      </c>
      <c r="CC182">
        <v>12.8</v>
      </c>
      <c r="CD182">
        <v>699.876</v>
      </c>
      <c r="CE182">
        <v>100.931</v>
      </c>
      <c r="CF182">
        <v>0.100019</v>
      </c>
      <c r="CG182">
        <v>22.9436</v>
      </c>
      <c r="CH182">
        <v>22.9102</v>
      </c>
      <c r="CI182">
        <v>999.9</v>
      </c>
      <c r="CJ182">
        <v>0</v>
      </c>
      <c r="CK182">
        <v>0</v>
      </c>
      <c r="CL182">
        <v>9950</v>
      </c>
      <c r="CM182">
        <v>0</v>
      </c>
      <c r="CN182">
        <v>3.29063</v>
      </c>
      <c r="CO182">
        <v>599.781</v>
      </c>
      <c r="CP182">
        <v>0.932968</v>
      </c>
      <c r="CQ182">
        <v>0.0670323</v>
      </c>
      <c r="CR182">
        <v>0</v>
      </c>
      <c r="CS182">
        <v>3.5579</v>
      </c>
      <c r="CT182">
        <v>4.99951</v>
      </c>
      <c r="CU182">
        <v>89.7047</v>
      </c>
      <c r="CV182">
        <v>4812.28</v>
      </c>
      <c r="CW182">
        <v>37.687</v>
      </c>
      <c r="CX182">
        <v>41.437</v>
      </c>
      <c r="CY182">
        <v>40.062</v>
      </c>
      <c r="CZ182">
        <v>41</v>
      </c>
      <c r="DA182">
        <v>39.937</v>
      </c>
      <c r="DB182">
        <v>554.91</v>
      </c>
      <c r="DC182">
        <v>39.87</v>
      </c>
      <c r="DD182">
        <v>0</v>
      </c>
      <c r="DE182">
        <v>1621533903.4</v>
      </c>
      <c r="DF182">
        <v>0</v>
      </c>
      <c r="DG182">
        <v>3.50302</v>
      </c>
      <c r="DH182">
        <v>-0.426700011819744</v>
      </c>
      <c r="DI182">
        <v>-0.692046148224673</v>
      </c>
      <c r="DJ182">
        <v>89.720692</v>
      </c>
      <c r="DK182">
        <v>15</v>
      </c>
      <c r="DL182">
        <v>1621533543.5</v>
      </c>
      <c r="DM182" t="s">
        <v>296</v>
      </c>
      <c r="DN182">
        <v>1621533543</v>
      </c>
      <c r="DO182">
        <v>1621533543.5</v>
      </c>
      <c r="DP182">
        <v>4</v>
      </c>
      <c r="DQ182">
        <v>0.002</v>
      </c>
      <c r="DR182">
        <v>0.003</v>
      </c>
      <c r="DS182">
        <v>8.559</v>
      </c>
      <c r="DT182">
        <v>0.154</v>
      </c>
      <c r="DU182">
        <v>420</v>
      </c>
      <c r="DV182">
        <v>13</v>
      </c>
      <c r="DW182">
        <v>1.35</v>
      </c>
      <c r="DX182">
        <v>0.35</v>
      </c>
      <c r="DY182">
        <v>-9.80609073170732</v>
      </c>
      <c r="DZ182">
        <v>-0.792872924178869</v>
      </c>
      <c r="EA182">
        <v>0.132723203044132</v>
      </c>
      <c r="EB182">
        <v>0</v>
      </c>
      <c r="EC182">
        <v>3.46857352941176</v>
      </c>
      <c r="ED182">
        <v>0.33401000122944</v>
      </c>
      <c r="EE182">
        <v>0.192748393308057</v>
      </c>
      <c r="EF182">
        <v>1</v>
      </c>
      <c r="EG182">
        <v>-0.0020558943902439</v>
      </c>
      <c r="EH182">
        <v>-0.0432742110060458</v>
      </c>
      <c r="EI182">
        <v>0.0162651841602385</v>
      </c>
      <c r="EJ182">
        <v>1</v>
      </c>
      <c r="EK182">
        <v>2</v>
      </c>
      <c r="EL182">
        <v>3</v>
      </c>
      <c r="EM182" t="s">
        <v>306</v>
      </c>
      <c r="EN182">
        <v>100</v>
      </c>
      <c r="EO182">
        <v>100</v>
      </c>
      <c r="EP182">
        <v>9.278</v>
      </c>
      <c r="EQ182">
        <v>0.1536</v>
      </c>
      <c r="ER182">
        <v>5.25304998807394</v>
      </c>
      <c r="ES182">
        <v>0.0095515401478521</v>
      </c>
      <c r="ET182">
        <v>-4.08282145803731e-06</v>
      </c>
      <c r="EU182">
        <v>9.61633180237613e-10</v>
      </c>
      <c r="EV182">
        <v>-0.0133641391554055</v>
      </c>
      <c r="EW182">
        <v>0.00964955815971448</v>
      </c>
      <c r="EX182">
        <v>0.000351754833574242</v>
      </c>
      <c r="EY182">
        <v>-6.74969522547015e-06</v>
      </c>
      <c r="EZ182">
        <v>-1</v>
      </c>
      <c r="FA182">
        <v>-1</v>
      </c>
      <c r="FB182">
        <v>-1</v>
      </c>
      <c r="FC182">
        <v>-1</v>
      </c>
      <c r="FD182">
        <v>5.9</v>
      </c>
      <c r="FE182">
        <v>5.9</v>
      </c>
      <c r="FF182">
        <v>2</v>
      </c>
      <c r="FG182">
        <v>794.073</v>
      </c>
      <c r="FH182">
        <v>739.482</v>
      </c>
      <c r="FI182">
        <v>19.9995</v>
      </c>
      <c r="FJ182">
        <v>26.8406</v>
      </c>
      <c r="FK182">
        <v>29.9998</v>
      </c>
      <c r="FL182">
        <v>26.9145</v>
      </c>
      <c r="FM182">
        <v>26.8891</v>
      </c>
      <c r="FN182">
        <v>33.2936</v>
      </c>
      <c r="FO182">
        <v>17.3299</v>
      </c>
      <c r="FP182">
        <v>6.45989</v>
      </c>
      <c r="FQ182">
        <v>20</v>
      </c>
      <c r="FR182">
        <v>553.94</v>
      </c>
      <c r="FS182">
        <v>13.0148</v>
      </c>
      <c r="FT182">
        <v>100.037</v>
      </c>
      <c r="FU182">
        <v>100.403</v>
      </c>
    </row>
    <row r="183" spans="1:177">
      <c r="A183">
        <v>167</v>
      </c>
      <c r="B183">
        <v>1621533901.6</v>
      </c>
      <c r="C183">
        <v>332.099999904633</v>
      </c>
      <c r="D183" t="s">
        <v>630</v>
      </c>
      <c r="E183" t="s">
        <v>631</v>
      </c>
      <c r="G183">
        <v>1621533901.6</v>
      </c>
      <c r="H183">
        <f>CD183*AF183*(BZ183-CA183)/(100*BS183*(1000-AF183*BZ183))</f>
        <v>0</v>
      </c>
      <c r="I183">
        <f>CD183*AF183*(BY183-BX183*(1000-AF183*CA183)/(1000-AF183*BZ183))/(100*BS183)</f>
        <v>0</v>
      </c>
      <c r="J183">
        <f>BX183 - IF(AF183&gt;1, I183*BS183*100.0/(AH183*CL183), 0)</f>
        <v>0</v>
      </c>
      <c r="K183">
        <f>((Q183-H183/2)*J183-I183)/(Q183+H183/2)</f>
        <v>0</v>
      </c>
      <c r="L183">
        <f>K183*(CE183+CF183)/1000.0</f>
        <v>0</v>
      </c>
      <c r="M183">
        <f>(BX183 - IF(AF183&gt;1, I183*BS183*100.0/(AH183*CL183), 0))*(CE183+CF183)/1000.0</f>
        <v>0</v>
      </c>
      <c r="N183">
        <f>2.0/((1/P183-1/O183)+SIGN(P183)*SQRT((1/P183-1/O183)*(1/P183-1/O183) + 4*BT183/((BT183+1)*(BT183+1))*(2*1/P183*1/O183-1/O183*1/O183)))</f>
        <v>0</v>
      </c>
      <c r="O183">
        <f>IF(LEFT(BU183,1)&lt;&gt;"0",IF(LEFT(BU183,1)="1",3.0,BV183),$D$5+$E$5*(CL183*CE183/($K$5*1000))+$F$5*(CL183*CE183/($K$5*1000))*MAX(MIN(BS183,$J$5),$I$5)*MAX(MIN(BS183,$J$5),$I$5)+$G$5*MAX(MIN(BS183,$J$5),$I$5)*(CL183*CE183/($K$5*1000))+$H$5*(CL183*CE183/($K$5*1000))*(CL183*CE183/($K$5*1000)))</f>
        <v>0</v>
      </c>
      <c r="P183">
        <f>H183*(1000-(1000*0.61365*exp(17.502*T183/(240.97+T183))/(CE183+CF183)+BZ183)/2)/(1000*0.61365*exp(17.502*T183/(240.97+T183))/(CE183+CF183)-BZ183)</f>
        <v>0</v>
      </c>
      <c r="Q183">
        <f>1/((BT183+1)/(N183/1.6)+1/(O183/1.37)) + BT183/((BT183+1)/(N183/1.6) + BT183/(O183/1.37))</f>
        <v>0</v>
      </c>
      <c r="R183">
        <f>(BP183*BR183)</f>
        <v>0</v>
      </c>
      <c r="S183">
        <f>(CG183+(R183+2*0.95*5.67E-8*(((CG183+$B$7)+273)^4-(CG183+273)^4)-44100*H183)/(1.84*29.3*O183+8*0.95*5.67E-8*(CG183+273)^3))</f>
        <v>0</v>
      </c>
      <c r="T183">
        <f>($C$7*CH183+$D$7*CI183+$E$7*S183)</f>
        <v>0</v>
      </c>
      <c r="U183">
        <f>0.61365*exp(17.502*T183/(240.97+T183))</f>
        <v>0</v>
      </c>
      <c r="V183">
        <f>(W183/X183*100)</f>
        <v>0</v>
      </c>
      <c r="W183">
        <f>BZ183*(CE183+CF183)/1000</f>
        <v>0</v>
      </c>
      <c r="X183">
        <f>0.61365*exp(17.502*CG183/(240.97+CG183))</f>
        <v>0</v>
      </c>
      <c r="Y183">
        <f>(U183-BZ183*(CE183+CF183)/1000)</f>
        <v>0</v>
      </c>
      <c r="Z183">
        <f>(-H183*44100)</f>
        <v>0</v>
      </c>
      <c r="AA183">
        <f>2*29.3*O183*0.92*(CG183-T183)</f>
        <v>0</v>
      </c>
      <c r="AB183">
        <f>2*0.95*5.67E-8*(((CG183+$B$7)+273)^4-(T183+273)^4)</f>
        <v>0</v>
      </c>
      <c r="AC183">
        <f>R183+AB183+Z183+AA183</f>
        <v>0</v>
      </c>
      <c r="AD183">
        <v>0</v>
      </c>
      <c r="AE183">
        <v>0</v>
      </c>
      <c r="AF183">
        <f>IF(AD183*$H$13&gt;=AH183,1.0,(AH183/(AH183-AD183*$H$13)))</f>
        <v>0</v>
      </c>
      <c r="AG183">
        <f>(AF183-1)*100</f>
        <v>0</v>
      </c>
      <c r="AH183">
        <f>MAX(0,($B$13+$C$13*CL183)/(1+$D$13*CL183)*CE183/(CG183+273)*$E$13)</f>
        <v>0</v>
      </c>
      <c r="AI183" t="s">
        <v>294</v>
      </c>
      <c r="AJ183">
        <v>0</v>
      </c>
      <c r="AK183">
        <v>0</v>
      </c>
      <c r="AL183">
        <f>AK183-AJ183</f>
        <v>0</v>
      </c>
      <c r="AM183">
        <f>AL183/AK183</f>
        <v>0</v>
      </c>
      <c r="AN183">
        <v>0</v>
      </c>
      <c r="AO183" t="s">
        <v>294</v>
      </c>
      <c r="AP183">
        <v>0</v>
      </c>
      <c r="AQ183">
        <v>0</v>
      </c>
      <c r="AR183">
        <f>1-AP183/AQ183</f>
        <v>0</v>
      </c>
      <c r="AS183">
        <v>0.5</v>
      </c>
      <c r="AT183">
        <f>BP183</f>
        <v>0</v>
      </c>
      <c r="AU183">
        <f>I183</f>
        <v>0</v>
      </c>
      <c r="AV183">
        <f>AR183*AS183*AT183</f>
        <v>0</v>
      </c>
      <c r="AW183">
        <f>BB183/AQ183</f>
        <v>0</v>
      </c>
      <c r="AX183">
        <f>(AU183-AN183)/AT183</f>
        <v>0</v>
      </c>
      <c r="AY183">
        <f>(AK183-AQ183)/AQ183</f>
        <v>0</v>
      </c>
      <c r="AZ183" t="s">
        <v>294</v>
      </c>
      <c r="BA183">
        <v>0</v>
      </c>
      <c r="BB183">
        <f>AQ183-BA183</f>
        <v>0</v>
      </c>
      <c r="BC183">
        <f>(AQ183-AP183)/(AQ183-BA183)</f>
        <v>0</v>
      </c>
      <c r="BD183">
        <f>(AK183-AQ183)/(AK183-BA183)</f>
        <v>0</v>
      </c>
      <c r="BE183">
        <f>(AQ183-AP183)/(AQ183-AJ183)</f>
        <v>0</v>
      </c>
      <c r="BF183">
        <f>(AK183-AQ183)/(AK183-AJ183)</f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f>$B$11*CM183+$C$11*CN183+$F$11*CO183*(1-CR183)</f>
        <v>0</v>
      </c>
      <c r="BP183">
        <f>BO183*BQ183</f>
        <v>0</v>
      </c>
      <c r="BQ183">
        <f>($B$11*$D$9+$C$11*$D$9+$F$11*((DB183+CT183)/MAX(DB183+CT183+DC183, 0.1)*$I$9+DC183/MAX(DB183+CT183+DC183, 0.1)*$J$9))/($B$11+$C$11+$F$11)</f>
        <v>0</v>
      </c>
      <c r="BR183">
        <f>($B$11*$K$9+$C$11*$K$9+$F$11*((DB183+CT183)/MAX(DB183+CT183+DC183, 0.1)*$P$9+DC183/MAX(DB183+CT183+DC183, 0.1)*$Q$9))/($B$11+$C$11+$F$11)</f>
        <v>0</v>
      </c>
      <c r="BS183">
        <v>6</v>
      </c>
      <c r="BT183">
        <v>0.5</v>
      </c>
      <c r="BU183" t="s">
        <v>295</v>
      </c>
      <c r="BV183">
        <v>2</v>
      </c>
      <c r="BW183">
        <v>1621533901.6</v>
      </c>
      <c r="BX183">
        <v>536.979</v>
      </c>
      <c r="BY183">
        <v>547.174</v>
      </c>
      <c r="BZ183">
        <v>12.957</v>
      </c>
      <c r="CA183">
        <v>12.965</v>
      </c>
      <c r="CB183">
        <v>527.681</v>
      </c>
      <c r="CC183">
        <v>12.8033</v>
      </c>
      <c r="CD183">
        <v>699.964</v>
      </c>
      <c r="CE183">
        <v>100.931</v>
      </c>
      <c r="CF183">
        <v>0.100898</v>
      </c>
      <c r="CG183">
        <v>22.9405</v>
      </c>
      <c r="CH183">
        <v>22.9102</v>
      </c>
      <c r="CI183">
        <v>999.9</v>
      </c>
      <c r="CJ183">
        <v>0</v>
      </c>
      <c r="CK183">
        <v>0</v>
      </c>
      <c r="CL183">
        <v>9940</v>
      </c>
      <c r="CM183">
        <v>0</v>
      </c>
      <c r="CN183">
        <v>3.29063</v>
      </c>
      <c r="CO183">
        <v>600.086</v>
      </c>
      <c r="CP183">
        <v>0.933003</v>
      </c>
      <c r="CQ183">
        <v>0.0669971</v>
      </c>
      <c r="CR183">
        <v>0</v>
      </c>
      <c r="CS183">
        <v>3.2534</v>
      </c>
      <c r="CT183">
        <v>4.99951</v>
      </c>
      <c r="CU183">
        <v>89.7727</v>
      </c>
      <c r="CV183">
        <v>4814.8</v>
      </c>
      <c r="CW183">
        <v>37.687</v>
      </c>
      <c r="CX183">
        <v>41.375</v>
      </c>
      <c r="CY183">
        <v>40.062</v>
      </c>
      <c r="CZ183">
        <v>41</v>
      </c>
      <c r="DA183">
        <v>39.937</v>
      </c>
      <c r="DB183">
        <v>555.22</v>
      </c>
      <c r="DC183">
        <v>39.87</v>
      </c>
      <c r="DD183">
        <v>0</v>
      </c>
      <c r="DE183">
        <v>1621533905.2</v>
      </c>
      <c r="DF183">
        <v>0</v>
      </c>
      <c r="DG183">
        <v>3.47942692307692</v>
      </c>
      <c r="DH183">
        <v>-0.348516255006248</v>
      </c>
      <c r="DI183">
        <v>-1.00907008319783</v>
      </c>
      <c r="DJ183">
        <v>89.7379653846154</v>
      </c>
      <c r="DK183">
        <v>15</v>
      </c>
      <c r="DL183">
        <v>1621533543.5</v>
      </c>
      <c r="DM183" t="s">
        <v>296</v>
      </c>
      <c r="DN183">
        <v>1621533543</v>
      </c>
      <c r="DO183">
        <v>1621533543.5</v>
      </c>
      <c r="DP183">
        <v>4</v>
      </c>
      <c r="DQ183">
        <v>0.002</v>
      </c>
      <c r="DR183">
        <v>0.003</v>
      </c>
      <c r="DS183">
        <v>8.559</v>
      </c>
      <c r="DT183">
        <v>0.154</v>
      </c>
      <c r="DU183">
        <v>420</v>
      </c>
      <c r="DV183">
        <v>13</v>
      </c>
      <c r="DW183">
        <v>1.35</v>
      </c>
      <c r="DX183">
        <v>0.35</v>
      </c>
      <c r="DY183">
        <v>-9.83993390243902</v>
      </c>
      <c r="DZ183">
        <v>-1.07268063610288</v>
      </c>
      <c r="EA183">
        <v>0.160309168930874</v>
      </c>
      <c r="EB183">
        <v>0</v>
      </c>
      <c r="EC183">
        <v>3.473</v>
      </c>
      <c r="ED183">
        <v>0.151381140109325</v>
      </c>
      <c r="EE183">
        <v>0.195659323593564</v>
      </c>
      <c r="EF183">
        <v>1</v>
      </c>
      <c r="EG183">
        <v>-0.00204221829268293</v>
      </c>
      <c r="EH183">
        <v>-0.0702993480143018</v>
      </c>
      <c r="EI183">
        <v>0.0162572971682211</v>
      </c>
      <c r="EJ183">
        <v>1</v>
      </c>
      <c r="EK183">
        <v>2</v>
      </c>
      <c r="EL183">
        <v>3</v>
      </c>
      <c r="EM183" t="s">
        <v>306</v>
      </c>
      <c r="EN183">
        <v>100</v>
      </c>
      <c r="EO183">
        <v>100</v>
      </c>
      <c r="EP183">
        <v>9.298</v>
      </c>
      <c r="EQ183">
        <v>0.1537</v>
      </c>
      <c r="ER183">
        <v>5.25304998807394</v>
      </c>
      <c r="ES183">
        <v>0.0095515401478521</v>
      </c>
      <c r="ET183">
        <v>-4.08282145803731e-06</v>
      </c>
      <c r="EU183">
        <v>9.61633180237613e-10</v>
      </c>
      <c r="EV183">
        <v>-0.0133641391554055</v>
      </c>
      <c r="EW183">
        <v>0.00964955815971448</v>
      </c>
      <c r="EX183">
        <v>0.000351754833574242</v>
      </c>
      <c r="EY183">
        <v>-6.74969522547015e-06</v>
      </c>
      <c r="EZ183">
        <v>-1</v>
      </c>
      <c r="FA183">
        <v>-1</v>
      </c>
      <c r="FB183">
        <v>-1</v>
      </c>
      <c r="FC183">
        <v>-1</v>
      </c>
      <c r="FD183">
        <v>6</v>
      </c>
      <c r="FE183">
        <v>6</v>
      </c>
      <c r="FF183">
        <v>2</v>
      </c>
      <c r="FG183">
        <v>793.526</v>
      </c>
      <c r="FH183">
        <v>739.64</v>
      </c>
      <c r="FI183">
        <v>19.9997</v>
      </c>
      <c r="FJ183">
        <v>26.8393</v>
      </c>
      <c r="FK183">
        <v>29.9998</v>
      </c>
      <c r="FL183">
        <v>26.9131</v>
      </c>
      <c r="FM183">
        <v>26.8868</v>
      </c>
      <c r="FN183">
        <v>33.4636</v>
      </c>
      <c r="FO183">
        <v>17.3299</v>
      </c>
      <c r="FP183">
        <v>6.45989</v>
      </c>
      <c r="FQ183">
        <v>20</v>
      </c>
      <c r="FR183">
        <v>557.32</v>
      </c>
      <c r="FS183">
        <v>13.0148</v>
      </c>
      <c r="FT183">
        <v>100.04</v>
      </c>
      <c r="FU183">
        <v>100.403</v>
      </c>
    </row>
    <row r="184" spans="1:177">
      <c r="A184">
        <v>168</v>
      </c>
      <c r="B184">
        <v>1621533903.6</v>
      </c>
      <c r="C184">
        <v>334.099999904633</v>
      </c>
      <c r="D184" t="s">
        <v>632</v>
      </c>
      <c r="E184" t="s">
        <v>633</v>
      </c>
      <c r="G184">
        <v>1621533903.6</v>
      </c>
      <c r="H184">
        <f>CD184*AF184*(BZ184-CA184)/(100*BS184*(1000-AF184*BZ184))</f>
        <v>0</v>
      </c>
      <c r="I184">
        <f>CD184*AF184*(BY184-BX184*(1000-AF184*CA184)/(1000-AF184*BZ184))/(100*BS184)</f>
        <v>0</v>
      </c>
      <c r="J184">
        <f>BX184 - IF(AF184&gt;1, I184*BS184*100.0/(AH184*CL184), 0)</f>
        <v>0</v>
      </c>
      <c r="K184">
        <f>((Q184-H184/2)*J184-I184)/(Q184+H184/2)</f>
        <v>0</v>
      </c>
      <c r="L184">
        <f>K184*(CE184+CF184)/1000.0</f>
        <v>0</v>
      </c>
      <c r="M184">
        <f>(BX184 - IF(AF184&gt;1, I184*BS184*100.0/(AH184*CL184), 0))*(CE184+CF184)/1000.0</f>
        <v>0</v>
      </c>
      <c r="N184">
        <f>2.0/((1/P184-1/O184)+SIGN(P184)*SQRT((1/P184-1/O184)*(1/P184-1/O184) + 4*BT184/((BT184+1)*(BT184+1))*(2*1/P184*1/O184-1/O184*1/O184)))</f>
        <v>0</v>
      </c>
      <c r="O184">
        <f>IF(LEFT(BU184,1)&lt;&gt;"0",IF(LEFT(BU184,1)="1",3.0,BV184),$D$5+$E$5*(CL184*CE184/($K$5*1000))+$F$5*(CL184*CE184/($K$5*1000))*MAX(MIN(BS184,$J$5),$I$5)*MAX(MIN(BS184,$J$5),$I$5)+$G$5*MAX(MIN(BS184,$J$5),$I$5)*(CL184*CE184/($K$5*1000))+$H$5*(CL184*CE184/($K$5*1000))*(CL184*CE184/($K$5*1000)))</f>
        <v>0</v>
      </c>
      <c r="P184">
        <f>H184*(1000-(1000*0.61365*exp(17.502*T184/(240.97+T184))/(CE184+CF184)+BZ184)/2)/(1000*0.61365*exp(17.502*T184/(240.97+T184))/(CE184+CF184)-BZ184)</f>
        <v>0</v>
      </c>
      <c r="Q184">
        <f>1/((BT184+1)/(N184/1.6)+1/(O184/1.37)) + BT184/((BT184+1)/(N184/1.6) + BT184/(O184/1.37))</f>
        <v>0</v>
      </c>
      <c r="R184">
        <f>(BP184*BR184)</f>
        <v>0</v>
      </c>
      <c r="S184">
        <f>(CG184+(R184+2*0.95*5.67E-8*(((CG184+$B$7)+273)^4-(CG184+273)^4)-44100*H184)/(1.84*29.3*O184+8*0.95*5.67E-8*(CG184+273)^3))</f>
        <v>0</v>
      </c>
      <c r="T184">
        <f>($C$7*CH184+$D$7*CI184+$E$7*S184)</f>
        <v>0</v>
      </c>
      <c r="U184">
        <f>0.61365*exp(17.502*T184/(240.97+T184))</f>
        <v>0</v>
      </c>
      <c r="V184">
        <f>(W184/X184*100)</f>
        <v>0</v>
      </c>
      <c r="W184">
        <f>BZ184*(CE184+CF184)/1000</f>
        <v>0</v>
      </c>
      <c r="X184">
        <f>0.61365*exp(17.502*CG184/(240.97+CG184))</f>
        <v>0</v>
      </c>
      <c r="Y184">
        <f>(U184-BZ184*(CE184+CF184)/1000)</f>
        <v>0</v>
      </c>
      <c r="Z184">
        <f>(-H184*44100)</f>
        <v>0</v>
      </c>
      <c r="AA184">
        <f>2*29.3*O184*0.92*(CG184-T184)</f>
        <v>0</v>
      </c>
      <c r="AB184">
        <f>2*0.95*5.67E-8*(((CG184+$B$7)+273)^4-(T184+273)^4)</f>
        <v>0</v>
      </c>
      <c r="AC184">
        <f>R184+AB184+Z184+AA184</f>
        <v>0</v>
      </c>
      <c r="AD184">
        <v>0</v>
      </c>
      <c r="AE184">
        <v>0</v>
      </c>
      <c r="AF184">
        <f>IF(AD184*$H$13&gt;=AH184,1.0,(AH184/(AH184-AD184*$H$13)))</f>
        <v>0</v>
      </c>
      <c r="AG184">
        <f>(AF184-1)*100</f>
        <v>0</v>
      </c>
      <c r="AH184">
        <f>MAX(0,($B$13+$C$13*CL184)/(1+$D$13*CL184)*CE184/(CG184+273)*$E$13)</f>
        <v>0</v>
      </c>
      <c r="AI184" t="s">
        <v>294</v>
      </c>
      <c r="AJ184">
        <v>0</v>
      </c>
      <c r="AK184">
        <v>0</v>
      </c>
      <c r="AL184">
        <f>AK184-AJ184</f>
        <v>0</v>
      </c>
      <c r="AM184">
        <f>AL184/AK184</f>
        <v>0</v>
      </c>
      <c r="AN184">
        <v>0</v>
      </c>
      <c r="AO184" t="s">
        <v>294</v>
      </c>
      <c r="AP184">
        <v>0</v>
      </c>
      <c r="AQ184">
        <v>0</v>
      </c>
      <c r="AR184">
        <f>1-AP184/AQ184</f>
        <v>0</v>
      </c>
      <c r="AS184">
        <v>0.5</v>
      </c>
      <c r="AT184">
        <f>BP184</f>
        <v>0</v>
      </c>
      <c r="AU184">
        <f>I184</f>
        <v>0</v>
      </c>
      <c r="AV184">
        <f>AR184*AS184*AT184</f>
        <v>0</v>
      </c>
      <c r="AW184">
        <f>BB184/AQ184</f>
        <v>0</v>
      </c>
      <c r="AX184">
        <f>(AU184-AN184)/AT184</f>
        <v>0</v>
      </c>
      <c r="AY184">
        <f>(AK184-AQ184)/AQ184</f>
        <v>0</v>
      </c>
      <c r="AZ184" t="s">
        <v>294</v>
      </c>
      <c r="BA184">
        <v>0</v>
      </c>
      <c r="BB184">
        <f>AQ184-BA184</f>
        <v>0</v>
      </c>
      <c r="BC184">
        <f>(AQ184-AP184)/(AQ184-BA184)</f>
        <v>0</v>
      </c>
      <c r="BD184">
        <f>(AK184-AQ184)/(AK184-BA184)</f>
        <v>0</v>
      </c>
      <c r="BE184">
        <f>(AQ184-AP184)/(AQ184-AJ184)</f>
        <v>0</v>
      </c>
      <c r="BF184">
        <f>(AK184-AQ184)/(AK184-AJ184)</f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f>$B$11*CM184+$C$11*CN184+$F$11*CO184*(1-CR184)</f>
        <v>0</v>
      </c>
      <c r="BP184">
        <f>BO184*BQ184</f>
        <v>0</v>
      </c>
      <c r="BQ184">
        <f>($B$11*$D$9+$C$11*$D$9+$F$11*((DB184+CT184)/MAX(DB184+CT184+DC184, 0.1)*$I$9+DC184/MAX(DB184+CT184+DC184, 0.1)*$J$9))/($B$11+$C$11+$F$11)</f>
        <v>0</v>
      </c>
      <c r="BR184">
        <f>($B$11*$K$9+$C$11*$K$9+$F$11*((DB184+CT184)/MAX(DB184+CT184+DC184, 0.1)*$P$9+DC184/MAX(DB184+CT184+DC184, 0.1)*$Q$9))/($B$11+$C$11+$F$11)</f>
        <v>0</v>
      </c>
      <c r="BS184">
        <v>6</v>
      </c>
      <c r="BT184">
        <v>0.5</v>
      </c>
      <c r="BU184" t="s">
        <v>295</v>
      </c>
      <c r="BV184">
        <v>2</v>
      </c>
      <c r="BW184">
        <v>1621533903.6</v>
      </c>
      <c r="BX184">
        <v>540.549</v>
      </c>
      <c r="BY184">
        <v>550.574</v>
      </c>
      <c r="BZ184">
        <v>12.9575</v>
      </c>
      <c r="CA184">
        <v>12.965</v>
      </c>
      <c r="CB184">
        <v>531.23</v>
      </c>
      <c r="CC184">
        <v>12.8038</v>
      </c>
      <c r="CD184">
        <v>699.911</v>
      </c>
      <c r="CE184">
        <v>100.927</v>
      </c>
      <c r="CF184">
        <v>0.0999301</v>
      </c>
      <c r="CG184">
        <v>22.9436</v>
      </c>
      <c r="CH184">
        <v>22.904</v>
      </c>
      <c r="CI184">
        <v>999.9</v>
      </c>
      <c r="CJ184">
        <v>0</v>
      </c>
      <c r="CK184">
        <v>0</v>
      </c>
      <c r="CL184">
        <v>9980</v>
      </c>
      <c r="CM184">
        <v>0</v>
      </c>
      <c r="CN184">
        <v>3.29063</v>
      </c>
      <c r="CO184">
        <v>600.088</v>
      </c>
      <c r="CP184">
        <v>0.933003</v>
      </c>
      <c r="CQ184">
        <v>0.0669971</v>
      </c>
      <c r="CR184">
        <v>0</v>
      </c>
      <c r="CS184">
        <v>3.5024</v>
      </c>
      <c r="CT184">
        <v>4.99951</v>
      </c>
      <c r="CU184">
        <v>89.3771</v>
      </c>
      <c r="CV184">
        <v>4814.81</v>
      </c>
      <c r="CW184">
        <v>37.625</v>
      </c>
      <c r="CX184">
        <v>41.375</v>
      </c>
      <c r="CY184">
        <v>40.062</v>
      </c>
      <c r="CZ184">
        <v>41</v>
      </c>
      <c r="DA184">
        <v>39.937</v>
      </c>
      <c r="DB184">
        <v>555.22</v>
      </c>
      <c r="DC184">
        <v>39.87</v>
      </c>
      <c r="DD184">
        <v>0</v>
      </c>
      <c r="DE184">
        <v>1621533907.6</v>
      </c>
      <c r="DF184">
        <v>0</v>
      </c>
      <c r="DG184">
        <v>3.47239615384615</v>
      </c>
      <c r="DH184">
        <v>-1.1458974515872</v>
      </c>
      <c r="DI184">
        <v>-0.430376068612617</v>
      </c>
      <c r="DJ184">
        <v>89.6452807692308</v>
      </c>
      <c r="DK184">
        <v>15</v>
      </c>
      <c r="DL184">
        <v>1621533543.5</v>
      </c>
      <c r="DM184" t="s">
        <v>296</v>
      </c>
      <c r="DN184">
        <v>1621533543</v>
      </c>
      <c r="DO184">
        <v>1621533543.5</v>
      </c>
      <c r="DP184">
        <v>4</v>
      </c>
      <c r="DQ184">
        <v>0.002</v>
      </c>
      <c r="DR184">
        <v>0.003</v>
      </c>
      <c r="DS184">
        <v>8.559</v>
      </c>
      <c r="DT184">
        <v>0.154</v>
      </c>
      <c r="DU184">
        <v>420</v>
      </c>
      <c r="DV184">
        <v>13</v>
      </c>
      <c r="DW184">
        <v>1.35</v>
      </c>
      <c r="DX184">
        <v>0.35</v>
      </c>
      <c r="DY184">
        <v>-9.86557390243902</v>
      </c>
      <c r="DZ184">
        <v>-0.985205576365942</v>
      </c>
      <c r="EA184">
        <v>0.160886748334501</v>
      </c>
      <c r="EB184">
        <v>0</v>
      </c>
      <c r="EC184">
        <v>3.46125454545455</v>
      </c>
      <c r="ED184">
        <v>-0.356318815058379</v>
      </c>
      <c r="EE184">
        <v>0.198087816600112</v>
      </c>
      <c r="EF184">
        <v>1</v>
      </c>
      <c r="EG184">
        <v>-0.00198092829268293</v>
      </c>
      <c r="EH184">
        <v>-0.0774408147187072</v>
      </c>
      <c r="EI184">
        <v>0.016368831328846</v>
      </c>
      <c r="EJ184">
        <v>1</v>
      </c>
      <c r="EK184">
        <v>2</v>
      </c>
      <c r="EL184">
        <v>3</v>
      </c>
      <c r="EM184" t="s">
        <v>306</v>
      </c>
      <c r="EN184">
        <v>100</v>
      </c>
      <c r="EO184">
        <v>100</v>
      </c>
      <c r="EP184">
        <v>9.319</v>
      </c>
      <c r="EQ184">
        <v>0.1537</v>
      </c>
      <c r="ER184">
        <v>5.25304998807394</v>
      </c>
      <c r="ES184">
        <v>0.0095515401478521</v>
      </c>
      <c r="ET184">
        <v>-4.08282145803731e-06</v>
      </c>
      <c r="EU184">
        <v>9.61633180237613e-10</v>
      </c>
      <c r="EV184">
        <v>-0.0133641391554055</v>
      </c>
      <c r="EW184">
        <v>0.00964955815971448</v>
      </c>
      <c r="EX184">
        <v>0.000351754833574242</v>
      </c>
      <c r="EY184">
        <v>-6.74969522547015e-06</v>
      </c>
      <c r="EZ184">
        <v>-1</v>
      </c>
      <c r="FA184">
        <v>-1</v>
      </c>
      <c r="FB184">
        <v>-1</v>
      </c>
      <c r="FC184">
        <v>-1</v>
      </c>
      <c r="FD184">
        <v>6</v>
      </c>
      <c r="FE184">
        <v>6</v>
      </c>
      <c r="FF184">
        <v>2</v>
      </c>
      <c r="FG184">
        <v>793.15</v>
      </c>
      <c r="FH184">
        <v>739.829</v>
      </c>
      <c r="FI184">
        <v>19.9996</v>
      </c>
      <c r="FJ184">
        <v>26.8383</v>
      </c>
      <c r="FK184">
        <v>29.9999</v>
      </c>
      <c r="FL184">
        <v>26.9122</v>
      </c>
      <c r="FM184">
        <v>26.8868</v>
      </c>
      <c r="FN184">
        <v>33.6253</v>
      </c>
      <c r="FO184">
        <v>17.3299</v>
      </c>
      <c r="FP184">
        <v>6.45989</v>
      </c>
      <c r="FQ184">
        <v>20</v>
      </c>
      <c r="FR184">
        <v>560.67</v>
      </c>
      <c r="FS184">
        <v>13.0148</v>
      </c>
      <c r="FT184">
        <v>100.039</v>
      </c>
      <c r="FU184">
        <v>100.404</v>
      </c>
    </row>
    <row r="185" spans="1:177">
      <c r="A185">
        <v>169</v>
      </c>
      <c r="B185">
        <v>1621533905.6</v>
      </c>
      <c r="C185">
        <v>336.099999904633</v>
      </c>
      <c r="D185" t="s">
        <v>634</v>
      </c>
      <c r="E185" t="s">
        <v>635</v>
      </c>
      <c r="G185">
        <v>1621533905.6</v>
      </c>
      <c r="H185">
        <f>CD185*AF185*(BZ185-CA185)/(100*BS185*(1000-AF185*BZ185))</f>
        <v>0</v>
      </c>
      <c r="I185">
        <f>CD185*AF185*(BY185-BX185*(1000-AF185*CA185)/(1000-AF185*BZ185))/(100*BS185)</f>
        <v>0</v>
      </c>
      <c r="J185">
        <f>BX185 - IF(AF185&gt;1, I185*BS185*100.0/(AH185*CL185), 0)</f>
        <v>0</v>
      </c>
      <c r="K185">
        <f>((Q185-H185/2)*J185-I185)/(Q185+H185/2)</f>
        <v>0</v>
      </c>
      <c r="L185">
        <f>K185*(CE185+CF185)/1000.0</f>
        <v>0</v>
      </c>
      <c r="M185">
        <f>(BX185 - IF(AF185&gt;1, I185*BS185*100.0/(AH185*CL185), 0))*(CE185+CF185)/1000.0</f>
        <v>0</v>
      </c>
      <c r="N185">
        <f>2.0/((1/P185-1/O185)+SIGN(P185)*SQRT((1/P185-1/O185)*(1/P185-1/O185) + 4*BT185/((BT185+1)*(BT185+1))*(2*1/P185*1/O185-1/O185*1/O185)))</f>
        <v>0</v>
      </c>
      <c r="O185">
        <f>IF(LEFT(BU185,1)&lt;&gt;"0",IF(LEFT(BU185,1)="1",3.0,BV185),$D$5+$E$5*(CL185*CE185/($K$5*1000))+$F$5*(CL185*CE185/($K$5*1000))*MAX(MIN(BS185,$J$5),$I$5)*MAX(MIN(BS185,$J$5),$I$5)+$G$5*MAX(MIN(BS185,$J$5),$I$5)*(CL185*CE185/($K$5*1000))+$H$5*(CL185*CE185/($K$5*1000))*(CL185*CE185/($K$5*1000)))</f>
        <v>0</v>
      </c>
      <c r="P185">
        <f>H185*(1000-(1000*0.61365*exp(17.502*T185/(240.97+T185))/(CE185+CF185)+BZ185)/2)/(1000*0.61365*exp(17.502*T185/(240.97+T185))/(CE185+CF185)-BZ185)</f>
        <v>0</v>
      </c>
      <c r="Q185">
        <f>1/((BT185+1)/(N185/1.6)+1/(O185/1.37)) + BT185/((BT185+1)/(N185/1.6) + BT185/(O185/1.37))</f>
        <v>0</v>
      </c>
      <c r="R185">
        <f>(BP185*BR185)</f>
        <v>0</v>
      </c>
      <c r="S185">
        <f>(CG185+(R185+2*0.95*5.67E-8*(((CG185+$B$7)+273)^4-(CG185+273)^4)-44100*H185)/(1.84*29.3*O185+8*0.95*5.67E-8*(CG185+273)^3))</f>
        <v>0</v>
      </c>
      <c r="T185">
        <f>($C$7*CH185+$D$7*CI185+$E$7*S185)</f>
        <v>0</v>
      </c>
      <c r="U185">
        <f>0.61365*exp(17.502*T185/(240.97+T185))</f>
        <v>0</v>
      </c>
      <c r="V185">
        <f>(W185/X185*100)</f>
        <v>0</v>
      </c>
      <c r="W185">
        <f>BZ185*(CE185+CF185)/1000</f>
        <v>0</v>
      </c>
      <c r="X185">
        <f>0.61365*exp(17.502*CG185/(240.97+CG185))</f>
        <v>0</v>
      </c>
      <c r="Y185">
        <f>(U185-BZ185*(CE185+CF185)/1000)</f>
        <v>0</v>
      </c>
      <c r="Z185">
        <f>(-H185*44100)</f>
        <v>0</v>
      </c>
      <c r="AA185">
        <f>2*29.3*O185*0.92*(CG185-T185)</f>
        <v>0</v>
      </c>
      <c r="AB185">
        <f>2*0.95*5.67E-8*(((CG185+$B$7)+273)^4-(T185+273)^4)</f>
        <v>0</v>
      </c>
      <c r="AC185">
        <f>R185+AB185+Z185+AA185</f>
        <v>0</v>
      </c>
      <c r="AD185">
        <v>0</v>
      </c>
      <c r="AE185">
        <v>0</v>
      </c>
      <c r="AF185">
        <f>IF(AD185*$H$13&gt;=AH185,1.0,(AH185/(AH185-AD185*$H$13)))</f>
        <v>0</v>
      </c>
      <c r="AG185">
        <f>(AF185-1)*100</f>
        <v>0</v>
      </c>
      <c r="AH185">
        <f>MAX(0,($B$13+$C$13*CL185)/(1+$D$13*CL185)*CE185/(CG185+273)*$E$13)</f>
        <v>0</v>
      </c>
      <c r="AI185" t="s">
        <v>294</v>
      </c>
      <c r="AJ185">
        <v>0</v>
      </c>
      <c r="AK185">
        <v>0</v>
      </c>
      <c r="AL185">
        <f>AK185-AJ185</f>
        <v>0</v>
      </c>
      <c r="AM185">
        <f>AL185/AK185</f>
        <v>0</v>
      </c>
      <c r="AN185">
        <v>0</v>
      </c>
      <c r="AO185" t="s">
        <v>294</v>
      </c>
      <c r="AP185">
        <v>0</v>
      </c>
      <c r="AQ185">
        <v>0</v>
      </c>
      <c r="AR185">
        <f>1-AP185/AQ185</f>
        <v>0</v>
      </c>
      <c r="AS185">
        <v>0.5</v>
      </c>
      <c r="AT185">
        <f>BP185</f>
        <v>0</v>
      </c>
      <c r="AU185">
        <f>I185</f>
        <v>0</v>
      </c>
      <c r="AV185">
        <f>AR185*AS185*AT185</f>
        <v>0</v>
      </c>
      <c r="AW185">
        <f>BB185/AQ185</f>
        <v>0</v>
      </c>
      <c r="AX185">
        <f>(AU185-AN185)/AT185</f>
        <v>0</v>
      </c>
      <c r="AY185">
        <f>(AK185-AQ185)/AQ185</f>
        <v>0</v>
      </c>
      <c r="AZ185" t="s">
        <v>294</v>
      </c>
      <c r="BA185">
        <v>0</v>
      </c>
      <c r="BB185">
        <f>AQ185-BA185</f>
        <v>0</v>
      </c>
      <c r="BC185">
        <f>(AQ185-AP185)/(AQ185-BA185)</f>
        <v>0</v>
      </c>
      <c r="BD185">
        <f>(AK185-AQ185)/(AK185-BA185)</f>
        <v>0</v>
      </c>
      <c r="BE185">
        <f>(AQ185-AP185)/(AQ185-AJ185)</f>
        <v>0</v>
      </c>
      <c r="BF185">
        <f>(AK185-AQ185)/(AK185-AJ185)</f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f>$B$11*CM185+$C$11*CN185+$F$11*CO185*(1-CR185)</f>
        <v>0</v>
      </c>
      <c r="BP185">
        <f>BO185*BQ185</f>
        <v>0</v>
      </c>
      <c r="BQ185">
        <f>($B$11*$D$9+$C$11*$D$9+$F$11*((DB185+CT185)/MAX(DB185+CT185+DC185, 0.1)*$I$9+DC185/MAX(DB185+CT185+DC185, 0.1)*$J$9))/($B$11+$C$11+$F$11)</f>
        <v>0</v>
      </c>
      <c r="BR185">
        <f>($B$11*$K$9+$C$11*$K$9+$F$11*((DB185+CT185)/MAX(DB185+CT185+DC185, 0.1)*$P$9+DC185/MAX(DB185+CT185+DC185, 0.1)*$Q$9))/($B$11+$C$11+$F$11)</f>
        <v>0</v>
      </c>
      <c r="BS185">
        <v>6</v>
      </c>
      <c r="BT185">
        <v>0.5</v>
      </c>
      <c r="BU185" t="s">
        <v>295</v>
      </c>
      <c r="BV185">
        <v>2</v>
      </c>
      <c r="BW185">
        <v>1621533905.6</v>
      </c>
      <c r="BX185">
        <v>543.669</v>
      </c>
      <c r="BY185">
        <v>553.912</v>
      </c>
      <c r="BZ185">
        <v>12.9536</v>
      </c>
      <c r="CA185">
        <v>12.9541</v>
      </c>
      <c r="CB185">
        <v>534.331</v>
      </c>
      <c r="CC185">
        <v>12.7999</v>
      </c>
      <c r="CD185">
        <v>700.082</v>
      </c>
      <c r="CE185">
        <v>100.929</v>
      </c>
      <c r="CF185">
        <v>0.0998644</v>
      </c>
      <c r="CG185">
        <v>22.9444</v>
      </c>
      <c r="CH185">
        <v>22.8843</v>
      </c>
      <c r="CI185">
        <v>999.9</v>
      </c>
      <c r="CJ185">
        <v>0</v>
      </c>
      <c r="CK185">
        <v>0</v>
      </c>
      <c r="CL185">
        <v>10010</v>
      </c>
      <c r="CM185">
        <v>0</v>
      </c>
      <c r="CN185">
        <v>3.29063</v>
      </c>
      <c r="CO185">
        <v>600.092</v>
      </c>
      <c r="CP185">
        <v>0.933003</v>
      </c>
      <c r="CQ185">
        <v>0.0669971</v>
      </c>
      <c r="CR185">
        <v>0</v>
      </c>
      <c r="CS185">
        <v>3.6007</v>
      </c>
      <c r="CT185">
        <v>4.99951</v>
      </c>
      <c r="CU185">
        <v>89.4202</v>
      </c>
      <c r="CV185">
        <v>4814.85</v>
      </c>
      <c r="CW185">
        <v>37.625</v>
      </c>
      <c r="CX185">
        <v>41.437</v>
      </c>
      <c r="CY185">
        <v>40.062</v>
      </c>
      <c r="CZ185">
        <v>41</v>
      </c>
      <c r="DA185">
        <v>39.937</v>
      </c>
      <c r="DB185">
        <v>555.22</v>
      </c>
      <c r="DC185">
        <v>39.87</v>
      </c>
      <c r="DD185">
        <v>0</v>
      </c>
      <c r="DE185">
        <v>1621533909.4</v>
      </c>
      <c r="DF185">
        <v>0</v>
      </c>
      <c r="DG185">
        <v>3.4626</v>
      </c>
      <c r="DH185">
        <v>-0.616407699971898</v>
      </c>
      <c r="DI185">
        <v>-0.431653847928118</v>
      </c>
      <c r="DJ185">
        <v>89.610776</v>
      </c>
      <c r="DK185">
        <v>15</v>
      </c>
      <c r="DL185">
        <v>1621533543.5</v>
      </c>
      <c r="DM185" t="s">
        <v>296</v>
      </c>
      <c r="DN185">
        <v>1621533543</v>
      </c>
      <c r="DO185">
        <v>1621533543.5</v>
      </c>
      <c r="DP185">
        <v>4</v>
      </c>
      <c r="DQ185">
        <v>0.002</v>
      </c>
      <c r="DR185">
        <v>0.003</v>
      </c>
      <c r="DS185">
        <v>8.559</v>
      </c>
      <c r="DT185">
        <v>0.154</v>
      </c>
      <c r="DU185">
        <v>420</v>
      </c>
      <c r="DV185">
        <v>13</v>
      </c>
      <c r="DW185">
        <v>1.35</v>
      </c>
      <c r="DX185">
        <v>0.35</v>
      </c>
      <c r="DY185">
        <v>-9.89147463414634</v>
      </c>
      <c r="DZ185">
        <v>-0.903755982186678</v>
      </c>
      <c r="EA185">
        <v>0.166648088235872</v>
      </c>
      <c r="EB185">
        <v>0</v>
      </c>
      <c r="EC185">
        <v>3.46967647058824</v>
      </c>
      <c r="ED185">
        <v>-0.376105878909647</v>
      </c>
      <c r="EE185">
        <v>0.187011665346787</v>
      </c>
      <c r="EF185">
        <v>1</v>
      </c>
      <c r="EG185">
        <v>-0.00209832243902439</v>
      </c>
      <c r="EH185">
        <v>-0.0928662384115838</v>
      </c>
      <c r="EI185">
        <v>0.0163017042847095</v>
      </c>
      <c r="EJ185">
        <v>1</v>
      </c>
      <c r="EK185">
        <v>2</v>
      </c>
      <c r="EL185">
        <v>3</v>
      </c>
      <c r="EM185" t="s">
        <v>306</v>
      </c>
      <c r="EN185">
        <v>100</v>
      </c>
      <c r="EO185">
        <v>100</v>
      </c>
      <c r="EP185">
        <v>9.338</v>
      </c>
      <c r="EQ185">
        <v>0.1537</v>
      </c>
      <c r="ER185">
        <v>5.25304998807394</v>
      </c>
      <c r="ES185">
        <v>0.0095515401478521</v>
      </c>
      <c r="ET185">
        <v>-4.08282145803731e-06</v>
      </c>
      <c r="EU185">
        <v>9.61633180237613e-10</v>
      </c>
      <c r="EV185">
        <v>-0.0133641391554055</v>
      </c>
      <c r="EW185">
        <v>0.00964955815971448</v>
      </c>
      <c r="EX185">
        <v>0.000351754833574242</v>
      </c>
      <c r="EY185">
        <v>-6.74969522547015e-06</v>
      </c>
      <c r="EZ185">
        <v>-1</v>
      </c>
      <c r="FA185">
        <v>-1</v>
      </c>
      <c r="FB185">
        <v>-1</v>
      </c>
      <c r="FC185">
        <v>-1</v>
      </c>
      <c r="FD185">
        <v>6</v>
      </c>
      <c r="FE185">
        <v>6</v>
      </c>
      <c r="FF185">
        <v>2</v>
      </c>
      <c r="FG185">
        <v>793.151</v>
      </c>
      <c r="FH185">
        <v>739.609</v>
      </c>
      <c r="FI185">
        <v>19.9994</v>
      </c>
      <c r="FJ185">
        <v>26.8361</v>
      </c>
      <c r="FK185">
        <v>29.9999</v>
      </c>
      <c r="FL185">
        <v>26.9122</v>
      </c>
      <c r="FM185">
        <v>26.8846</v>
      </c>
      <c r="FN185">
        <v>33.7789</v>
      </c>
      <c r="FO185">
        <v>17.3299</v>
      </c>
      <c r="FP185">
        <v>6.45989</v>
      </c>
      <c r="FQ185">
        <v>20</v>
      </c>
      <c r="FR185">
        <v>564.05</v>
      </c>
      <c r="FS185">
        <v>13.0148</v>
      </c>
      <c r="FT185">
        <v>100.04</v>
      </c>
      <c r="FU185">
        <v>100.403</v>
      </c>
    </row>
    <row r="186" spans="1:177">
      <c r="A186">
        <v>170</v>
      </c>
      <c r="B186">
        <v>1621533907.6</v>
      </c>
      <c r="C186">
        <v>338.099999904633</v>
      </c>
      <c r="D186" t="s">
        <v>636</v>
      </c>
      <c r="E186" t="s">
        <v>637</v>
      </c>
      <c r="G186">
        <v>1621533907.6</v>
      </c>
      <c r="H186">
        <f>CD186*AF186*(BZ186-CA186)/(100*BS186*(1000-AF186*BZ186))</f>
        <v>0</v>
      </c>
      <c r="I186">
        <f>CD186*AF186*(BY186-BX186*(1000-AF186*CA186)/(1000-AF186*BZ186))/(100*BS186)</f>
        <v>0</v>
      </c>
      <c r="J186">
        <f>BX186 - IF(AF186&gt;1, I186*BS186*100.0/(AH186*CL186), 0)</f>
        <v>0</v>
      </c>
      <c r="K186">
        <f>((Q186-H186/2)*J186-I186)/(Q186+H186/2)</f>
        <v>0</v>
      </c>
      <c r="L186">
        <f>K186*(CE186+CF186)/1000.0</f>
        <v>0</v>
      </c>
      <c r="M186">
        <f>(BX186 - IF(AF186&gt;1, I186*BS186*100.0/(AH186*CL186), 0))*(CE186+CF186)/1000.0</f>
        <v>0</v>
      </c>
      <c r="N186">
        <f>2.0/((1/P186-1/O186)+SIGN(P186)*SQRT((1/P186-1/O186)*(1/P186-1/O186) + 4*BT186/((BT186+1)*(BT186+1))*(2*1/P186*1/O186-1/O186*1/O186)))</f>
        <v>0</v>
      </c>
      <c r="O186">
        <f>IF(LEFT(BU186,1)&lt;&gt;"0",IF(LEFT(BU186,1)="1",3.0,BV186),$D$5+$E$5*(CL186*CE186/($K$5*1000))+$F$5*(CL186*CE186/($K$5*1000))*MAX(MIN(BS186,$J$5),$I$5)*MAX(MIN(BS186,$J$5),$I$5)+$G$5*MAX(MIN(BS186,$J$5),$I$5)*(CL186*CE186/($K$5*1000))+$H$5*(CL186*CE186/($K$5*1000))*(CL186*CE186/($K$5*1000)))</f>
        <v>0</v>
      </c>
      <c r="P186">
        <f>H186*(1000-(1000*0.61365*exp(17.502*T186/(240.97+T186))/(CE186+CF186)+BZ186)/2)/(1000*0.61365*exp(17.502*T186/(240.97+T186))/(CE186+CF186)-BZ186)</f>
        <v>0</v>
      </c>
      <c r="Q186">
        <f>1/((BT186+1)/(N186/1.6)+1/(O186/1.37)) + BT186/((BT186+1)/(N186/1.6) + BT186/(O186/1.37))</f>
        <v>0</v>
      </c>
      <c r="R186">
        <f>(BP186*BR186)</f>
        <v>0</v>
      </c>
      <c r="S186">
        <f>(CG186+(R186+2*0.95*5.67E-8*(((CG186+$B$7)+273)^4-(CG186+273)^4)-44100*H186)/(1.84*29.3*O186+8*0.95*5.67E-8*(CG186+273)^3))</f>
        <v>0</v>
      </c>
      <c r="T186">
        <f>($C$7*CH186+$D$7*CI186+$E$7*S186)</f>
        <v>0</v>
      </c>
      <c r="U186">
        <f>0.61365*exp(17.502*T186/(240.97+T186))</f>
        <v>0</v>
      </c>
      <c r="V186">
        <f>(W186/X186*100)</f>
        <v>0</v>
      </c>
      <c r="W186">
        <f>BZ186*(CE186+CF186)/1000</f>
        <v>0</v>
      </c>
      <c r="X186">
        <f>0.61365*exp(17.502*CG186/(240.97+CG186))</f>
        <v>0</v>
      </c>
      <c r="Y186">
        <f>(U186-BZ186*(CE186+CF186)/1000)</f>
        <v>0</v>
      </c>
      <c r="Z186">
        <f>(-H186*44100)</f>
        <v>0</v>
      </c>
      <c r="AA186">
        <f>2*29.3*O186*0.92*(CG186-T186)</f>
        <v>0</v>
      </c>
      <c r="AB186">
        <f>2*0.95*5.67E-8*(((CG186+$B$7)+273)^4-(T186+273)^4)</f>
        <v>0</v>
      </c>
      <c r="AC186">
        <f>R186+AB186+Z186+AA186</f>
        <v>0</v>
      </c>
      <c r="AD186">
        <v>0</v>
      </c>
      <c r="AE186">
        <v>0</v>
      </c>
      <c r="AF186">
        <f>IF(AD186*$H$13&gt;=AH186,1.0,(AH186/(AH186-AD186*$H$13)))</f>
        <v>0</v>
      </c>
      <c r="AG186">
        <f>(AF186-1)*100</f>
        <v>0</v>
      </c>
      <c r="AH186">
        <f>MAX(0,($B$13+$C$13*CL186)/(1+$D$13*CL186)*CE186/(CG186+273)*$E$13)</f>
        <v>0</v>
      </c>
      <c r="AI186" t="s">
        <v>294</v>
      </c>
      <c r="AJ186">
        <v>0</v>
      </c>
      <c r="AK186">
        <v>0</v>
      </c>
      <c r="AL186">
        <f>AK186-AJ186</f>
        <v>0</v>
      </c>
      <c r="AM186">
        <f>AL186/AK186</f>
        <v>0</v>
      </c>
      <c r="AN186">
        <v>0</v>
      </c>
      <c r="AO186" t="s">
        <v>294</v>
      </c>
      <c r="AP186">
        <v>0</v>
      </c>
      <c r="AQ186">
        <v>0</v>
      </c>
      <c r="AR186">
        <f>1-AP186/AQ186</f>
        <v>0</v>
      </c>
      <c r="AS186">
        <v>0.5</v>
      </c>
      <c r="AT186">
        <f>BP186</f>
        <v>0</v>
      </c>
      <c r="AU186">
        <f>I186</f>
        <v>0</v>
      </c>
      <c r="AV186">
        <f>AR186*AS186*AT186</f>
        <v>0</v>
      </c>
      <c r="AW186">
        <f>BB186/AQ186</f>
        <v>0</v>
      </c>
      <c r="AX186">
        <f>(AU186-AN186)/AT186</f>
        <v>0</v>
      </c>
      <c r="AY186">
        <f>(AK186-AQ186)/AQ186</f>
        <v>0</v>
      </c>
      <c r="AZ186" t="s">
        <v>294</v>
      </c>
      <c r="BA186">
        <v>0</v>
      </c>
      <c r="BB186">
        <f>AQ186-BA186</f>
        <v>0</v>
      </c>
      <c r="BC186">
        <f>(AQ186-AP186)/(AQ186-BA186)</f>
        <v>0</v>
      </c>
      <c r="BD186">
        <f>(AK186-AQ186)/(AK186-BA186)</f>
        <v>0</v>
      </c>
      <c r="BE186">
        <f>(AQ186-AP186)/(AQ186-AJ186)</f>
        <v>0</v>
      </c>
      <c r="BF186">
        <f>(AK186-AQ186)/(AK186-AJ186)</f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f>$B$11*CM186+$C$11*CN186+$F$11*CO186*(1-CR186)</f>
        <v>0</v>
      </c>
      <c r="BP186">
        <f>BO186*BQ186</f>
        <v>0</v>
      </c>
      <c r="BQ186">
        <f>($B$11*$D$9+$C$11*$D$9+$F$11*((DB186+CT186)/MAX(DB186+CT186+DC186, 0.1)*$I$9+DC186/MAX(DB186+CT186+DC186, 0.1)*$J$9))/($B$11+$C$11+$F$11)</f>
        <v>0</v>
      </c>
      <c r="BR186">
        <f>($B$11*$K$9+$C$11*$K$9+$F$11*((DB186+CT186)/MAX(DB186+CT186+DC186, 0.1)*$P$9+DC186/MAX(DB186+CT186+DC186, 0.1)*$Q$9))/($B$11+$C$11+$F$11)</f>
        <v>0</v>
      </c>
      <c r="BS186">
        <v>6</v>
      </c>
      <c r="BT186">
        <v>0.5</v>
      </c>
      <c r="BU186" t="s">
        <v>295</v>
      </c>
      <c r="BV186">
        <v>2</v>
      </c>
      <c r="BW186">
        <v>1621533907.6</v>
      </c>
      <c r="BX186">
        <v>547.098</v>
      </c>
      <c r="BY186">
        <v>556.903</v>
      </c>
      <c r="BZ186">
        <v>12.9523</v>
      </c>
      <c r="CA186">
        <v>12.955</v>
      </c>
      <c r="CB186">
        <v>537.74</v>
      </c>
      <c r="CC186">
        <v>12.7987</v>
      </c>
      <c r="CD186">
        <v>699.358</v>
      </c>
      <c r="CE186">
        <v>100.929</v>
      </c>
      <c r="CF186">
        <v>0.100536</v>
      </c>
      <c r="CG186">
        <v>22.9413</v>
      </c>
      <c r="CH186">
        <v>22.8986</v>
      </c>
      <c r="CI186">
        <v>999.9</v>
      </c>
      <c r="CJ186">
        <v>0</v>
      </c>
      <c r="CK186">
        <v>0</v>
      </c>
      <c r="CL186">
        <v>9960</v>
      </c>
      <c r="CM186">
        <v>0</v>
      </c>
      <c r="CN186">
        <v>3.29063</v>
      </c>
      <c r="CO186">
        <v>600.078</v>
      </c>
      <c r="CP186">
        <v>0.933003</v>
      </c>
      <c r="CQ186">
        <v>0.0669971</v>
      </c>
      <c r="CR186">
        <v>0</v>
      </c>
      <c r="CS186">
        <v>3.4059</v>
      </c>
      <c r="CT186">
        <v>4.99951</v>
      </c>
      <c r="CU186">
        <v>89.6674</v>
      </c>
      <c r="CV186">
        <v>4814.73</v>
      </c>
      <c r="CW186">
        <v>37.625</v>
      </c>
      <c r="CX186">
        <v>41.437</v>
      </c>
      <c r="CY186">
        <v>40.062</v>
      </c>
      <c r="CZ186">
        <v>41</v>
      </c>
      <c r="DA186">
        <v>39.937</v>
      </c>
      <c r="DB186">
        <v>555.21</v>
      </c>
      <c r="DC186">
        <v>39.87</v>
      </c>
      <c r="DD186">
        <v>0</v>
      </c>
      <c r="DE186">
        <v>1621533911.2</v>
      </c>
      <c r="DF186">
        <v>0</v>
      </c>
      <c r="DG186">
        <v>3.44066153846154</v>
      </c>
      <c r="DH186">
        <v>-0.429032485378959</v>
      </c>
      <c r="DI186">
        <v>-0.127309402503639</v>
      </c>
      <c r="DJ186">
        <v>89.6162538461538</v>
      </c>
      <c r="DK186">
        <v>15</v>
      </c>
      <c r="DL186">
        <v>1621533543.5</v>
      </c>
      <c r="DM186" t="s">
        <v>296</v>
      </c>
      <c r="DN186">
        <v>1621533543</v>
      </c>
      <c r="DO186">
        <v>1621533543.5</v>
      </c>
      <c r="DP186">
        <v>4</v>
      </c>
      <c r="DQ186">
        <v>0.002</v>
      </c>
      <c r="DR186">
        <v>0.003</v>
      </c>
      <c r="DS186">
        <v>8.559</v>
      </c>
      <c r="DT186">
        <v>0.154</v>
      </c>
      <c r="DU186">
        <v>420</v>
      </c>
      <c r="DV186">
        <v>13</v>
      </c>
      <c r="DW186">
        <v>1.35</v>
      </c>
      <c r="DX186">
        <v>0.35</v>
      </c>
      <c r="DY186">
        <v>-9.92917731707317</v>
      </c>
      <c r="DZ186">
        <v>-0.880887950154938</v>
      </c>
      <c r="EA186">
        <v>0.170278662356085</v>
      </c>
      <c r="EB186">
        <v>0</v>
      </c>
      <c r="EC186">
        <v>3.46598823529412</v>
      </c>
      <c r="ED186">
        <v>-0.45812324596517</v>
      </c>
      <c r="EE186">
        <v>0.160619242427744</v>
      </c>
      <c r="EF186">
        <v>1</v>
      </c>
      <c r="EG186">
        <v>-0.00310756712195122</v>
      </c>
      <c r="EH186">
        <v>-0.0746267397300474</v>
      </c>
      <c r="EI186">
        <v>0.0157925458397505</v>
      </c>
      <c r="EJ186">
        <v>1</v>
      </c>
      <c r="EK186">
        <v>2</v>
      </c>
      <c r="EL186">
        <v>3</v>
      </c>
      <c r="EM186" t="s">
        <v>306</v>
      </c>
      <c r="EN186">
        <v>100</v>
      </c>
      <c r="EO186">
        <v>100</v>
      </c>
      <c r="EP186">
        <v>9.358</v>
      </c>
      <c r="EQ186">
        <v>0.1536</v>
      </c>
      <c r="ER186">
        <v>5.25304998807394</v>
      </c>
      <c r="ES186">
        <v>0.0095515401478521</v>
      </c>
      <c r="ET186">
        <v>-4.08282145803731e-06</v>
      </c>
      <c r="EU186">
        <v>9.61633180237613e-10</v>
      </c>
      <c r="EV186">
        <v>-0.0133641391554055</v>
      </c>
      <c r="EW186">
        <v>0.00964955815971448</v>
      </c>
      <c r="EX186">
        <v>0.000351754833574242</v>
      </c>
      <c r="EY186">
        <v>-6.74969522547015e-06</v>
      </c>
      <c r="EZ186">
        <v>-1</v>
      </c>
      <c r="FA186">
        <v>-1</v>
      </c>
      <c r="FB186">
        <v>-1</v>
      </c>
      <c r="FC186">
        <v>-1</v>
      </c>
      <c r="FD186">
        <v>6.1</v>
      </c>
      <c r="FE186">
        <v>6.1</v>
      </c>
      <c r="FF186">
        <v>2</v>
      </c>
      <c r="FG186">
        <v>792.762</v>
      </c>
      <c r="FH186">
        <v>739.798</v>
      </c>
      <c r="FI186">
        <v>19.9994</v>
      </c>
      <c r="FJ186">
        <v>26.8361</v>
      </c>
      <c r="FK186">
        <v>29.9999</v>
      </c>
      <c r="FL186">
        <v>26.91</v>
      </c>
      <c r="FM186">
        <v>26.8846</v>
      </c>
      <c r="FN186">
        <v>33.9497</v>
      </c>
      <c r="FO186">
        <v>17.3299</v>
      </c>
      <c r="FP186">
        <v>6.45989</v>
      </c>
      <c r="FQ186">
        <v>20</v>
      </c>
      <c r="FR186">
        <v>567.41</v>
      </c>
      <c r="FS186">
        <v>13.0148</v>
      </c>
      <c r="FT186">
        <v>100.041</v>
      </c>
      <c r="FU186">
        <v>100.401</v>
      </c>
    </row>
    <row r="187" spans="1:177">
      <c r="A187">
        <v>171</v>
      </c>
      <c r="B187">
        <v>1621533909.6</v>
      </c>
      <c r="C187">
        <v>340.099999904633</v>
      </c>
      <c r="D187" t="s">
        <v>638</v>
      </c>
      <c r="E187" t="s">
        <v>639</v>
      </c>
      <c r="G187">
        <v>1621533909.6</v>
      </c>
      <c r="H187">
        <f>CD187*AF187*(BZ187-CA187)/(100*BS187*(1000-AF187*BZ187))</f>
        <v>0</v>
      </c>
      <c r="I187">
        <f>CD187*AF187*(BY187-BX187*(1000-AF187*CA187)/(1000-AF187*BZ187))/(100*BS187)</f>
        <v>0</v>
      </c>
      <c r="J187">
        <f>BX187 - IF(AF187&gt;1, I187*BS187*100.0/(AH187*CL187), 0)</f>
        <v>0</v>
      </c>
      <c r="K187">
        <f>((Q187-H187/2)*J187-I187)/(Q187+H187/2)</f>
        <v>0</v>
      </c>
      <c r="L187">
        <f>K187*(CE187+CF187)/1000.0</f>
        <v>0</v>
      </c>
      <c r="M187">
        <f>(BX187 - IF(AF187&gt;1, I187*BS187*100.0/(AH187*CL187), 0))*(CE187+CF187)/1000.0</f>
        <v>0</v>
      </c>
      <c r="N187">
        <f>2.0/((1/P187-1/O187)+SIGN(P187)*SQRT((1/P187-1/O187)*(1/P187-1/O187) + 4*BT187/((BT187+1)*(BT187+1))*(2*1/P187*1/O187-1/O187*1/O187)))</f>
        <v>0</v>
      </c>
      <c r="O187">
        <f>IF(LEFT(BU187,1)&lt;&gt;"0",IF(LEFT(BU187,1)="1",3.0,BV187),$D$5+$E$5*(CL187*CE187/($K$5*1000))+$F$5*(CL187*CE187/($K$5*1000))*MAX(MIN(BS187,$J$5),$I$5)*MAX(MIN(BS187,$J$5),$I$5)+$G$5*MAX(MIN(BS187,$J$5),$I$5)*(CL187*CE187/($K$5*1000))+$H$5*(CL187*CE187/($K$5*1000))*(CL187*CE187/($K$5*1000)))</f>
        <v>0</v>
      </c>
      <c r="P187">
        <f>H187*(1000-(1000*0.61365*exp(17.502*T187/(240.97+T187))/(CE187+CF187)+BZ187)/2)/(1000*0.61365*exp(17.502*T187/(240.97+T187))/(CE187+CF187)-BZ187)</f>
        <v>0</v>
      </c>
      <c r="Q187">
        <f>1/((BT187+1)/(N187/1.6)+1/(O187/1.37)) + BT187/((BT187+1)/(N187/1.6) + BT187/(O187/1.37))</f>
        <v>0</v>
      </c>
      <c r="R187">
        <f>(BP187*BR187)</f>
        <v>0</v>
      </c>
      <c r="S187">
        <f>(CG187+(R187+2*0.95*5.67E-8*(((CG187+$B$7)+273)^4-(CG187+273)^4)-44100*H187)/(1.84*29.3*O187+8*0.95*5.67E-8*(CG187+273)^3))</f>
        <v>0</v>
      </c>
      <c r="T187">
        <f>($C$7*CH187+$D$7*CI187+$E$7*S187)</f>
        <v>0</v>
      </c>
      <c r="U187">
        <f>0.61365*exp(17.502*T187/(240.97+T187))</f>
        <v>0</v>
      </c>
      <c r="V187">
        <f>(W187/X187*100)</f>
        <v>0</v>
      </c>
      <c r="W187">
        <f>BZ187*(CE187+CF187)/1000</f>
        <v>0</v>
      </c>
      <c r="X187">
        <f>0.61365*exp(17.502*CG187/(240.97+CG187))</f>
        <v>0</v>
      </c>
      <c r="Y187">
        <f>(U187-BZ187*(CE187+CF187)/1000)</f>
        <v>0</v>
      </c>
      <c r="Z187">
        <f>(-H187*44100)</f>
        <v>0</v>
      </c>
      <c r="AA187">
        <f>2*29.3*O187*0.92*(CG187-T187)</f>
        <v>0</v>
      </c>
      <c r="AB187">
        <f>2*0.95*5.67E-8*(((CG187+$B$7)+273)^4-(T187+273)^4)</f>
        <v>0</v>
      </c>
      <c r="AC187">
        <f>R187+AB187+Z187+AA187</f>
        <v>0</v>
      </c>
      <c r="AD187">
        <v>0</v>
      </c>
      <c r="AE187">
        <v>0</v>
      </c>
      <c r="AF187">
        <f>IF(AD187*$H$13&gt;=AH187,1.0,(AH187/(AH187-AD187*$H$13)))</f>
        <v>0</v>
      </c>
      <c r="AG187">
        <f>(AF187-1)*100</f>
        <v>0</v>
      </c>
      <c r="AH187">
        <f>MAX(0,($B$13+$C$13*CL187)/(1+$D$13*CL187)*CE187/(CG187+273)*$E$13)</f>
        <v>0</v>
      </c>
      <c r="AI187" t="s">
        <v>294</v>
      </c>
      <c r="AJ187">
        <v>0</v>
      </c>
      <c r="AK187">
        <v>0</v>
      </c>
      <c r="AL187">
        <f>AK187-AJ187</f>
        <v>0</v>
      </c>
      <c r="AM187">
        <f>AL187/AK187</f>
        <v>0</v>
      </c>
      <c r="AN187">
        <v>0</v>
      </c>
      <c r="AO187" t="s">
        <v>294</v>
      </c>
      <c r="AP187">
        <v>0</v>
      </c>
      <c r="AQ187">
        <v>0</v>
      </c>
      <c r="AR187">
        <f>1-AP187/AQ187</f>
        <v>0</v>
      </c>
      <c r="AS187">
        <v>0.5</v>
      </c>
      <c r="AT187">
        <f>BP187</f>
        <v>0</v>
      </c>
      <c r="AU187">
        <f>I187</f>
        <v>0</v>
      </c>
      <c r="AV187">
        <f>AR187*AS187*AT187</f>
        <v>0</v>
      </c>
      <c r="AW187">
        <f>BB187/AQ187</f>
        <v>0</v>
      </c>
      <c r="AX187">
        <f>(AU187-AN187)/AT187</f>
        <v>0</v>
      </c>
      <c r="AY187">
        <f>(AK187-AQ187)/AQ187</f>
        <v>0</v>
      </c>
      <c r="AZ187" t="s">
        <v>294</v>
      </c>
      <c r="BA187">
        <v>0</v>
      </c>
      <c r="BB187">
        <f>AQ187-BA187</f>
        <v>0</v>
      </c>
      <c r="BC187">
        <f>(AQ187-AP187)/(AQ187-BA187)</f>
        <v>0</v>
      </c>
      <c r="BD187">
        <f>(AK187-AQ187)/(AK187-BA187)</f>
        <v>0</v>
      </c>
      <c r="BE187">
        <f>(AQ187-AP187)/(AQ187-AJ187)</f>
        <v>0</v>
      </c>
      <c r="BF187">
        <f>(AK187-AQ187)/(AK187-AJ187)</f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f>$B$11*CM187+$C$11*CN187+$F$11*CO187*(1-CR187)</f>
        <v>0</v>
      </c>
      <c r="BP187">
        <f>BO187*BQ187</f>
        <v>0</v>
      </c>
      <c r="BQ187">
        <f>($B$11*$D$9+$C$11*$D$9+$F$11*((DB187+CT187)/MAX(DB187+CT187+DC187, 0.1)*$I$9+DC187/MAX(DB187+CT187+DC187, 0.1)*$J$9))/($B$11+$C$11+$F$11)</f>
        <v>0</v>
      </c>
      <c r="BR187">
        <f>($B$11*$K$9+$C$11*$K$9+$F$11*((DB187+CT187)/MAX(DB187+CT187+DC187, 0.1)*$P$9+DC187/MAX(DB187+CT187+DC187, 0.1)*$Q$9))/($B$11+$C$11+$F$11)</f>
        <v>0</v>
      </c>
      <c r="BS187">
        <v>6</v>
      </c>
      <c r="BT187">
        <v>0.5</v>
      </c>
      <c r="BU187" t="s">
        <v>295</v>
      </c>
      <c r="BV187">
        <v>2</v>
      </c>
      <c r="BW187">
        <v>1621533909.6</v>
      </c>
      <c r="BX187">
        <v>550.428</v>
      </c>
      <c r="BY187">
        <v>560.357</v>
      </c>
      <c r="BZ187">
        <v>12.9584</v>
      </c>
      <c r="CA187">
        <v>12.9535</v>
      </c>
      <c r="CB187">
        <v>541.05</v>
      </c>
      <c r="CC187">
        <v>12.8047</v>
      </c>
      <c r="CD187">
        <v>699.845</v>
      </c>
      <c r="CE187">
        <v>100.926</v>
      </c>
      <c r="CF187">
        <v>0.100332</v>
      </c>
      <c r="CG187">
        <v>22.9386</v>
      </c>
      <c r="CH187">
        <v>22.9152</v>
      </c>
      <c r="CI187">
        <v>999.9</v>
      </c>
      <c r="CJ187">
        <v>0</v>
      </c>
      <c r="CK187">
        <v>0</v>
      </c>
      <c r="CL187">
        <v>9970</v>
      </c>
      <c r="CM187">
        <v>0</v>
      </c>
      <c r="CN187">
        <v>3.29063</v>
      </c>
      <c r="CO187">
        <v>600.085</v>
      </c>
      <c r="CP187">
        <v>0.933003</v>
      </c>
      <c r="CQ187">
        <v>0.0669971</v>
      </c>
      <c r="CR187">
        <v>0</v>
      </c>
      <c r="CS187">
        <v>3.6283</v>
      </c>
      <c r="CT187">
        <v>4.99951</v>
      </c>
      <c r="CU187">
        <v>89.8094</v>
      </c>
      <c r="CV187">
        <v>4814.79</v>
      </c>
      <c r="CW187">
        <v>37.625</v>
      </c>
      <c r="CX187">
        <v>41.375</v>
      </c>
      <c r="CY187">
        <v>40.062</v>
      </c>
      <c r="CZ187">
        <v>41</v>
      </c>
      <c r="DA187">
        <v>39.937</v>
      </c>
      <c r="DB187">
        <v>555.22</v>
      </c>
      <c r="DC187">
        <v>39.87</v>
      </c>
      <c r="DD187">
        <v>0</v>
      </c>
      <c r="DE187">
        <v>1621533913.6</v>
      </c>
      <c r="DF187">
        <v>0</v>
      </c>
      <c r="DG187">
        <v>3.4366</v>
      </c>
      <c r="DH187">
        <v>-0.141976070855093</v>
      </c>
      <c r="DI187">
        <v>-0.215548721676599</v>
      </c>
      <c r="DJ187">
        <v>89.6395153846154</v>
      </c>
      <c r="DK187">
        <v>15</v>
      </c>
      <c r="DL187">
        <v>1621533543.5</v>
      </c>
      <c r="DM187" t="s">
        <v>296</v>
      </c>
      <c r="DN187">
        <v>1621533543</v>
      </c>
      <c r="DO187">
        <v>1621533543.5</v>
      </c>
      <c r="DP187">
        <v>4</v>
      </c>
      <c r="DQ187">
        <v>0.002</v>
      </c>
      <c r="DR187">
        <v>0.003</v>
      </c>
      <c r="DS187">
        <v>8.559</v>
      </c>
      <c r="DT187">
        <v>0.154</v>
      </c>
      <c r="DU187">
        <v>420</v>
      </c>
      <c r="DV187">
        <v>13</v>
      </c>
      <c r="DW187">
        <v>1.35</v>
      </c>
      <c r="DX187">
        <v>0.35</v>
      </c>
      <c r="DY187">
        <v>-9.93250170731707</v>
      </c>
      <c r="DZ187">
        <v>-0.272063320358463</v>
      </c>
      <c r="EA187">
        <v>0.16755168073343</v>
      </c>
      <c r="EB187">
        <v>1</v>
      </c>
      <c r="EC187">
        <v>3.44799090909091</v>
      </c>
      <c r="ED187">
        <v>-0.646909899677013</v>
      </c>
      <c r="EE187">
        <v>0.16843068237658</v>
      </c>
      <c r="EF187">
        <v>1</v>
      </c>
      <c r="EG187">
        <v>-0.00594274541463415</v>
      </c>
      <c r="EH187">
        <v>-0.0201772270397189</v>
      </c>
      <c r="EI187">
        <v>0.0127314135706549</v>
      </c>
      <c r="EJ187">
        <v>1</v>
      </c>
      <c r="EK187">
        <v>3</v>
      </c>
      <c r="EL187">
        <v>3</v>
      </c>
      <c r="EM187" t="s">
        <v>297</v>
      </c>
      <c r="EN187">
        <v>100</v>
      </c>
      <c r="EO187">
        <v>100</v>
      </c>
      <c r="EP187">
        <v>9.378</v>
      </c>
      <c r="EQ187">
        <v>0.1537</v>
      </c>
      <c r="ER187">
        <v>5.25304998807394</v>
      </c>
      <c r="ES187">
        <v>0.0095515401478521</v>
      </c>
      <c r="ET187">
        <v>-4.08282145803731e-06</v>
      </c>
      <c r="EU187">
        <v>9.61633180237613e-10</v>
      </c>
      <c r="EV187">
        <v>-0.0133641391554055</v>
      </c>
      <c r="EW187">
        <v>0.00964955815971448</v>
      </c>
      <c r="EX187">
        <v>0.000351754833574242</v>
      </c>
      <c r="EY187">
        <v>-6.74969522547015e-06</v>
      </c>
      <c r="EZ187">
        <v>-1</v>
      </c>
      <c r="FA187">
        <v>-1</v>
      </c>
      <c r="FB187">
        <v>-1</v>
      </c>
      <c r="FC187">
        <v>-1</v>
      </c>
      <c r="FD187">
        <v>6.1</v>
      </c>
      <c r="FE187">
        <v>6.1</v>
      </c>
      <c r="FF187">
        <v>2</v>
      </c>
      <c r="FG187">
        <v>794.187</v>
      </c>
      <c r="FH187">
        <v>739.42</v>
      </c>
      <c r="FI187">
        <v>19.9995</v>
      </c>
      <c r="FJ187">
        <v>26.8347</v>
      </c>
      <c r="FK187">
        <v>29.9998</v>
      </c>
      <c r="FL187">
        <v>26.91</v>
      </c>
      <c r="FM187">
        <v>26.8841</v>
      </c>
      <c r="FN187">
        <v>34.1091</v>
      </c>
      <c r="FO187">
        <v>17.3299</v>
      </c>
      <c r="FP187">
        <v>6.45989</v>
      </c>
      <c r="FQ187">
        <v>20</v>
      </c>
      <c r="FR187">
        <v>570.77</v>
      </c>
      <c r="FS187">
        <v>13.0148</v>
      </c>
      <c r="FT187">
        <v>100.041</v>
      </c>
      <c r="FU187">
        <v>100.405</v>
      </c>
    </row>
    <row r="188" spans="1:177">
      <c r="A188">
        <v>172</v>
      </c>
      <c r="B188">
        <v>1621533911.6</v>
      </c>
      <c r="C188">
        <v>342.099999904633</v>
      </c>
      <c r="D188" t="s">
        <v>640</v>
      </c>
      <c r="E188" t="s">
        <v>641</v>
      </c>
      <c r="G188">
        <v>1621533911.6</v>
      </c>
      <c r="H188">
        <f>CD188*AF188*(BZ188-CA188)/(100*BS188*(1000-AF188*BZ188))</f>
        <v>0</v>
      </c>
      <c r="I188">
        <f>CD188*AF188*(BY188-BX188*(1000-AF188*CA188)/(1000-AF188*BZ188))/(100*BS188)</f>
        <v>0</v>
      </c>
      <c r="J188">
        <f>BX188 - IF(AF188&gt;1, I188*BS188*100.0/(AH188*CL188), 0)</f>
        <v>0</v>
      </c>
      <c r="K188">
        <f>((Q188-H188/2)*J188-I188)/(Q188+H188/2)</f>
        <v>0</v>
      </c>
      <c r="L188">
        <f>K188*(CE188+CF188)/1000.0</f>
        <v>0</v>
      </c>
      <c r="M188">
        <f>(BX188 - IF(AF188&gt;1, I188*BS188*100.0/(AH188*CL188), 0))*(CE188+CF188)/1000.0</f>
        <v>0</v>
      </c>
      <c r="N188">
        <f>2.0/((1/P188-1/O188)+SIGN(P188)*SQRT((1/P188-1/O188)*(1/P188-1/O188) + 4*BT188/((BT188+1)*(BT188+1))*(2*1/P188*1/O188-1/O188*1/O188)))</f>
        <v>0</v>
      </c>
      <c r="O188">
        <f>IF(LEFT(BU188,1)&lt;&gt;"0",IF(LEFT(BU188,1)="1",3.0,BV188),$D$5+$E$5*(CL188*CE188/($K$5*1000))+$F$5*(CL188*CE188/($K$5*1000))*MAX(MIN(BS188,$J$5),$I$5)*MAX(MIN(BS188,$J$5),$I$5)+$G$5*MAX(MIN(BS188,$J$5),$I$5)*(CL188*CE188/($K$5*1000))+$H$5*(CL188*CE188/($K$5*1000))*(CL188*CE188/($K$5*1000)))</f>
        <v>0</v>
      </c>
      <c r="P188">
        <f>H188*(1000-(1000*0.61365*exp(17.502*T188/(240.97+T188))/(CE188+CF188)+BZ188)/2)/(1000*0.61365*exp(17.502*T188/(240.97+T188))/(CE188+CF188)-BZ188)</f>
        <v>0</v>
      </c>
      <c r="Q188">
        <f>1/((BT188+1)/(N188/1.6)+1/(O188/1.37)) + BT188/((BT188+1)/(N188/1.6) + BT188/(O188/1.37))</f>
        <v>0</v>
      </c>
      <c r="R188">
        <f>(BP188*BR188)</f>
        <v>0</v>
      </c>
      <c r="S188">
        <f>(CG188+(R188+2*0.95*5.67E-8*(((CG188+$B$7)+273)^4-(CG188+273)^4)-44100*H188)/(1.84*29.3*O188+8*0.95*5.67E-8*(CG188+273)^3))</f>
        <v>0</v>
      </c>
      <c r="T188">
        <f>($C$7*CH188+$D$7*CI188+$E$7*S188)</f>
        <v>0</v>
      </c>
      <c r="U188">
        <f>0.61365*exp(17.502*T188/(240.97+T188))</f>
        <v>0</v>
      </c>
      <c r="V188">
        <f>(W188/X188*100)</f>
        <v>0</v>
      </c>
      <c r="W188">
        <f>BZ188*(CE188+CF188)/1000</f>
        <v>0</v>
      </c>
      <c r="X188">
        <f>0.61365*exp(17.502*CG188/(240.97+CG188))</f>
        <v>0</v>
      </c>
      <c r="Y188">
        <f>(U188-BZ188*(CE188+CF188)/1000)</f>
        <v>0</v>
      </c>
      <c r="Z188">
        <f>(-H188*44100)</f>
        <v>0</v>
      </c>
      <c r="AA188">
        <f>2*29.3*O188*0.92*(CG188-T188)</f>
        <v>0</v>
      </c>
      <c r="AB188">
        <f>2*0.95*5.67E-8*(((CG188+$B$7)+273)^4-(T188+273)^4)</f>
        <v>0</v>
      </c>
      <c r="AC188">
        <f>R188+AB188+Z188+AA188</f>
        <v>0</v>
      </c>
      <c r="AD188">
        <v>0</v>
      </c>
      <c r="AE188">
        <v>0</v>
      </c>
      <c r="AF188">
        <f>IF(AD188*$H$13&gt;=AH188,1.0,(AH188/(AH188-AD188*$H$13)))</f>
        <v>0</v>
      </c>
      <c r="AG188">
        <f>(AF188-1)*100</f>
        <v>0</v>
      </c>
      <c r="AH188">
        <f>MAX(0,($B$13+$C$13*CL188)/(1+$D$13*CL188)*CE188/(CG188+273)*$E$13)</f>
        <v>0</v>
      </c>
      <c r="AI188" t="s">
        <v>294</v>
      </c>
      <c r="AJ188">
        <v>0</v>
      </c>
      <c r="AK188">
        <v>0</v>
      </c>
      <c r="AL188">
        <f>AK188-AJ188</f>
        <v>0</v>
      </c>
      <c r="AM188">
        <f>AL188/AK188</f>
        <v>0</v>
      </c>
      <c r="AN188">
        <v>0</v>
      </c>
      <c r="AO188" t="s">
        <v>294</v>
      </c>
      <c r="AP188">
        <v>0</v>
      </c>
      <c r="AQ188">
        <v>0</v>
      </c>
      <c r="AR188">
        <f>1-AP188/AQ188</f>
        <v>0</v>
      </c>
      <c r="AS188">
        <v>0.5</v>
      </c>
      <c r="AT188">
        <f>BP188</f>
        <v>0</v>
      </c>
      <c r="AU188">
        <f>I188</f>
        <v>0</v>
      </c>
      <c r="AV188">
        <f>AR188*AS188*AT188</f>
        <v>0</v>
      </c>
      <c r="AW188">
        <f>BB188/AQ188</f>
        <v>0</v>
      </c>
      <c r="AX188">
        <f>(AU188-AN188)/AT188</f>
        <v>0</v>
      </c>
      <c r="AY188">
        <f>(AK188-AQ188)/AQ188</f>
        <v>0</v>
      </c>
      <c r="AZ188" t="s">
        <v>294</v>
      </c>
      <c r="BA188">
        <v>0</v>
      </c>
      <c r="BB188">
        <f>AQ188-BA188</f>
        <v>0</v>
      </c>
      <c r="BC188">
        <f>(AQ188-AP188)/(AQ188-BA188)</f>
        <v>0</v>
      </c>
      <c r="BD188">
        <f>(AK188-AQ188)/(AK188-BA188)</f>
        <v>0</v>
      </c>
      <c r="BE188">
        <f>(AQ188-AP188)/(AQ188-AJ188)</f>
        <v>0</v>
      </c>
      <c r="BF188">
        <f>(AK188-AQ188)/(AK188-AJ188)</f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f>$B$11*CM188+$C$11*CN188+$F$11*CO188*(1-CR188)</f>
        <v>0</v>
      </c>
      <c r="BP188">
        <f>BO188*BQ188</f>
        <v>0</v>
      </c>
      <c r="BQ188">
        <f>($B$11*$D$9+$C$11*$D$9+$F$11*((DB188+CT188)/MAX(DB188+CT188+DC188, 0.1)*$I$9+DC188/MAX(DB188+CT188+DC188, 0.1)*$J$9))/($B$11+$C$11+$F$11)</f>
        <v>0</v>
      </c>
      <c r="BR188">
        <f>($B$11*$K$9+$C$11*$K$9+$F$11*((DB188+CT188)/MAX(DB188+CT188+DC188, 0.1)*$P$9+DC188/MAX(DB188+CT188+DC188, 0.1)*$Q$9))/($B$11+$C$11+$F$11)</f>
        <v>0</v>
      </c>
      <c r="BS188">
        <v>6</v>
      </c>
      <c r="BT188">
        <v>0.5</v>
      </c>
      <c r="BU188" t="s">
        <v>295</v>
      </c>
      <c r="BV188">
        <v>2</v>
      </c>
      <c r="BW188">
        <v>1621533911.6</v>
      </c>
      <c r="BX188">
        <v>553.708</v>
      </c>
      <c r="BY188">
        <v>563.556</v>
      </c>
      <c r="BZ188">
        <v>12.9537</v>
      </c>
      <c r="CA188">
        <v>12.9512</v>
      </c>
      <c r="CB188">
        <v>544.31</v>
      </c>
      <c r="CC188">
        <v>12.8</v>
      </c>
      <c r="CD188">
        <v>699.993</v>
      </c>
      <c r="CE188">
        <v>100.931</v>
      </c>
      <c r="CF188">
        <v>0.099245</v>
      </c>
      <c r="CG188">
        <v>22.9397</v>
      </c>
      <c r="CH188">
        <v>22.9147</v>
      </c>
      <c r="CI188">
        <v>999.9</v>
      </c>
      <c r="CJ188">
        <v>0</v>
      </c>
      <c r="CK188">
        <v>0</v>
      </c>
      <c r="CL188">
        <v>9990</v>
      </c>
      <c r="CM188">
        <v>0</v>
      </c>
      <c r="CN188">
        <v>3.29063</v>
      </c>
      <c r="CO188">
        <v>600.089</v>
      </c>
      <c r="CP188">
        <v>0.933003</v>
      </c>
      <c r="CQ188">
        <v>0.0669971</v>
      </c>
      <c r="CR188">
        <v>0</v>
      </c>
      <c r="CS188">
        <v>3.3833</v>
      </c>
      <c r="CT188">
        <v>4.99951</v>
      </c>
      <c r="CU188">
        <v>89.6599</v>
      </c>
      <c r="CV188">
        <v>4814.82</v>
      </c>
      <c r="CW188">
        <v>37.625</v>
      </c>
      <c r="CX188">
        <v>41.375</v>
      </c>
      <c r="CY188">
        <v>40.062</v>
      </c>
      <c r="CZ188">
        <v>41</v>
      </c>
      <c r="DA188">
        <v>39.937</v>
      </c>
      <c r="DB188">
        <v>555.22</v>
      </c>
      <c r="DC188">
        <v>39.87</v>
      </c>
      <c r="DD188">
        <v>0</v>
      </c>
      <c r="DE188">
        <v>1621533915.4</v>
      </c>
      <c r="DF188">
        <v>0</v>
      </c>
      <c r="DG188">
        <v>3.427024</v>
      </c>
      <c r="DH188">
        <v>0.11146153434039</v>
      </c>
      <c r="DI188">
        <v>-0.157023080021714</v>
      </c>
      <c r="DJ188">
        <v>89.64706</v>
      </c>
      <c r="DK188">
        <v>15</v>
      </c>
      <c r="DL188">
        <v>1621533543.5</v>
      </c>
      <c r="DM188" t="s">
        <v>296</v>
      </c>
      <c r="DN188">
        <v>1621533543</v>
      </c>
      <c r="DO188">
        <v>1621533543.5</v>
      </c>
      <c r="DP188">
        <v>4</v>
      </c>
      <c r="DQ188">
        <v>0.002</v>
      </c>
      <c r="DR188">
        <v>0.003</v>
      </c>
      <c r="DS188">
        <v>8.559</v>
      </c>
      <c r="DT188">
        <v>0.154</v>
      </c>
      <c r="DU188">
        <v>420</v>
      </c>
      <c r="DV188">
        <v>13</v>
      </c>
      <c r="DW188">
        <v>1.35</v>
      </c>
      <c r="DX188">
        <v>0.35</v>
      </c>
      <c r="DY188">
        <v>-9.95102097560976</v>
      </c>
      <c r="DZ188">
        <v>-0.0931379790941076</v>
      </c>
      <c r="EA188">
        <v>0.160683547502763</v>
      </c>
      <c r="EB188">
        <v>1</v>
      </c>
      <c r="EC188">
        <v>3.45572941176471</v>
      </c>
      <c r="ED188">
        <v>-0.279798662644233</v>
      </c>
      <c r="EE188">
        <v>0.169841020004369</v>
      </c>
      <c r="EF188">
        <v>1</v>
      </c>
      <c r="EG188">
        <v>-0.00776684395121951</v>
      </c>
      <c r="EH188">
        <v>0.0386494218815331</v>
      </c>
      <c r="EI188">
        <v>0.0100004464183266</v>
      </c>
      <c r="EJ188">
        <v>1</v>
      </c>
      <c r="EK188">
        <v>3</v>
      </c>
      <c r="EL188">
        <v>3</v>
      </c>
      <c r="EM188" t="s">
        <v>297</v>
      </c>
      <c r="EN188">
        <v>100</v>
      </c>
      <c r="EO188">
        <v>100</v>
      </c>
      <c r="EP188">
        <v>9.398</v>
      </c>
      <c r="EQ188">
        <v>0.1537</v>
      </c>
      <c r="ER188">
        <v>5.25304998807394</v>
      </c>
      <c r="ES188">
        <v>0.0095515401478521</v>
      </c>
      <c r="ET188">
        <v>-4.08282145803731e-06</v>
      </c>
      <c r="EU188">
        <v>9.61633180237613e-10</v>
      </c>
      <c r="EV188">
        <v>-0.0133641391554055</v>
      </c>
      <c r="EW188">
        <v>0.00964955815971448</v>
      </c>
      <c r="EX188">
        <v>0.000351754833574242</v>
      </c>
      <c r="EY188">
        <v>-6.74969522547015e-06</v>
      </c>
      <c r="EZ188">
        <v>-1</v>
      </c>
      <c r="FA188">
        <v>-1</v>
      </c>
      <c r="FB188">
        <v>-1</v>
      </c>
      <c r="FC188">
        <v>-1</v>
      </c>
      <c r="FD188">
        <v>6.1</v>
      </c>
      <c r="FE188">
        <v>6.1</v>
      </c>
      <c r="FF188">
        <v>2</v>
      </c>
      <c r="FG188">
        <v>793.441</v>
      </c>
      <c r="FH188">
        <v>739.389</v>
      </c>
      <c r="FI188">
        <v>19.9995</v>
      </c>
      <c r="FJ188">
        <v>26.8338</v>
      </c>
      <c r="FK188">
        <v>29.9998</v>
      </c>
      <c r="FL188">
        <v>26.9077</v>
      </c>
      <c r="FM188">
        <v>26.8823</v>
      </c>
      <c r="FN188">
        <v>34.2653</v>
      </c>
      <c r="FO188">
        <v>17.3299</v>
      </c>
      <c r="FP188">
        <v>6.45989</v>
      </c>
      <c r="FQ188">
        <v>20</v>
      </c>
      <c r="FR188">
        <v>574.16</v>
      </c>
      <c r="FS188">
        <v>13.0148</v>
      </c>
      <c r="FT188">
        <v>100.041</v>
      </c>
      <c r="FU188">
        <v>100.404</v>
      </c>
    </row>
    <row r="189" spans="1:177">
      <c r="A189">
        <v>173</v>
      </c>
      <c r="B189">
        <v>1621533913.6</v>
      </c>
      <c r="C189">
        <v>344.099999904633</v>
      </c>
      <c r="D189" t="s">
        <v>642</v>
      </c>
      <c r="E189" t="s">
        <v>643</v>
      </c>
      <c r="G189">
        <v>1621533913.6</v>
      </c>
      <c r="H189">
        <f>CD189*AF189*(BZ189-CA189)/(100*BS189*(1000-AF189*BZ189))</f>
        <v>0</v>
      </c>
      <c r="I189">
        <f>CD189*AF189*(BY189-BX189*(1000-AF189*CA189)/(1000-AF189*BZ189))/(100*BS189)</f>
        <v>0</v>
      </c>
      <c r="J189">
        <f>BX189 - IF(AF189&gt;1, I189*BS189*100.0/(AH189*CL189), 0)</f>
        <v>0</v>
      </c>
      <c r="K189">
        <f>((Q189-H189/2)*J189-I189)/(Q189+H189/2)</f>
        <v>0</v>
      </c>
      <c r="L189">
        <f>K189*(CE189+CF189)/1000.0</f>
        <v>0</v>
      </c>
      <c r="M189">
        <f>(BX189 - IF(AF189&gt;1, I189*BS189*100.0/(AH189*CL189), 0))*(CE189+CF189)/1000.0</f>
        <v>0</v>
      </c>
      <c r="N189">
        <f>2.0/((1/P189-1/O189)+SIGN(P189)*SQRT((1/P189-1/O189)*(1/P189-1/O189) + 4*BT189/((BT189+1)*(BT189+1))*(2*1/P189*1/O189-1/O189*1/O189)))</f>
        <v>0</v>
      </c>
      <c r="O189">
        <f>IF(LEFT(BU189,1)&lt;&gt;"0",IF(LEFT(BU189,1)="1",3.0,BV189),$D$5+$E$5*(CL189*CE189/($K$5*1000))+$F$5*(CL189*CE189/($K$5*1000))*MAX(MIN(BS189,$J$5),$I$5)*MAX(MIN(BS189,$J$5),$I$5)+$G$5*MAX(MIN(BS189,$J$5),$I$5)*(CL189*CE189/($K$5*1000))+$H$5*(CL189*CE189/($K$5*1000))*(CL189*CE189/($K$5*1000)))</f>
        <v>0</v>
      </c>
      <c r="P189">
        <f>H189*(1000-(1000*0.61365*exp(17.502*T189/(240.97+T189))/(CE189+CF189)+BZ189)/2)/(1000*0.61365*exp(17.502*T189/(240.97+T189))/(CE189+CF189)-BZ189)</f>
        <v>0</v>
      </c>
      <c r="Q189">
        <f>1/((BT189+1)/(N189/1.6)+1/(O189/1.37)) + BT189/((BT189+1)/(N189/1.6) + BT189/(O189/1.37))</f>
        <v>0</v>
      </c>
      <c r="R189">
        <f>(BP189*BR189)</f>
        <v>0</v>
      </c>
      <c r="S189">
        <f>(CG189+(R189+2*0.95*5.67E-8*(((CG189+$B$7)+273)^4-(CG189+273)^4)-44100*H189)/(1.84*29.3*O189+8*0.95*5.67E-8*(CG189+273)^3))</f>
        <v>0</v>
      </c>
      <c r="T189">
        <f>($C$7*CH189+$D$7*CI189+$E$7*S189)</f>
        <v>0</v>
      </c>
      <c r="U189">
        <f>0.61365*exp(17.502*T189/(240.97+T189))</f>
        <v>0</v>
      </c>
      <c r="V189">
        <f>(W189/X189*100)</f>
        <v>0</v>
      </c>
      <c r="W189">
        <f>BZ189*(CE189+CF189)/1000</f>
        <v>0</v>
      </c>
      <c r="X189">
        <f>0.61365*exp(17.502*CG189/(240.97+CG189))</f>
        <v>0</v>
      </c>
      <c r="Y189">
        <f>(U189-BZ189*(CE189+CF189)/1000)</f>
        <v>0</v>
      </c>
      <c r="Z189">
        <f>(-H189*44100)</f>
        <v>0</v>
      </c>
      <c r="AA189">
        <f>2*29.3*O189*0.92*(CG189-T189)</f>
        <v>0</v>
      </c>
      <c r="AB189">
        <f>2*0.95*5.67E-8*(((CG189+$B$7)+273)^4-(T189+273)^4)</f>
        <v>0</v>
      </c>
      <c r="AC189">
        <f>R189+AB189+Z189+AA189</f>
        <v>0</v>
      </c>
      <c r="AD189">
        <v>0</v>
      </c>
      <c r="AE189">
        <v>0</v>
      </c>
      <c r="AF189">
        <f>IF(AD189*$H$13&gt;=AH189,1.0,(AH189/(AH189-AD189*$H$13)))</f>
        <v>0</v>
      </c>
      <c r="AG189">
        <f>(AF189-1)*100</f>
        <v>0</v>
      </c>
      <c r="AH189">
        <f>MAX(0,($B$13+$C$13*CL189)/(1+$D$13*CL189)*CE189/(CG189+273)*$E$13)</f>
        <v>0</v>
      </c>
      <c r="AI189" t="s">
        <v>294</v>
      </c>
      <c r="AJ189">
        <v>0</v>
      </c>
      <c r="AK189">
        <v>0</v>
      </c>
      <c r="AL189">
        <f>AK189-AJ189</f>
        <v>0</v>
      </c>
      <c r="AM189">
        <f>AL189/AK189</f>
        <v>0</v>
      </c>
      <c r="AN189">
        <v>0</v>
      </c>
      <c r="AO189" t="s">
        <v>294</v>
      </c>
      <c r="AP189">
        <v>0</v>
      </c>
      <c r="AQ189">
        <v>0</v>
      </c>
      <c r="AR189">
        <f>1-AP189/AQ189</f>
        <v>0</v>
      </c>
      <c r="AS189">
        <v>0.5</v>
      </c>
      <c r="AT189">
        <f>BP189</f>
        <v>0</v>
      </c>
      <c r="AU189">
        <f>I189</f>
        <v>0</v>
      </c>
      <c r="AV189">
        <f>AR189*AS189*AT189</f>
        <v>0</v>
      </c>
      <c r="AW189">
        <f>BB189/AQ189</f>
        <v>0</v>
      </c>
      <c r="AX189">
        <f>(AU189-AN189)/AT189</f>
        <v>0</v>
      </c>
      <c r="AY189">
        <f>(AK189-AQ189)/AQ189</f>
        <v>0</v>
      </c>
      <c r="AZ189" t="s">
        <v>294</v>
      </c>
      <c r="BA189">
        <v>0</v>
      </c>
      <c r="BB189">
        <f>AQ189-BA189</f>
        <v>0</v>
      </c>
      <c r="BC189">
        <f>(AQ189-AP189)/(AQ189-BA189)</f>
        <v>0</v>
      </c>
      <c r="BD189">
        <f>(AK189-AQ189)/(AK189-BA189)</f>
        <v>0</v>
      </c>
      <c r="BE189">
        <f>(AQ189-AP189)/(AQ189-AJ189)</f>
        <v>0</v>
      </c>
      <c r="BF189">
        <f>(AK189-AQ189)/(AK189-AJ189)</f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f>$B$11*CM189+$C$11*CN189+$F$11*CO189*(1-CR189)</f>
        <v>0</v>
      </c>
      <c r="BP189">
        <f>BO189*BQ189</f>
        <v>0</v>
      </c>
      <c r="BQ189">
        <f>($B$11*$D$9+$C$11*$D$9+$F$11*((DB189+CT189)/MAX(DB189+CT189+DC189, 0.1)*$I$9+DC189/MAX(DB189+CT189+DC189, 0.1)*$J$9))/($B$11+$C$11+$F$11)</f>
        <v>0</v>
      </c>
      <c r="BR189">
        <f>($B$11*$K$9+$C$11*$K$9+$F$11*((DB189+CT189)/MAX(DB189+CT189+DC189, 0.1)*$P$9+DC189/MAX(DB189+CT189+DC189, 0.1)*$Q$9))/($B$11+$C$11+$F$11)</f>
        <v>0</v>
      </c>
      <c r="BS189">
        <v>6</v>
      </c>
      <c r="BT189">
        <v>0.5</v>
      </c>
      <c r="BU189" t="s">
        <v>295</v>
      </c>
      <c r="BV189">
        <v>2</v>
      </c>
      <c r="BW189">
        <v>1621533913.6</v>
      </c>
      <c r="BX189">
        <v>556.908</v>
      </c>
      <c r="BY189">
        <v>566.763</v>
      </c>
      <c r="BZ189">
        <v>12.9526</v>
      </c>
      <c r="CA189">
        <v>12.9509</v>
      </c>
      <c r="CB189">
        <v>547.492</v>
      </c>
      <c r="CC189">
        <v>12.799</v>
      </c>
      <c r="CD189">
        <v>699.853</v>
      </c>
      <c r="CE189">
        <v>100.926</v>
      </c>
      <c r="CF189">
        <v>0.100257</v>
      </c>
      <c r="CG189">
        <v>22.9417</v>
      </c>
      <c r="CH189">
        <v>22.8893</v>
      </c>
      <c r="CI189">
        <v>999.9</v>
      </c>
      <c r="CJ189">
        <v>0</v>
      </c>
      <c r="CK189">
        <v>0</v>
      </c>
      <c r="CL189">
        <v>9990</v>
      </c>
      <c r="CM189">
        <v>0</v>
      </c>
      <c r="CN189">
        <v>3.33586</v>
      </c>
      <c r="CO189">
        <v>599.786</v>
      </c>
      <c r="CP189">
        <v>0.932968</v>
      </c>
      <c r="CQ189">
        <v>0.0670323</v>
      </c>
      <c r="CR189">
        <v>0</v>
      </c>
      <c r="CS189">
        <v>3.4441</v>
      </c>
      <c r="CT189">
        <v>4.99951</v>
      </c>
      <c r="CU189">
        <v>89.5362</v>
      </c>
      <c r="CV189">
        <v>4812.32</v>
      </c>
      <c r="CW189">
        <v>37.625</v>
      </c>
      <c r="CX189">
        <v>41.375</v>
      </c>
      <c r="CY189">
        <v>40.062</v>
      </c>
      <c r="CZ189">
        <v>41</v>
      </c>
      <c r="DA189">
        <v>39.937</v>
      </c>
      <c r="DB189">
        <v>554.92</v>
      </c>
      <c r="DC189">
        <v>39.87</v>
      </c>
      <c r="DD189">
        <v>0</v>
      </c>
      <c r="DE189">
        <v>1621533917.2</v>
      </c>
      <c r="DF189">
        <v>0</v>
      </c>
      <c r="DG189">
        <v>3.39353846153846</v>
      </c>
      <c r="DH189">
        <v>0.3396923108543</v>
      </c>
      <c r="DI189">
        <v>-0.342071800325593</v>
      </c>
      <c r="DJ189">
        <v>89.6599307692308</v>
      </c>
      <c r="DK189">
        <v>15</v>
      </c>
      <c r="DL189">
        <v>1621533543.5</v>
      </c>
      <c r="DM189" t="s">
        <v>296</v>
      </c>
      <c r="DN189">
        <v>1621533543</v>
      </c>
      <c r="DO189">
        <v>1621533543.5</v>
      </c>
      <c r="DP189">
        <v>4</v>
      </c>
      <c r="DQ189">
        <v>0.002</v>
      </c>
      <c r="DR189">
        <v>0.003</v>
      </c>
      <c r="DS189">
        <v>8.559</v>
      </c>
      <c r="DT189">
        <v>0.154</v>
      </c>
      <c r="DU189">
        <v>420</v>
      </c>
      <c r="DV189">
        <v>13</v>
      </c>
      <c r="DW189">
        <v>1.35</v>
      </c>
      <c r="DX189">
        <v>0.35</v>
      </c>
      <c r="DY189">
        <v>-9.94650097560976</v>
      </c>
      <c r="DZ189">
        <v>0.0617922648083667</v>
      </c>
      <c r="EA189">
        <v>0.159379241323649</v>
      </c>
      <c r="EB189">
        <v>1</v>
      </c>
      <c r="EC189">
        <v>3.42841176470588</v>
      </c>
      <c r="ED189">
        <v>-0.321912386013044</v>
      </c>
      <c r="EE189">
        <v>0.171421368982822</v>
      </c>
      <c r="EF189">
        <v>1</v>
      </c>
      <c r="EG189">
        <v>-0.00816936163414634</v>
      </c>
      <c r="EH189">
        <v>0.0766204821114982</v>
      </c>
      <c r="EI189">
        <v>0.00891072364829021</v>
      </c>
      <c r="EJ189">
        <v>1</v>
      </c>
      <c r="EK189">
        <v>3</v>
      </c>
      <c r="EL189">
        <v>3</v>
      </c>
      <c r="EM189" t="s">
        <v>297</v>
      </c>
      <c r="EN189">
        <v>100</v>
      </c>
      <c r="EO189">
        <v>100</v>
      </c>
      <c r="EP189">
        <v>9.416</v>
      </c>
      <c r="EQ189">
        <v>0.1536</v>
      </c>
      <c r="ER189">
        <v>5.25304998807394</v>
      </c>
      <c r="ES189">
        <v>0.0095515401478521</v>
      </c>
      <c r="ET189">
        <v>-4.08282145803731e-06</v>
      </c>
      <c r="EU189">
        <v>9.61633180237613e-10</v>
      </c>
      <c r="EV189">
        <v>-0.0133641391554055</v>
      </c>
      <c r="EW189">
        <v>0.00964955815971448</v>
      </c>
      <c r="EX189">
        <v>0.000351754833574242</v>
      </c>
      <c r="EY189">
        <v>-6.74969522547015e-06</v>
      </c>
      <c r="EZ189">
        <v>-1</v>
      </c>
      <c r="FA189">
        <v>-1</v>
      </c>
      <c r="FB189">
        <v>-1</v>
      </c>
      <c r="FC189">
        <v>-1</v>
      </c>
      <c r="FD189">
        <v>6.2</v>
      </c>
      <c r="FE189">
        <v>6.2</v>
      </c>
      <c r="FF189">
        <v>2</v>
      </c>
      <c r="FG189">
        <v>793.086</v>
      </c>
      <c r="FH189">
        <v>739.957</v>
      </c>
      <c r="FI189">
        <v>19.9996</v>
      </c>
      <c r="FJ189">
        <v>26.8315</v>
      </c>
      <c r="FK189">
        <v>29.9999</v>
      </c>
      <c r="FL189">
        <v>26.9077</v>
      </c>
      <c r="FM189">
        <v>26.8823</v>
      </c>
      <c r="FN189">
        <v>34.4262</v>
      </c>
      <c r="FO189">
        <v>17.3299</v>
      </c>
      <c r="FP189">
        <v>6.45989</v>
      </c>
      <c r="FQ189">
        <v>20</v>
      </c>
      <c r="FR189">
        <v>577.55</v>
      </c>
      <c r="FS189">
        <v>13.0148</v>
      </c>
      <c r="FT189">
        <v>100.042</v>
      </c>
      <c r="FU189">
        <v>100.405</v>
      </c>
    </row>
    <row r="190" spans="1:177">
      <c r="A190">
        <v>174</v>
      </c>
      <c r="B190">
        <v>1621533915.6</v>
      </c>
      <c r="C190">
        <v>346.099999904633</v>
      </c>
      <c r="D190" t="s">
        <v>644</v>
      </c>
      <c r="E190" t="s">
        <v>645</v>
      </c>
      <c r="G190">
        <v>1621533915.6</v>
      </c>
      <c r="H190">
        <f>CD190*AF190*(BZ190-CA190)/(100*BS190*(1000-AF190*BZ190))</f>
        <v>0</v>
      </c>
      <c r="I190">
        <f>CD190*AF190*(BY190-BX190*(1000-AF190*CA190)/(1000-AF190*BZ190))/(100*BS190)</f>
        <v>0</v>
      </c>
      <c r="J190">
        <f>BX190 - IF(AF190&gt;1, I190*BS190*100.0/(AH190*CL190), 0)</f>
        <v>0</v>
      </c>
      <c r="K190">
        <f>((Q190-H190/2)*J190-I190)/(Q190+H190/2)</f>
        <v>0</v>
      </c>
      <c r="L190">
        <f>K190*(CE190+CF190)/1000.0</f>
        <v>0</v>
      </c>
      <c r="M190">
        <f>(BX190 - IF(AF190&gt;1, I190*BS190*100.0/(AH190*CL190), 0))*(CE190+CF190)/1000.0</f>
        <v>0</v>
      </c>
      <c r="N190">
        <f>2.0/((1/P190-1/O190)+SIGN(P190)*SQRT((1/P190-1/O190)*(1/P190-1/O190) + 4*BT190/((BT190+1)*(BT190+1))*(2*1/P190*1/O190-1/O190*1/O190)))</f>
        <v>0</v>
      </c>
      <c r="O190">
        <f>IF(LEFT(BU190,1)&lt;&gt;"0",IF(LEFT(BU190,1)="1",3.0,BV190),$D$5+$E$5*(CL190*CE190/($K$5*1000))+$F$5*(CL190*CE190/($K$5*1000))*MAX(MIN(BS190,$J$5),$I$5)*MAX(MIN(BS190,$J$5),$I$5)+$G$5*MAX(MIN(BS190,$J$5),$I$5)*(CL190*CE190/($K$5*1000))+$H$5*(CL190*CE190/($K$5*1000))*(CL190*CE190/($K$5*1000)))</f>
        <v>0</v>
      </c>
      <c r="P190">
        <f>H190*(1000-(1000*0.61365*exp(17.502*T190/(240.97+T190))/(CE190+CF190)+BZ190)/2)/(1000*0.61365*exp(17.502*T190/(240.97+T190))/(CE190+CF190)-BZ190)</f>
        <v>0</v>
      </c>
      <c r="Q190">
        <f>1/((BT190+1)/(N190/1.6)+1/(O190/1.37)) + BT190/((BT190+1)/(N190/1.6) + BT190/(O190/1.37))</f>
        <v>0</v>
      </c>
      <c r="R190">
        <f>(BP190*BR190)</f>
        <v>0</v>
      </c>
      <c r="S190">
        <f>(CG190+(R190+2*0.95*5.67E-8*(((CG190+$B$7)+273)^4-(CG190+273)^4)-44100*H190)/(1.84*29.3*O190+8*0.95*5.67E-8*(CG190+273)^3))</f>
        <v>0</v>
      </c>
      <c r="T190">
        <f>($C$7*CH190+$D$7*CI190+$E$7*S190)</f>
        <v>0</v>
      </c>
      <c r="U190">
        <f>0.61365*exp(17.502*T190/(240.97+T190))</f>
        <v>0</v>
      </c>
      <c r="V190">
        <f>(W190/X190*100)</f>
        <v>0</v>
      </c>
      <c r="W190">
        <f>BZ190*(CE190+CF190)/1000</f>
        <v>0</v>
      </c>
      <c r="X190">
        <f>0.61365*exp(17.502*CG190/(240.97+CG190))</f>
        <v>0</v>
      </c>
      <c r="Y190">
        <f>(U190-BZ190*(CE190+CF190)/1000)</f>
        <v>0</v>
      </c>
      <c r="Z190">
        <f>(-H190*44100)</f>
        <v>0</v>
      </c>
      <c r="AA190">
        <f>2*29.3*O190*0.92*(CG190-T190)</f>
        <v>0</v>
      </c>
      <c r="AB190">
        <f>2*0.95*5.67E-8*(((CG190+$B$7)+273)^4-(T190+273)^4)</f>
        <v>0</v>
      </c>
      <c r="AC190">
        <f>R190+AB190+Z190+AA190</f>
        <v>0</v>
      </c>
      <c r="AD190">
        <v>0</v>
      </c>
      <c r="AE190">
        <v>0</v>
      </c>
      <c r="AF190">
        <f>IF(AD190*$H$13&gt;=AH190,1.0,(AH190/(AH190-AD190*$H$13)))</f>
        <v>0</v>
      </c>
      <c r="AG190">
        <f>(AF190-1)*100</f>
        <v>0</v>
      </c>
      <c r="AH190">
        <f>MAX(0,($B$13+$C$13*CL190)/(1+$D$13*CL190)*CE190/(CG190+273)*$E$13)</f>
        <v>0</v>
      </c>
      <c r="AI190" t="s">
        <v>294</v>
      </c>
      <c r="AJ190">
        <v>0</v>
      </c>
      <c r="AK190">
        <v>0</v>
      </c>
      <c r="AL190">
        <f>AK190-AJ190</f>
        <v>0</v>
      </c>
      <c r="AM190">
        <f>AL190/AK190</f>
        <v>0</v>
      </c>
      <c r="AN190">
        <v>0</v>
      </c>
      <c r="AO190" t="s">
        <v>294</v>
      </c>
      <c r="AP190">
        <v>0</v>
      </c>
      <c r="AQ190">
        <v>0</v>
      </c>
      <c r="AR190">
        <f>1-AP190/AQ190</f>
        <v>0</v>
      </c>
      <c r="AS190">
        <v>0.5</v>
      </c>
      <c r="AT190">
        <f>BP190</f>
        <v>0</v>
      </c>
      <c r="AU190">
        <f>I190</f>
        <v>0</v>
      </c>
      <c r="AV190">
        <f>AR190*AS190*AT190</f>
        <v>0</v>
      </c>
      <c r="AW190">
        <f>BB190/AQ190</f>
        <v>0</v>
      </c>
      <c r="AX190">
        <f>(AU190-AN190)/AT190</f>
        <v>0</v>
      </c>
      <c r="AY190">
        <f>(AK190-AQ190)/AQ190</f>
        <v>0</v>
      </c>
      <c r="AZ190" t="s">
        <v>294</v>
      </c>
      <c r="BA190">
        <v>0</v>
      </c>
      <c r="BB190">
        <f>AQ190-BA190</f>
        <v>0</v>
      </c>
      <c r="BC190">
        <f>(AQ190-AP190)/(AQ190-BA190)</f>
        <v>0</v>
      </c>
      <c r="BD190">
        <f>(AK190-AQ190)/(AK190-BA190)</f>
        <v>0</v>
      </c>
      <c r="BE190">
        <f>(AQ190-AP190)/(AQ190-AJ190)</f>
        <v>0</v>
      </c>
      <c r="BF190">
        <f>(AK190-AQ190)/(AK190-AJ190)</f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f>$B$11*CM190+$C$11*CN190+$F$11*CO190*(1-CR190)</f>
        <v>0</v>
      </c>
      <c r="BP190">
        <f>BO190*BQ190</f>
        <v>0</v>
      </c>
      <c r="BQ190">
        <f>($B$11*$D$9+$C$11*$D$9+$F$11*((DB190+CT190)/MAX(DB190+CT190+DC190, 0.1)*$I$9+DC190/MAX(DB190+CT190+DC190, 0.1)*$J$9))/($B$11+$C$11+$F$11)</f>
        <v>0</v>
      </c>
      <c r="BR190">
        <f>($B$11*$K$9+$C$11*$K$9+$F$11*((DB190+CT190)/MAX(DB190+CT190+DC190, 0.1)*$P$9+DC190/MAX(DB190+CT190+DC190, 0.1)*$Q$9))/($B$11+$C$11+$F$11)</f>
        <v>0</v>
      </c>
      <c r="BS190">
        <v>6</v>
      </c>
      <c r="BT190">
        <v>0.5</v>
      </c>
      <c r="BU190" t="s">
        <v>295</v>
      </c>
      <c r="BV190">
        <v>2</v>
      </c>
      <c r="BW190">
        <v>1621533915.6</v>
      </c>
      <c r="BX190">
        <v>560.212</v>
      </c>
      <c r="BY190">
        <v>570.261</v>
      </c>
      <c r="BZ190">
        <v>12.9532</v>
      </c>
      <c r="CA190">
        <v>12.949</v>
      </c>
      <c r="CB190">
        <v>550.776</v>
      </c>
      <c r="CC190">
        <v>12.7996</v>
      </c>
      <c r="CD190">
        <v>700.013</v>
      </c>
      <c r="CE190">
        <v>100.928</v>
      </c>
      <c r="CF190">
        <v>0.0996647</v>
      </c>
      <c r="CG190">
        <v>22.9424</v>
      </c>
      <c r="CH190">
        <v>22.8957</v>
      </c>
      <c r="CI190">
        <v>999.9</v>
      </c>
      <c r="CJ190">
        <v>0</v>
      </c>
      <c r="CK190">
        <v>0</v>
      </c>
      <c r="CL190">
        <v>10010</v>
      </c>
      <c r="CM190">
        <v>0</v>
      </c>
      <c r="CN190">
        <v>3.29063</v>
      </c>
      <c r="CO190">
        <v>599.786</v>
      </c>
      <c r="CP190">
        <v>0.932968</v>
      </c>
      <c r="CQ190">
        <v>0.0670323</v>
      </c>
      <c r="CR190">
        <v>0</v>
      </c>
      <c r="CS190">
        <v>3.4733</v>
      </c>
      <c r="CT190">
        <v>4.99951</v>
      </c>
      <c r="CU190">
        <v>89.4131</v>
      </c>
      <c r="CV190">
        <v>4812.33</v>
      </c>
      <c r="CW190">
        <v>37.625</v>
      </c>
      <c r="CX190">
        <v>41.375</v>
      </c>
      <c r="CY190">
        <v>40.062</v>
      </c>
      <c r="CZ190">
        <v>41</v>
      </c>
      <c r="DA190">
        <v>39.937</v>
      </c>
      <c r="DB190">
        <v>554.92</v>
      </c>
      <c r="DC190">
        <v>39.87</v>
      </c>
      <c r="DD190">
        <v>0</v>
      </c>
      <c r="DE190">
        <v>1621533919.6</v>
      </c>
      <c r="DF190">
        <v>0</v>
      </c>
      <c r="DG190">
        <v>3.41418846153846</v>
      </c>
      <c r="DH190">
        <v>0.19409572732863</v>
      </c>
      <c r="DI190">
        <v>0.114574359780603</v>
      </c>
      <c r="DJ190">
        <v>89.6073961538462</v>
      </c>
      <c r="DK190">
        <v>15</v>
      </c>
      <c r="DL190">
        <v>1621533543.5</v>
      </c>
      <c r="DM190" t="s">
        <v>296</v>
      </c>
      <c r="DN190">
        <v>1621533543</v>
      </c>
      <c r="DO190">
        <v>1621533543.5</v>
      </c>
      <c r="DP190">
        <v>4</v>
      </c>
      <c r="DQ190">
        <v>0.002</v>
      </c>
      <c r="DR190">
        <v>0.003</v>
      </c>
      <c r="DS190">
        <v>8.559</v>
      </c>
      <c r="DT190">
        <v>0.154</v>
      </c>
      <c r="DU190">
        <v>420</v>
      </c>
      <c r="DV190">
        <v>13</v>
      </c>
      <c r="DW190">
        <v>1.35</v>
      </c>
      <c r="DX190">
        <v>0.35</v>
      </c>
      <c r="DY190">
        <v>-9.94180634146341</v>
      </c>
      <c r="DZ190">
        <v>0.228039303135869</v>
      </c>
      <c r="EA190">
        <v>0.159380340583975</v>
      </c>
      <c r="EB190">
        <v>1</v>
      </c>
      <c r="EC190">
        <v>3.42501176470588</v>
      </c>
      <c r="ED190">
        <v>-0.237271344040577</v>
      </c>
      <c r="EE190">
        <v>0.164001678192106</v>
      </c>
      <c r="EF190">
        <v>1</v>
      </c>
      <c r="EG190">
        <v>-0.0056491026097561</v>
      </c>
      <c r="EH190">
        <v>0.0616659758675958</v>
      </c>
      <c r="EI190">
        <v>0.00762383800429429</v>
      </c>
      <c r="EJ190">
        <v>1</v>
      </c>
      <c r="EK190">
        <v>3</v>
      </c>
      <c r="EL190">
        <v>3</v>
      </c>
      <c r="EM190" t="s">
        <v>297</v>
      </c>
      <c r="EN190">
        <v>100</v>
      </c>
      <c r="EO190">
        <v>100</v>
      </c>
      <c r="EP190">
        <v>9.436</v>
      </c>
      <c r="EQ190">
        <v>0.1536</v>
      </c>
      <c r="ER190">
        <v>5.25304998807394</v>
      </c>
      <c r="ES190">
        <v>0.0095515401478521</v>
      </c>
      <c r="ET190">
        <v>-4.08282145803731e-06</v>
      </c>
      <c r="EU190">
        <v>9.61633180237613e-10</v>
      </c>
      <c r="EV190">
        <v>-0.0133641391554055</v>
      </c>
      <c r="EW190">
        <v>0.00964955815971448</v>
      </c>
      <c r="EX190">
        <v>0.000351754833574242</v>
      </c>
      <c r="EY190">
        <v>-6.74969522547015e-06</v>
      </c>
      <c r="EZ190">
        <v>-1</v>
      </c>
      <c r="FA190">
        <v>-1</v>
      </c>
      <c r="FB190">
        <v>-1</v>
      </c>
      <c r="FC190">
        <v>-1</v>
      </c>
      <c r="FD190">
        <v>6.2</v>
      </c>
      <c r="FE190">
        <v>6.2</v>
      </c>
      <c r="FF190">
        <v>2</v>
      </c>
      <c r="FG190">
        <v>793.607</v>
      </c>
      <c r="FH190">
        <v>739.358</v>
      </c>
      <c r="FI190">
        <v>19.9997</v>
      </c>
      <c r="FJ190">
        <v>26.8315</v>
      </c>
      <c r="FK190">
        <v>29.9999</v>
      </c>
      <c r="FL190">
        <v>26.9063</v>
      </c>
      <c r="FM190">
        <v>26.8801</v>
      </c>
      <c r="FN190">
        <v>34.5927</v>
      </c>
      <c r="FO190">
        <v>17.3299</v>
      </c>
      <c r="FP190">
        <v>6.45989</v>
      </c>
      <c r="FQ190">
        <v>20</v>
      </c>
      <c r="FR190">
        <v>581.3</v>
      </c>
      <c r="FS190">
        <v>13.0148</v>
      </c>
      <c r="FT190">
        <v>100.043</v>
      </c>
      <c r="FU190">
        <v>100.404</v>
      </c>
    </row>
    <row r="191" spans="1:177">
      <c r="A191">
        <v>175</v>
      </c>
      <c r="B191">
        <v>1621533917.6</v>
      </c>
      <c r="C191">
        <v>348.099999904633</v>
      </c>
      <c r="D191" t="s">
        <v>646</v>
      </c>
      <c r="E191" t="s">
        <v>647</v>
      </c>
      <c r="G191">
        <v>1621533917.6</v>
      </c>
      <c r="H191">
        <f>CD191*AF191*(BZ191-CA191)/(100*BS191*(1000-AF191*BZ191))</f>
        <v>0</v>
      </c>
      <c r="I191">
        <f>CD191*AF191*(BY191-BX191*(1000-AF191*CA191)/(1000-AF191*BZ191))/(100*BS191)</f>
        <v>0</v>
      </c>
      <c r="J191">
        <f>BX191 - IF(AF191&gt;1, I191*BS191*100.0/(AH191*CL191), 0)</f>
        <v>0</v>
      </c>
      <c r="K191">
        <f>((Q191-H191/2)*J191-I191)/(Q191+H191/2)</f>
        <v>0</v>
      </c>
      <c r="L191">
        <f>K191*(CE191+CF191)/1000.0</f>
        <v>0</v>
      </c>
      <c r="M191">
        <f>(BX191 - IF(AF191&gt;1, I191*BS191*100.0/(AH191*CL191), 0))*(CE191+CF191)/1000.0</f>
        <v>0</v>
      </c>
      <c r="N191">
        <f>2.0/((1/P191-1/O191)+SIGN(P191)*SQRT((1/P191-1/O191)*(1/P191-1/O191) + 4*BT191/((BT191+1)*(BT191+1))*(2*1/P191*1/O191-1/O191*1/O191)))</f>
        <v>0</v>
      </c>
      <c r="O191">
        <f>IF(LEFT(BU191,1)&lt;&gt;"0",IF(LEFT(BU191,1)="1",3.0,BV191),$D$5+$E$5*(CL191*CE191/($K$5*1000))+$F$5*(CL191*CE191/($K$5*1000))*MAX(MIN(BS191,$J$5),$I$5)*MAX(MIN(BS191,$J$5),$I$5)+$G$5*MAX(MIN(BS191,$J$5),$I$5)*(CL191*CE191/($K$5*1000))+$H$5*(CL191*CE191/($K$5*1000))*(CL191*CE191/($K$5*1000)))</f>
        <v>0</v>
      </c>
      <c r="P191">
        <f>H191*(1000-(1000*0.61365*exp(17.502*T191/(240.97+T191))/(CE191+CF191)+BZ191)/2)/(1000*0.61365*exp(17.502*T191/(240.97+T191))/(CE191+CF191)-BZ191)</f>
        <v>0</v>
      </c>
      <c r="Q191">
        <f>1/((BT191+1)/(N191/1.6)+1/(O191/1.37)) + BT191/((BT191+1)/(N191/1.6) + BT191/(O191/1.37))</f>
        <v>0</v>
      </c>
      <c r="R191">
        <f>(BP191*BR191)</f>
        <v>0</v>
      </c>
      <c r="S191">
        <f>(CG191+(R191+2*0.95*5.67E-8*(((CG191+$B$7)+273)^4-(CG191+273)^4)-44100*H191)/(1.84*29.3*O191+8*0.95*5.67E-8*(CG191+273)^3))</f>
        <v>0</v>
      </c>
      <c r="T191">
        <f>($C$7*CH191+$D$7*CI191+$E$7*S191)</f>
        <v>0</v>
      </c>
      <c r="U191">
        <f>0.61365*exp(17.502*T191/(240.97+T191))</f>
        <v>0</v>
      </c>
      <c r="V191">
        <f>(W191/X191*100)</f>
        <v>0</v>
      </c>
      <c r="W191">
        <f>BZ191*(CE191+CF191)/1000</f>
        <v>0</v>
      </c>
      <c r="X191">
        <f>0.61365*exp(17.502*CG191/(240.97+CG191))</f>
        <v>0</v>
      </c>
      <c r="Y191">
        <f>(U191-BZ191*(CE191+CF191)/1000)</f>
        <v>0</v>
      </c>
      <c r="Z191">
        <f>(-H191*44100)</f>
        <v>0</v>
      </c>
      <c r="AA191">
        <f>2*29.3*O191*0.92*(CG191-T191)</f>
        <v>0</v>
      </c>
      <c r="AB191">
        <f>2*0.95*5.67E-8*(((CG191+$B$7)+273)^4-(T191+273)^4)</f>
        <v>0</v>
      </c>
      <c r="AC191">
        <f>R191+AB191+Z191+AA191</f>
        <v>0</v>
      </c>
      <c r="AD191">
        <v>0</v>
      </c>
      <c r="AE191">
        <v>0</v>
      </c>
      <c r="AF191">
        <f>IF(AD191*$H$13&gt;=AH191,1.0,(AH191/(AH191-AD191*$H$13)))</f>
        <v>0</v>
      </c>
      <c r="AG191">
        <f>(AF191-1)*100</f>
        <v>0</v>
      </c>
      <c r="AH191">
        <f>MAX(0,($B$13+$C$13*CL191)/(1+$D$13*CL191)*CE191/(CG191+273)*$E$13)</f>
        <v>0</v>
      </c>
      <c r="AI191" t="s">
        <v>294</v>
      </c>
      <c r="AJ191">
        <v>0</v>
      </c>
      <c r="AK191">
        <v>0</v>
      </c>
      <c r="AL191">
        <f>AK191-AJ191</f>
        <v>0</v>
      </c>
      <c r="AM191">
        <f>AL191/AK191</f>
        <v>0</v>
      </c>
      <c r="AN191">
        <v>0</v>
      </c>
      <c r="AO191" t="s">
        <v>294</v>
      </c>
      <c r="AP191">
        <v>0</v>
      </c>
      <c r="AQ191">
        <v>0</v>
      </c>
      <c r="AR191">
        <f>1-AP191/AQ191</f>
        <v>0</v>
      </c>
      <c r="AS191">
        <v>0.5</v>
      </c>
      <c r="AT191">
        <f>BP191</f>
        <v>0</v>
      </c>
      <c r="AU191">
        <f>I191</f>
        <v>0</v>
      </c>
      <c r="AV191">
        <f>AR191*AS191*AT191</f>
        <v>0</v>
      </c>
      <c r="AW191">
        <f>BB191/AQ191</f>
        <v>0</v>
      </c>
      <c r="AX191">
        <f>(AU191-AN191)/AT191</f>
        <v>0</v>
      </c>
      <c r="AY191">
        <f>(AK191-AQ191)/AQ191</f>
        <v>0</v>
      </c>
      <c r="AZ191" t="s">
        <v>294</v>
      </c>
      <c r="BA191">
        <v>0</v>
      </c>
      <c r="BB191">
        <f>AQ191-BA191</f>
        <v>0</v>
      </c>
      <c r="BC191">
        <f>(AQ191-AP191)/(AQ191-BA191)</f>
        <v>0</v>
      </c>
      <c r="BD191">
        <f>(AK191-AQ191)/(AK191-BA191)</f>
        <v>0</v>
      </c>
      <c r="BE191">
        <f>(AQ191-AP191)/(AQ191-AJ191)</f>
        <v>0</v>
      </c>
      <c r="BF191">
        <f>(AK191-AQ191)/(AK191-AJ191)</f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f>$B$11*CM191+$C$11*CN191+$F$11*CO191*(1-CR191)</f>
        <v>0</v>
      </c>
      <c r="BP191">
        <f>BO191*BQ191</f>
        <v>0</v>
      </c>
      <c r="BQ191">
        <f>($B$11*$D$9+$C$11*$D$9+$F$11*((DB191+CT191)/MAX(DB191+CT191+DC191, 0.1)*$I$9+DC191/MAX(DB191+CT191+DC191, 0.1)*$J$9))/($B$11+$C$11+$F$11)</f>
        <v>0</v>
      </c>
      <c r="BR191">
        <f>($B$11*$K$9+$C$11*$K$9+$F$11*((DB191+CT191)/MAX(DB191+CT191+DC191, 0.1)*$P$9+DC191/MAX(DB191+CT191+DC191, 0.1)*$Q$9))/($B$11+$C$11+$F$11)</f>
        <v>0</v>
      </c>
      <c r="BS191">
        <v>6</v>
      </c>
      <c r="BT191">
        <v>0.5</v>
      </c>
      <c r="BU191" t="s">
        <v>295</v>
      </c>
      <c r="BV191">
        <v>2</v>
      </c>
      <c r="BW191">
        <v>1621533917.6</v>
      </c>
      <c r="BX191">
        <v>563.35</v>
      </c>
      <c r="BY191">
        <v>573.135</v>
      </c>
      <c r="BZ191">
        <v>12.9528</v>
      </c>
      <c r="CA191">
        <v>12.9442</v>
      </c>
      <c r="CB191">
        <v>553.895</v>
      </c>
      <c r="CC191">
        <v>12.7991</v>
      </c>
      <c r="CD191">
        <v>700.104</v>
      </c>
      <c r="CE191">
        <v>100.931</v>
      </c>
      <c r="CF191">
        <v>0.0996572</v>
      </c>
      <c r="CG191">
        <v>22.9405</v>
      </c>
      <c r="CH191">
        <v>22.9099</v>
      </c>
      <c r="CI191">
        <v>999.9</v>
      </c>
      <c r="CJ191">
        <v>0</v>
      </c>
      <c r="CK191">
        <v>0</v>
      </c>
      <c r="CL191">
        <v>9960</v>
      </c>
      <c r="CM191">
        <v>0</v>
      </c>
      <c r="CN191">
        <v>3.33586</v>
      </c>
      <c r="CO191">
        <v>600.089</v>
      </c>
      <c r="CP191">
        <v>0.933003</v>
      </c>
      <c r="CQ191">
        <v>0.0669971</v>
      </c>
      <c r="CR191">
        <v>0</v>
      </c>
      <c r="CS191">
        <v>3.4781</v>
      </c>
      <c r="CT191">
        <v>4.99951</v>
      </c>
      <c r="CU191">
        <v>89.5657</v>
      </c>
      <c r="CV191">
        <v>4814.82</v>
      </c>
      <c r="CW191">
        <v>37.625</v>
      </c>
      <c r="CX191">
        <v>41.437</v>
      </c>
      <c r="CY191">
        <v>40.062</v>
      </c>
      <c r="CZ191">
        <v>41</v>
      </c>
      <c r="DA191">
        <v>39.937</v>
      </c>
      <c r="DB191">
        <v>555.22</v>
      </c>
      <c r="DC191">
        <v>39.87</v>
      </c>
      <c r="DD191">
        <v>0</v>
      </c>
      <c r="DE191">
        <v>1621533921.4</v>
      </c>
      <c r="DF191">
        <v>0</v>
      </c>
      <c r="DG191">
        <v>3.435512</v>
      </c>
      <c r="DH191">
        <v>-0.0391538389561849</v>
      </c>
      <c r="DI191">
        <v>-0.0959923038763325</v>
      </c>
      <c r="DJ191">
        <v>89.588816</v>
      </c>
      <c r="DK191">
        <v>15</v>
      </c>
      <c r="DL191">
        <v>1621533543.5</v>
      </c>
      <c r="DM191" t="s">
        <v>296</v>
      </c>
      <c r="DN191">
        <v>1621533543</v>
      </c>
      <c r="DO191">
        <v>1621533543.5</v>
      </c>
      <c r="DP191">
        <v>4</v>
      </c>
      <c r="DQ191">
        <v>0.002</v>
      </c>
      <c r="DR191">
        <v>0.003</v>
      </c>
      <c r="DS191">
        <v>8.559</v>
      </c>
      <c r="DT191">
        <v>0.154</v>
      </c>
      <c r="DU191">
        <v>420</v>
      </c>
      <c r="DV191">
        <v>13</v>
      </c>
      <c r="DW191">
        <v>1.35</v>
      </c>
      <c r="DX191">
        <v>0.35</v>
      </c>
      <c r="DY191">
        <v>-9.9317387804878</v>
      </c>
      <c r="DZ191">
        <v>0.495372543554024</v>
      </c>
      <c r="EA191">
        <v>0.168276009205479</v>
      </c>
      <c r="EB191">
        <v>1</v>
      </c>
      <c r="EC191">
        <v>3.42271428571429</v>
      </c>
      <c r="ED191">
        <v>0.0295279843444264</v>
      </c>
      <c r="EE191">
        <v>0.158453557220778</v>
      </c>
      <c r="EF191">
        <v>1</v>
      </c>
      <c r="EG191">
        <v>-0.00382153695121951</v>
      </c>
      <c r="EH191">
        <v>0.0481564094425087</v>
      </c>
      <c r="EI191">
        <v>0.00658515971482287</v>
      </c>
      <c r="EJ191">
        <v>1</v>
      </c>
      <c r="EK191">
        <v>3</v>
      </c>
      <c r="EL191">
        <v>3</v>
      </c>
      <c r="EM191" t="s">
        <v>297</v>
      </c>
      <c r="EN191">
        <v>100</v>
      </c>
      <c r="EO191">
        <v>100</v>
      </c>
      <c r="EP191">
        <v>9.455</v>
      </c>
      <c r="EQ191">
        <v>0.1537</v>
      </c>
      <c r="ER191">
        <v>5.25304998807394</v>
      </c>
      <c r="ES191">
        <v>0.0095515401478521</v>
      </c>
      <c r="ET191">
        <v>-4.08282145803731e-06</v>
      </c>
      <c r="EU191">
        <v>9.61633180237613e-10</v>
      </c>
      <c r="EV191">
        <v>-0.0133641391554055</v>
      </c>
      <c r="EW191">
        <v>0.00964955815971448</v>
      </c>
      <c r="EX191">
        <v>0.000351754833574242</v>
      </c>
      <c r="EY191">
        <v>-6.74969522547015e-06</v>
      </c>
      <c r="EZ191">
        <v>-1</v>
      </c>
      <c r="FA191">
        <v>-1</v>
      </c>
      <c r="FB191">
        <v>-1</v>
      </c>
      <c r="FC191">
        <v>-1</v>
      </c>
      <c r="FD191">
        <v>6.2</v>
      </c>
      <c r="FE191">
        <v>6.2</v>
      </c>
      <c r="FF191">
        <v>2</v>
      </c>
      <c r="FG191">
        <v>793.766</v>
      </c>
      <c r="FH191">
        <v>739.358</v>
      </c>
      <c r="FI191">
        <v>19.9993</v>
      </c>
      <c r="FJ191">
        <v>26.8293</v>
      </c>
      <c r="FK191">
        <v>29.9998</v>
      </c>
      <c r="FL191">
        <v>26.9054</v>
      </c>
      <c r="FM191">
        <v>26.8801</v>
      </c>
      <c r="FN191">
        <v>34.7665</v>
      </c>
      <c r="FO191">
        <v>17.3299</v>
      </c>
      <c r="FP191">
        <v>6.45989</v>
      </c>
      <c r="FQ191">
        <v>20</v>
      </c>
      <c r="FR191">
        <v>584.68</v>
      </c>
      <c r="FS191">
        <v>13.0148</v>
      </c>
      <c r="FT191">
        <v>100.041</v>
      </c>
      <c r="FU191">
        <v>100.404</v>
      </c>
    </row>
    <row r="192" spans="1:177">
      <c r="A192">
        <v>176</v>
      </c>
      <c r="B192">
        <v>1621533919.6</v>
      </c>
      <c r="C192">
        <v>350.099999904633</v>
      </c>
      <c r="D192" t="s">
        <v>648</v>
      </c>
      <c r="E192" t="s">
        <v>649</v>
      </c>
      <c r="G192">
        <v>1621533919.6</v>
      </c>
      <c r="H192">
        <f>CD192*AF192*(BZ192-CA192)/(100*BS192*(1000-AF192*BZ192))</f>
        <v>0</v>
      </c>
      <c r="I192">
        <f>CD192*AF192*(BY192-BX192*(1000-AF192*CA192)/(1000-AF192*BZ192))/(100*BS192)</f>
        <v>0</v>
      </c>
      <c r="J192">
        <f>BX192 - IF(AF192&gt;1, I192*BS192*100.0/(AH192*CL192), 0)</f>
        <v>0</v>
      </c>
      <c r="K192">
        <f>((Q192-H192/2)*J192-I192)/(Q192+H192/2)</f>
        <v>0</v>
      </c>
      <c r="L192">
        <f>K192*(CE192+CF192)/1000.0</f>
        <v>0</v>
      </c>
      <c r="M192">
        <f>(BX192 - IF(AF192&gt;1, I192*BS192*100.0/(AH192*CL192), 0))*(CE192+CF192)/1000.0</f>
        <v>0</v>
      </c>
      <c r="N192">
        <f>2.0/((1/P192-1/O192)+SIGN(P192)*SQRT((1/P192-1/O192)*(1/P192-1/O192) + 4*BT192/((BT192+1)*(BT192+1))*(2*1/P192*1/O192-1/O192*1/O192)))</f>
        <v>0</v>
      </c>
      <c r="O192">
        <f>IF(LEFT(BU192,1)&lt;&gt;"0",IF(LEFT(BU192,1)="1",3.0,BV192),$D$5+$E$5*(CL192*CE192/($K$5*1000))+$F$5*(CL192*CE192/($K$5*1000))*MAX(MIN(BS192,$J$5),$I$5)*MAX(MIN(BS192,$J$5),$I$5)+$G$5*MAX(MIN(BS192,$J$5),$I$5)*(CL192*CE192/($K$5*1000))+$H$5*(CL192*CE192/($K$5*1000))*(CL192*CE192/($K$5*1000)))</f>
        <v>0</v>
      </c>
      <c r="P192">
        <f>H192*(1000-(1000*0.61365*exp(17.502*T192/(240.97+T192))/(CE192+CF192)+BZ192)/2)/(1000*0.61365*exp(17.502*T192/(240.97+T192))/(CE192+CF192)-BZ192)</f>
        <v>0</v>
      </c>
      <c r="Q192">
        <f>1/((BT192+1)/(N192/1.6)+1/(O192/1.37)) + BT192/((BT192+1)/(N192/1.6) + BT192/(O192/1.37))</f>
        <v>0</v>
      </c>
      <c r="R192">
        <f>(BP192*BR192)</f>
        <v>0</v>
      </c>
      <c r="S192">
        <f>(CG192+(R192+2*0.95*5.67E-8*(((CG192+$B$7)+273)^4-(CG192+273)^4)-44100*H192)/(1.84*29.3*O192+8*0.95*5.67E-8*(CG192+273)^3))</f>
        <v>0</v>
      </c>
      <c r="T192">
        <f>($C$7*CH192+$D$7*CI192+$E$7*S192)</f>
        <v>0</v>
      </c>
      <c r="U192">
        <f>0.61365*exp(17.502*T192/(240.97+T192))</f>
        <v>0</v>
      </c>
      <c r="V192">
        <f>(W192/X192*100)</f>
        <v>0</v>
      </c>
      <c r="W192">
        <f>BZ192*(CE192+CF192)/1000</f>
        <v>0</v>
      </c>
      <c r="X192">
        <f>0.61365*exp(17.502*CG192/(240.97+CG192))</f>
        <v>0</v>
      </c>
      <c r="Y192">
        <f>(U192-BZ192*(CE192+CF192)/1000)</f>
        <v>0</v>
      </c>
      <c r="Z192">
        <f>(-H192*44100)</f>
        <v>0</v>
      </c>
      <c r="AA192">
        <f>2*29.3*O192*0.92*(CG192-T192)</f>
        <v>0</v>
      </c>
      <c r="AB192">
        <f>2*0.95*5.67E-8*(((CG192+$B$7)+273)^4-(T192+273)^4)</f>
        <v>0</v>
      </c>
      <c r="AC192">
        <f>R192+AB192+Z192+AA192</f>
        <v>0</v>
      </c>
      <c r="AD192">
        <v>0</v>
      </c>
      <c r="AE192">
        <v>0</v>
      </c>
      <c r="AF192">
        <f>IF(AD192*$H$13&gt;=AH192,1.0,(AH192/(AH192-AD192*$H$13)))</f>
        <v>0</v>
      </c>
      <c r="AG192">
        <f>(AF192-1)*100</f>
        <v>0</v>
      </c>
      <c r="AH192">
        <f>MAX(0,($B$13+$C$13*CL192)/(1+$D$13*CL192)*CE192/(CG192+273)*$E$13)</f>
        <v>0</v>
      </c>
      <c r="AI192" t="s">
        <v>294</v>
      </c>
      <c r="AJ192">
        <v>0</v>
      </c>
      <c r="AK192">
        <v>0</v>
      </c>
      <c r="AL192">
        <f>AK192-AJ192</f>
        <v>0</v>
      </c>
      <c r="AM192">
        <f>AL192/AK192</f>
        <v>0</v>
      </c>
      <c r="AN192">
        <v>0</v>
      </c>
      <c r="AO192" t="s">
        <v>294</v>
      </c>
      <c r="AP192">
        <v>0</v>
      </c>
      <c r="AQ192">
        <v>0</v>
      </c>
      <c r="AR192">
        <f>1-AP192/AQ192</f>
        <v>0</v>
      </c>
      <c r="AS192">
        <v>0.5</v>
      </c>
      <c r="AT192">
        <f>BP192</f>
        <v>0</v>
      </c>
      <c r="AU192">
        <f>I192</f>
        <v>0</v>
      </c>
      <c r="AV192">
        <f>AR192*AS192*AT192</f>
        <v>0</v>
      </c>
      <c r="AW192">
        <f>BB192/AQ192</f>
        <v>0</v>
      </c>
      <c r="AX192">
        <f>(AU192-AN192)/AT192</f>
        <v>0</v>
      </c>
      <c r="AY192">
        <f>(AK192-AQ192)/AQ192</f>
        <v>0</v>
      </c>
      <c r="AZ192" t="s">
        <v>294</v>
      </c>
      <c r="BA192">
        <v>0</v>
      </c>
      <c r="BB192">
        <f>AQ192-BA192</f>
        <v>0</v>
      </c>
      <c r="BC192">
        <f>(AQ192-AP192)/(AQ192-BA192)</f>
        <v>0</v>
      </c>
      <c r="BD192">
        <f>(AK192-AQ192)/(AK192-BA192)</f>
        <v>0</v>
      </c>
      <c r="BE192">
        <f>(AQ192-AP192)/(AQ192-AJ192)</f>
        <v>0</v>
      </c>
      <c r="BF192">
        <f>(AK192-AQ192)/(AK192-AJ192)</f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f>$B$11*CM192+$C$11*CN192+$F$11*CO192*(1-CR192)</f>
        <v>0</v>
      </c>
      <c r="BP192">
        <f>BO192*BQ192</f>
        <v>0</v>
      </c>
      <c r="BQ192">
        <f>($B$11*$D$9+$C$11*$D$9+$F$11*((DB192+CT192)/MAX(DB192+CT192+DC192, 0.1)*$I$9+DC192/MAX(DB192+CT192+DC192, 0.1)*$J$9))/($B$11+$C$11+$F$11)</f>
        <v>0</v>
      </c>
      <c r="BR192">
        <f>($B$11*$K$9+$C$11*$K$9+$F$11*((DB192+CT192)/MAX(DB192+CT192+DC192, 0.1)*$P$9+DC192/MAX(DB192+CT192+DC192, 0.1)*$Q$9))/($B$11+$C$11+$F$11)</f>
        <v>0</v>
      </c>
      <c r="BS192">
        <v>6</v>
      </c>
      <c r="BT192">
        <v>0.5</v>
      </c>
      <c r="BU192" t="s">
        <v>295</v>
      </c>
      <c r="BV192">
        <v>2</v>
      </c>
      <c r="BW192">
        <v>1621533919.6</v>
      </c>
      <c r="BX192">
        <v>566.72</v>
      </c>
      <c r="BY192">
        <v>576.779</v>
      </c>
      <c r="BZ192">
        <v>12.9459</v>
      </c>
      <c r="CA192">
        <v>12.9436</v>
      </c>
      <c r="CB192">
        <v>557.246</v>
      </c>
      <c r="CC192">
        <v>12.7924</v>
      </c>
      <c r="CD192">
        <v>699.714</v>
      </c>
      <c r="CE192">
        <v>100.928</v>
      </c>
      <c r="CF192">
        <v>0.0992839</v>
      </c>
      <c r="CG192">
        <v>22.9367</v>
      </c>
      <c r="CH192">
        <v>22.9129</v>
      </c>
      <c r="CI192">
        <v>999.9</v>
      </c>
      <c r="CJ192">
        <v>0</v>
      </c>
      <c r="CK192">
        <v>0</v>
      </c>
      <c r="CL192">
        <v>10050</v>
      </c>
      <c r="CM192">
        <v>0</v>
      </c>
      <c r="CN192">
        <v>3.29063</v>
      </c>
      <c r="CO192">
        <v>599.773</v>
      </c>
      <c r="CP192">
        <v>0.932968</v>
      </c>
      <c r="CQ192">
        <v>0.0670323</v>
      </c>
      <c r="CR192">
        <v>0</v>
      </c>
      <c r="CS192">
        <v>3.2759</v>
      </c>
      <c r="CT192">
        <v>4.99951</v>
      </c>
      <c r="CU192">
        <v>89.637</v>
      </c>
      <c r="CV192">
        <v>4812.21</v>
      </c>
      <c r="CW192">
        <v>37.625</v>
      </c>
      <c r="CX192">
        <v>41.437</v>
      </c>
      <c r="CY192">
        <v>40.062</v>
      </c>
      <c r="CZ192">
        <v>41</v>
      </c>
      <c r="DA192">
        <v>39.937</v>
      </c>
      <c r="DB192">
        <v>554.9</v>
      </c>
      <c r="DC192">
        <v>39.87</v>
      </c>
      <c r="DD192">
        <v>0</v>
      </c>
      <c r="DE192">
        <v>1621533923.2</v>
      </c>
      <c r="DF192">
        <v>0</v>
      </c>
      <c r="DG192">
        <v>3.42680769230769</v>
      </c>
      <c r="DH192">
        <v>-0.249305976349452</v>
      </c>
      <c r="DI192">
        <v>-0.702102561678964</v>
      </c>
      <c r="DJ192">
        <v>89.5826423076923</v>
      </c>
      <c r="DK192">
        <v>15</v>
      </c>
      <c r="DL192">
        <v>1621533543.5</v>
      </c>
      <c r="DM192" t="s">
        <v>296</v>
      </c>
      <c r="DN192">
        <v>1621533543</v>
      </c>
      <c r="DO192">
        <v>1621533543.5</v>
      </c>
      <c r="DP192">
        <v>4</v>
      </c>
      <c r="DQ192">
        <v>0.002</v>
      </c>
      <c r="DR192">
        <v>0.003</v>
      </c>
      <c r="DS192">
        <v>8.559</v>
      </c>
      <c r="DT192">
        <v>0.154</v>
      </c>
      <c r="DU192">
        <v>420</v>
      </c>
      <c r="DV192">
        <v>13</v>
      </c>
      <c r="DW192">
        <v>1.35</v>
      </c>
      <c r="DX192">
        <v>0.35</v>
      </c>
      <c r="DY192">
        <v>-9.92832829268293</v>
      </c>
      <c r="DZ192">
        <v>0.773318257839719</v>
      </c>
      <c r="EA192">
        <v>0.17056138391339</v>
      </c>
      <c r="EB192">
        <v>0</v>
      </c>
      <c r="EC192">
        <v>3.41743823529412</v>
      </c>
      <c r="ED192">
        <v>0.128250553358941</v>
      </c>
      <c r="EE192">
        <v>0.132603464631132</v>
      </c>
      <c r="EF192">
        <v>1</v>
      </c>
      <c r="EG192">
        <v>-0.00212283256097561</v>
      </c>
      <c r="EH192">
        <v>0.0430068877003484</v>
      </c>
      <c r="EI192">
        <v>0.00615044023254349</v>
      </c>
      <c r="EJ192">
        <v>1</v>
      </c>
      <c r="EK192">
        <v>2</v>
      </c>
      <c r="EL192">
        <v>3</v>
      </c>
      <c r="EM192" t="s">
        <v>306</v>
      </c>
      <c r="EN192">
        <v>100</v>
      </c>
      <c r="EO192">
        <v>100</v>
      </c>
      <c r="EP192">
        <v>9.474</v>
      </c>
      <c r="EQ192">
        <v>0.1535</v>
      </c>
      <c r="ER192">
        <v>5.25304998807394</v>
      </c>
      <c r="ES192">
        <v>0.0095515401478521</v>
      </c>
      <c r="ET192">
        <v>-4.08282145803731e-06</v>
      </c>
      <c r="EU192">
        <v>9.61633180237613e-10</v>
      </c>
      <c r="EV192">
        <v>-0.0133641391554055</v>
      </c>
      <c r="EW192">
        <v>0.00964955815971448</v>
      </c>
      <c r="EX192">
        <v>0.000351754833574242</v>
      </c>
      <c r="EY192">
        <v>-6.74969522547015e-06</v>
      </c>
      <c r="EZ192">
        <v>-1</v>
      </c>
      <c r="FA192">
        <v>-1</v>
      </c>
      <c r="FB192">
        <v>-1</v>
      </c>
      <c r="FC192">
        <v>-1</v>
      </c>
      <c r="FD192">
        <v>6.3</v>
      </c>
      <c r="FE192">
        <v>6.3</v>
      </c>
      <c r="FF192">
        <v>2</v>
      </c>
      <c r="FG192">
        <v>794.109</v>
      </c>
      <c r="FH192">
        <v>739.516</v>
      </c>
      <c r="FI192">
        <v>19.9994</v>
      </c>
      <c r="FJ192">
        <v>26.8293</v>
      </c>
      <c r="FK192">
        <v>29.9999</v>
      </c>
      <c r="FL192">
        <v>26.9041</v>
      </c>
      <c r="FM192">
        <v>26.8778</v>
      </c>
      <c r="FN192">
        <v>34.9359</v>
      </c>
      <c r="FO192">
        <v>17.0558</v>
      </c>
      <c r="FP192">
        <v>6.45989</v>
      </c>
      <c r="FQ192">
        <v>20</v>
      </c>
      <c r="FR192">
        <v>588.04</v>
      </c>
      <c r="FS192">
        <v>13.0148</v>
      </c>
      <c r="FT192">
        <v>100.04</v>
      </c>
      <c r="FU192">
        <v>100.406</v>
      </c>
    </row>
    <row r="193" spans="1:177">
      <c r="A193">
        <v>177</v>
      </c>
      <c r="B193">
        <v>1621533921.6</v>
      </c>
      <c r="C193">
        <v>352.099999904633</v>
      </c>
      <c r="D193" t="s">
        <v>650</v>
      </c>
      <c r="E193" t="s">
        <v>651</v>
      </c>
      <c r="G193">
        <v>1621533921.6</v>
      </c>
      <c r="H193">
        <f>CD193*AF193*(BZ193-CA193)/(100*BS193*(1000-AF193*BZ193))</f>
        <v>0</v>
      </c>
      <c r="I193">
        <f>CD193*AF193*(BY193-BX193*(1000-AF193*CA193)/(1000-AF193*BZ193))/(100*BS193)</f>
        <v>0</v>
      </c>
      <c r="J193">
        <f>BX193 - IF(AF193&gt;1, I193*BS193*100.0/(AH193*CL193), 0)</f>
        <v>0</v>
      </c>
      <c r="K193">
        <f>((Q193-H193/2)*J193-I193)/(Q193+H193/2)</f>
        <v>0</v>
      </c>
      <c r="L193">
        <f>K193*(CE193+CF193)/1000.0</f>
        <v>0</v>
      </c>
      <c r="M193">
        <f>(BX193 - IF(AF193&gt;1, I193*BS193*100.0/(AH193*CL193), 0))*(CE193+CF193)/1000.0</f>
        <v>0</v>
      </c>
      <c r="N193">
        <f>2.0/((1/P193-1/O193)+SIGN(P193)*SQRT((1/P193-1/O193)*(1/P193-1/O193) + 4*BT193/((BT193+1)*(BT193+1))*(2*1/P193*1/O193-1/O193*1/O193)))</f>
        <v>0</v>
      </c>
      <c r="O193">
        <f>IF(LEFT(BU193,1)&lt;&gt;"0",IF(LEFT(BU193,1)="1",3.0,BV193),$D$5+$E$5*(CL193*CE193/($K$5*1000))+$F$5*(CL193*CE193/($K$5*1000))*MAX(MIN(BS193,$J$5),$I$5)*MAX(MIN(BS193,$J$5),$I$5)+$G$5*MAX(MIN(BS193,$J$5),$I$5)*(CL193*CE193/($K$5*1000))+$H$5*(CL193*CE193/($K$5*1000))*(CL193*CE193/($K$5*1000)))</f>
        <v>0</v>
      </c>
      <c r="P193">
        <f>H193*(1000-(1000*0.61365*exp(17.502*T193/(240.97+T193))/(CE193+CF193)+BZ193)/2)/(1000*0.61365*exp(17.502*T193/(240.97+T193))/(CE193+CF193)-BZ193)</f>
        <v>0</v>
      </c>
      <c r="Q193">
        <f>1/((BT193+1)/(N193/1.6)+1/(O193/1.37)) + BT193/((BT193+1)/(N193/1.6) + BT193/(O193/1.37))</f>
        <v>0</v>
      </c>
      <c r="R193">
        <f>(BP193*BR193)</f>
        <v>0</v>
      </c>
      <c r="S193">
        <f>(CG193+(R193+2*0.95*5.67E-8*(((CG193+$B$7)+273)^4-(CG193+273)^4)-44100*H193)/(1.84*29.3*O193+8*0.95*5.67E-8*(CG193+273)^3))</f>
        <v>0</v>
      </c>
      <c r="T193">
        <f>($C$7*CH193+$D$7*CI193+$E$7*S193)</f>
        <v>0</v>
      </c>
      <c r="U193">
        <f>0.61365*exp(17.502*T193/(240.97+T193))</f>
        <v>0</v>
      </c>
      <c r="V193">
        <f>(W193/X193*100)</f>
        <v>0</v>
      </c>
      <c r="W193">
        <f>BZ193*(CE193+CF193)/1000</f>
        <v>0</v>
      </c>
      <c r="X193">
        <f>0.61365*exp(17.502*CG193/(240.97+CG193))</f>
        <v>0</v>
      </c>
      <c r="Y193">
        <f>(U193-BZ193*(CE193+CF193)/1000)</f>
        <v>0</v>
      </c>
      <c r="Z193">
        <f>(-H193*44100)</f>
        <v>0</v>
      </c>
      <c r="AA193">
        <f>2*29.3*O193*0.92*(CG193-T193)</f>
        <v>0</v>
      </c>
      <c r="AB193">
        <f>2*0.95*5.67E-8*(((CG193+$B$7)+273)^4-(T193+273)^4)</f>
        <v>0</v>
      </c>
      <c r="AC193">
        <f>R193+AB193+Z193+AA193</f>
        <v>0</v>
      </c>
      <c r="AD193">
        <v>0</v>
      </c>
      <c r="AE193">
        <v>0</v>
      </c>
      <c r="AF193">
        <f>IF(AD193*$H$13&gt;=AH193,1.0,(AH193/(AH193-AD193*$H$13)))</f>
        <v>0</v>
      </c>
      <c r="AG193">
        <f>(AF193-1)*100</f>
        <v>0</v>
      </c>
      <c r="AH193">
        <f>MAX(0,($B$13+$C$13*CL193)/(1+$D$13*CL193)*CE193/(CG193+273)*$E$13)</f>
        <v>0</v>
      </c>
      <c r="AI193" t="s">
        <v>294</v>
      </c>
      <c r="AJ193">
        <v>0</v>
      </c>
      <c r="AK193">
        <v>0</v>
      </c>
      <c r="AL193">
        <f>AK193-AJ193</f>
        <v>0</v>
      </c>
      <c r="AM193">
        <f>AL193/AK193</f>
        <v>0</v>
      </c>
      <c r="AN193">
        <v>0</v>
      </c>
      <c r="AO193" t="s">
        <v>294</v>
      </c>
      <c r="AP193">
        <v>0</v>
      </c>
      <c r="AQ193">
        <v>0</v>
      </c>
      <c r="AR193">
        <f>1-AP193/AQ193</f>
        <v>0</v>
      </c>
      <c r="AS193">
        <v>0.5</v>
      </c>
      <c r="AT193">
        <f>BP193</f>
        <v>0</v>
      </c>
      <c r="AU193">
        <f>I193</f>
        <v>0</v>
      </c>
      <c r="AV193">
        <f>AR193*AS193*AT193</f>
        <v>0</v>
      </c>
      <c r="AW193">
        <f>BB193/AQ193</f>
        <v>0</v>
      </c>
      <c r="AX193">
        <f>(AU193-AN193)/AT193</f>
        <v>0</v>
      </c>
      <c r="AY193">
        <f>(AK193-AQ193)/AQ193</f>
        <v>0</v>
      </c>
      <c r="AZ193" t="s">
        <v>294</v>
      </c>
      <c r="BA193">
        <v>0</v>
      </c>
      <c r="BB193">
        <f>AQ193-BA193</f>
        <v>0</v>
      </c>
      <c r="BC193">
        <f>(AQ193-AP193)/(AQ193-BA193)</f>
        <v>0</v>
      </c>
      <c r="BD193">
        <f>(AK193-AQ193)/(AK193-BA193)</f>
        <v>0</v>
      </c>
      <c r="BE193">
        <f>(AQ193-AP193)/(AQ193-AJ193)</f>
        <v>0</v>
      </c>
      <c r="BF193">
        <f>(AK193-AQ193)/(AK193-AJ193)</f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f>$B$11*CM193+$C$11*CN193+$F$11*CO193*(1-CR193)</f>
        <v>0</v>
      </c>
      <c r="BP193">
        <f>BO193*BQ193</f>
        <v>0</v>
      </c>
      <c r="BQ193">
        <f>($B$11*$D$9+$C$11*$D$9+$F$11*((DB193+CT193)/MAX(DB193+CT193+DC193, 0.1)*$I$9+DC193/MAX(DB193+CT193+DC193, 0.1)*$J$9))/($B$11+$C$11+$F$11)</f>
        <v>0</v>
      </c>
      <c r="BR193">
        <f>($B$11*$K$9+$C$11*$K$9+$F$11*((DB193+CT193)/MAX(DB193+CT193+DC193, 0.1)*$P$9+DC193/MAX(DB193+CT193+DC193, 0.1)*$Q$9))/($B$11+$C$11+$F$11)</f>
        <v>0</v>
      </c>
      <c r="BS193">
        <v>6</v>
      </c>
      <c r="BT193">
        <v>0.5</v>
      </c>
      <c r="BU193" t="s">
        <v>295</v>
      </c>
      <c r="BV193">
        <v>2</v>
      </c>
      <c r="BW193">
        <v>1621533921.6</v>
      </c>
      <c r="BX193">
        <v>570.15</v>
      </c>
      <c r="BY193">
        <v>580.263</v>
      </c>
      <c r="BZ193">
        <v>12.947</v>
      </c>
      <c r="CA193">
        <v>12.9649</v>
      </c>
      <c r="CB193">
        <v>560.656</v>
      </c>
      <c r="CC193">
        <v>12.7935</v>
      </c>
      <c r="CD193">
        <v>699.848</v>
      </c>
      <c r="CE193">
        <v>100.933</v>
      </c>
      <c r="CF193">
        <v>0.0995132</v>
      </c>
      <c r="CG193">
        <v>22.9397</v>
      </c>
      <c r="CH193">
        <v>22.9188</v>
      </c>
      <c r="CI193">
        <v>999.9</v>
      </c>
      <c r="CJ193">
        <v>0</v>
      </c>
      <c r="CK193">
        <v>0</v>
      </c>
      <c r="CL193">
        <v>10010</v>
      </c>
      <c r="CM193">
        <v>0</v>
      </c>
      <c r="CN193">
        <v>3.33586</v>
      </c>
      <c r="CO193">
        <v>599.777</v>
      </c>
      <c r="CP193">
        <v>0.932968</v>
      </c>
      <c r="CQ193">
        <v>0.0670323</v>
      </c>
      <c r="CR193">
        <v>0</v>
      </c>
      <c r="CS193">
        <v>3.5055</v>
      </c>
      <c r="CT193">
        <v>4.99951</v>
      </c>
      <c r="CU193">
        <v>89.2129</v>
      </c>
      <c r="CV193">
        <v>4812.25</v>
      </c>
      <c r="CW193">
        <v>37.625</v>
      </c>
      <c r="CX193">
        <v>41.375</v>
      </c>
      <c r="CY193">
        <v>40.062</v>
      </c>
      <c r="CZ193">
        <v>41</v>
      </c>
      <c r="DA193">
        <v>39.937</v>
      </c>
      <c r="DB193">
        <v>554.91</v>
      </c>
      <c r="DC193">
        <v>39.87</v>
      </c>
      <c r="DD193">
        <v>0</v>
      </c>
      <c r="DE193">
        <v>1621533925.6</v>
      </c>
      <c r="DF193">
        <v>0</v>
      </c>
      <c r="DG193">
        <v>3.42723461538462</v>
      </c>
      <c r="DH193">
        <v>0.191100857499756</v>
      </c>
      <c r="DI193">
        <v>-1.33998973352714</v>
      </c>
      <c r="DJ193">
        <v>89.5546884615385</v>
      </c>
      <c r="DK193">
        <v>15</v>
      </c>
      <c r="DL193">
        <v>1621533543.5</v>
      </c>
      <c r="DM193" t="s">
        <v>296</v>
      </c>
      <c r="DN193">
        <v>1621533543</v>
      </c>
      <c r="DO193">
        <v>1621533543.5</v>
      </c>
      <c r="DP193">
        <v>4</v>
      </c>
      <c r="DQ193">
        <v>0.002</v>
      </c>
      <c r="DR193">
        <v>0.003</v>
      </c>
      <c r="DS193">
        <v>8.559</v>
      </c>
      <c r="DT193">
        <v>0.154</v>
      </c>
      <c r="DU193">
        <v>420</v>
      </c>
      <c r="DV193">
        <v>13</v>
      </c>
      <c r="DW193">
        <v>1.35</v>
      </c>
      <c r="DX193">
        <v>0.35</v>
      </c>
      <c r="DY193">
        <v>-9.9187487804878</v>
      </c>
      <c r="DZ193">
        <v>0.451477630662013</v>
      </c>
      <c r="EA193">
        <v>0.156645670803376</v>
      </c>
      <c r="EB193">
        <v>1</v>
      </c>
      <c r="EC193">
        <v>3.42569705882353</v>
      </c>
      <c r="ED193">
        <v>0.253534347279785</v>
      </c>
      <c r="EE193">
        <v>0.14025276024398</v>
      </c>
      <c r="EF193">
        <v>1</v>
      </c>
      <c r="EG193">
        <v>-0.00111305475609756</v>
      </c>
      <c r="EH193">
        <v>0.0310329904181185</v>
      </c>
      <c r="EI193">
        <v>0.00548965110183747</v>
      </c>
      <c r="EJ193">
        <v>1</v>
      </c>
      <c r="EK193">
        <v>3</v>
      </c>
      <c r="EL193">
        <v>3</v>
      </c>
      <c r="EM193" t="s">
        <v>297</v>
      </c>
      <c r="EN193">
        <v>100</v>
      </c>
      <c r="EO193">
        <v>100</v>
      </c>
      <c r="EP193">
        <v>9.494</v>
      </c>
      <c r="EQ193">
        <v>0.1535</v>
      </c>
      <c r="ER193">
        <v>5.25304998807394</v>
      </c>
      <c r="ES193">
        <v>0.0095515401478521</v>
      </c>
      <c r="ET193">
        <v>-4.08282145803731e-06</v>
      </c>
      <c r="EU193">
        <v>9.61633180237613e-10</v>
      </c>
      <c r="EV193">
        <v>-0.0133641391554055</v>
      </c>
      <c r="EW193">
        <v>0.00964955815971448</v>
      </c>
      <c r="EX193">
        <v>0.000351754833574242</v>
      </c>
      <c r="EY193">
        <v>-6.74969522547015e-06</v>
      </c>
      <c r="EZ193">
        <v>-1</v>
      </c>
      <c r="FA193">
        <v>-1</v>
      </c>
      <c r="FB193">
        <v>-1</v>
      </c>
      <c r="FC193">
        <v>-1</v>
      </c>
      <c r="FD193">
        <v>6.3</v>
      </c>
      <c r="FE193">
        <v>6.3</v>
      </c>
      <c r="FF193">
        <v>2</v>
      </c>
      <c r="FG193">
        <v>793.199</v>
      </c>
      <c r="FH193">
        <v>740.274</v>
      </c>
      <c r="FI193">
        <v>19.9996</v>
      </c>
      <c r="FJ193">
        <v>26.827</v>
      </c>
      <c r="FK193">
        <v>29.9999</v>
      </c>
      <c r="FL193">
        <v>26.9032</v>
      </c>
      <c r="FM193">
        <v>26.8778</v>
      </c>
      <c r="FN193">
        <v>35.1016</v>
      </c>
      <c r="FO193">
        <v>17.0558</v>
      </c>
      <c r="FP193">
        <v>6.45989</v>
      </c>
      <c r="FQ193">
        <v>20</v>
      </c>
      <c r="FR193">
        <v>591.42</v>
      </c>
      <c r="FS193">
        <v>13.0148</v>
      </c>
      <c r="FT193">
        <v>100.04</v>
      </c>
      <c r="FU193">
        <v>100.405</v>
      </c>
    </row>
    <row r="194" spans="1:177">
      <c r="A194">
        <v>178</v>
      </c>
      <c r="B194">
        <v>1621533923.6</v>
      </c>
      <c r="C194">
        <v>354.099999904633</v>
      </c>
      <c r="D194" t="s">
        <v>652</v>
      </c>
      <c r="E194" t="s">
        <v>653</v>
      </c>
      <c r="G194">
        <v>1621533923.6</v>
      </c>
      <c r="H194">
        <f>CD194*AF194*(BZ194-CA194)/(100*BS194*(1000-AF194*BZ194))</f>
        <v>0</v>
      </c>
      <c r="I194">
        <f>CD194*AF194*(BY194-BX194*(1000-AF194*CA194)/(1000-AF194*BZ194))/(100*BS194)</f>
        <v>0</v>
      </c>
      <c r="J194">
        <f>BX194 - IF(AF194&gt;1, I194*BS194*100.0/(AH194*CL194), 0)</f>
        <v>0</v>
      </c>
      <c r="K194">
        <f>((Q194-H194/2)*J194-I194)/(Q194+H194/2)</f>
        <v>0</v>
      </c>
      <c r="L194">
        <f>K194*(CE194+CF194)/1000.0</f>
        <v>0</v>
      </c>
      <c r="M194">
        <f>(BX194 - IF(AF194&gt;1, I194*BS194*100.0/(AH194*CL194), 0))*(CE194+CF194)/1000.0</f>
        <v>0</v>
      </c>
      <c r="N194">
        <f>2.0/((1/P194-1/O194)+SIGN(P194)*SQRT((1/P194-1/O194)*(1/P194-1/O194) + 4*BT194/((BT194+1)*(BT194+1))*(2*1/P194*1/O194-1/O194*1/O194)))</f>
        <v>0</v>
      </c>
      <c r="O194">
        <f>IF(LEFT(BU194,1)&lt;&gt;"0",IF(LEFT(BU194,1)="1",3.0,BV194),$D$5+$E$5*(CL194*CE194/($K$5*1000))+$F$5*(CL194*CE194/($K$5*1000))*MAX(MIN(BS194,$J$5),$I$5)*MAX(MIN(BS194,$J$5),$I$5)+$G$5*MAX(MIN(BS194,$J$5),$I$5)*(CL194*CE194/($K$5*1000))+$H$5*(CL194*CE194/($K$5*1000))*(CL194*CE194/($K$5*1000)))</f>
        <v>0</v>
      </c>
      <c r="P194">
        <f>H194*(1000-(1000*0.61365*exp(17.502*T194/(240.97+T194))/(CE194+CF194)+BZ194)/2)/(1000*0.61365*exp(17.502*T194/(240.97+T194))/(CE194+CF194)-BZ194)</f>
        <v>0</v>
      </c>
      <c r="Q194">
        <f>1/((BT194+1)/(N194/1.6)+1/(O194/1.37)) + BT194/((BT194+1)/(N194/1.6) + BT194/(O194/1.37))</f>
        <v>0</v>
      </c>
      <c r="R194">
        <f>(BP194*BR194)</f>
        <v>0</v>
      </c>
      <c r="S194">
        <f>(CG194+(R194+2*0.95*5.67E-8*(((CG194+$B$7)+273)^4-(CG194+273)^4)-44100*H194)/(1.84*29.3*O194+8*0.95*5.67E-8*(CG194+273)^3))</f>
        <v>0</v>
      </c>
      <c r="T194">
        <f>($C$7*CH194+$D$7*CI194+$E$7*S194)</f>
        <v>0</v>
      </c>
      <c r="U194">
        <f>0.61365*exp(17.502*T194/(240.97+T194))</f>
        <v>0</v>
      </c>
      <c r="V194">
        <f>(W194/X194*100)</f>
        <v>0</v>
      </c>
      <c r="W194">
        <f>BZ194*(CE194+CF194)/1000</f>
        <v>0</v>
      </c>
      <c r="X194">
        <f>0.61365*exp(17.502*CG194/(240.97+CG194))</f>
        <v>0</v>
      </c>
      <c r="Y194">
        <f>(U194-BZ194*(CE194+CF194)/1000)</f>
        <v>0</v>
      </c>
      <c r="Z194">
        <f>(-H194*44100)</f>
        <v>0</v>
      </c>
      <c r="AA194">
        <f>2*29.3*O194*0.92*(CG194-T194)</f>
        <v>0</v>
      </c>
      <c r="AB194">
        <f>2*0.95*5.67E-8*(((CG194+$B$7)+273)^4-(T194+273)^4)</f>
        <v>0</v>
      </c>
      <c r="AC194">
        <f>R194+AB194+Z194+AA194</f>
        <v>0</v>
      </c>
      <c r="AD194">
        <v>0</v>
      </c>
      <c r="AE194">
        <v>0</v>
      </c>
      <c r="AF194">
        <f>IF(AD194*$H$13&gt;=AH194,1.0,(AH194/(AH194-AD194*$H$13)))</f>
        <v>0</v>
      </c>
      <c r="AG194">
        <f>(AF194-1)*100</f>
        <v>0</v>
      </c>
      <c r="AH194">
        <f>MAX(0,($B$13+$C$13*CL194)/(1+$D$13*CL194)*CE194/(CG194+273)*$E$13)</f>
        <v>0</v>
      </c>
      <c r="AI194" t="s">
        <v>294</v>
      </c>
      <c r="AJ194">
        <v>0</v>
      </c>
      <c r="AK194">
        <v>0</v>
      </c>
      <c r="AL194">
        <f>AK194-AJ194</f>
        <v>0</v>
      </c>
      <c r="AM194">
        <f>AL194/AK194</f>
        <v>0</v>
      </c>
      <c r="AN194">
        <v>0</v>
      </c>
      <c r="AO194" t="s">
        <v>294</v>
      </c>
      <c r="AP194">
        <v>0</v>
      </c>
      <c r="AQ194">
        <v>0</v>
      </c>
      <c r="AR194">
        <f>1-AP194/AQ194</f>
        <v>0</v>
      </c>
      <c r="AS194">
        <v>0.5</v>
      </c>
      <c r="AT194">
        <f>BP194</f>
        <v>0</v>
      </c>
      <c r="AU194">
        <f>I194</f>
        <v>0</v>
      </c>
      <c r="AV194">
        <f>AR194*AS194*AT194</f>
        <v>0</v>
      </c>
      <c r="AW194">
        <f>BB194/AQ194</f>
        <v>0</v>
      </c>
      <c r="AX194">
        <f>(AU194-AN194)/AT194</f>
        <v>0</v>
      </c>
      <c r="AY194">
        <f>(AK194-AQ194)/AQ194</f>
        <v>0</v>
      </c>
      <c r="AZ194" t="s">
        <v>294</v>
      </c>
      <c r="BA194">
        <v>0</v>
      </c>
      <c r="BB194">
        <f>AQ194-BA194</f>
        <v>0</v>
      </c>
      <c r="BC194">
        <f>(AQ194-AP194)/(AQ194-BA194)</f>
        <v>0</v>
      </c>
      <c r="BD194">
        <f>(AK194-AQ194)/(AK194-BA194)</f>
        <v>0</v>
      </c>
      <c r="BE194">
        <f>(AQ194-AP194)/(AQ194-AJ194)</f>
        <v>0</v>
      </c>
      <c r="BF194">
        <f>(AK194-AQ194)/(AK194-AJ194)</f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f>$B$11*CM194+$C$11*CN194+$F$11*CO194*(1-CR194)</f>
        <v>0</v>
      </c>
      <c r="BP194">
        <f>BO194*BQ194</f>
        <v>0</v>
      </c>
      <c r="BQ194">
        <f>($B$11*$D$9+$C$11*$D$9+$F$11*((DB194+CT194)/MAX(DB194+CT194+DC194, 0.1)*$I$9+DC194/MAX(DB194+CT194+DC194, 0.1)*$J$9))/($B$11+$C$11+$F$11)</f>
        <v>0</v>
      </c>
      <c r="BR194">
        <f>($B$11*$K$9+$C$11*$K$9+$F$11*((DB194+CT194)/MAX(DB194+CT194+DC194, 0.1)*$P$9+DC194/MAX(DB194+CT194+DC194, 0.1)*$Q$9))/($B$11+$C$11+$F$11)</f>
        <v>0</v>
      </c>
      <c r="BS194">
        <v>6</v>
      </c>
      <c r="BT194">
        <v>0.5</v>
      </c>
      <c r="BU194" t="s">
        <v>295</v>
      </c>
      <c r="BV194">
        <v>2</v>
      </c>
      <c r="BW194">
        <v>1621533923.6</v>
      </c>
      <c r="BX194">
        <v>573.507</v>
      </c>
      <c r="BY194">
        <v>583.653</v>
      </c>
      <c r="BZ194">
        <v>12.951</v>
      </c>
      <c r="CA194">
        <v>12.965</v>
      </c>
      <c r="CB194">
        <v>563.993</v>
      </c>
      <c r="CC194">
        <v>12.7975</v>
      </c>
      <c r="CD194">
        <v>699.91</v>
      </c>
      <c r="CE194">
        <v>100.931</v>
      </c>
      <c r="CF194">
        <v>0.0989563</v>
      </c>
      <c r="CG194">
        <v>22.9424</v>
      </c>
      <c r="CH194">
        <v>22.9095</v>
      </c>
      <c r="CI194">
        <v>999.9</v>
      </c>
      <c r="CJ194">
        <v>0</v>
      </c>
      <c r="CK194">
        <v>0</v>
      </c>
      <c r="CL194">
        <v>10010</v>
      </c>
      <c r="CM194">
        <v>0</v>
      </c>
      <c r="CN194">
        <v>3.29063</v>
      </c>
      <c r="CO194">
        <v>600.089</v>
      </c>
      <c r="CP194">
        <v>0.933003</v>
      </c>
      <c r="CQ194">
        <v>0.0669971</v>
      </c>
      <c r="CR194">
        <v>0</v>
      </c>
      <c r="CS194">
        <v>3.5583</v>
      </c>
      <c r="CT194">
        <v>4.99951</v>
      </c>
      <c r="CU194">
        <v>89.5668</v>
      </c>
      <c r="CV194">
        <v>4814.82</v>
      </c>
      <c r="CW194">
        <v>37.625</v>
      </c>
      <c r="CX194">
        <v>41.375</v>
      </c>
      <c r="CY194">
        <v>40</v>
      </c>
      <c r="CZ194">
        <v>41</v>
      </c>
      <c r="DA194">
        <v>39.937</v>
      </c>
      <c r="DB194">
        <v>555.22</v>
      </c>
      <c r="DC194">
        <v>39.87</v>
      </c>
      <c r="DD194">
        <v>0</v>
      </c>
      <c r="DE194">
        <v>1621533927.4</v>
      </c>
      <c r="DF194">
        <v>0</v>
      </c>
      <c r="DG194">
        <v>3.448116</v>
      </c>
      <c r="DH194">
        <v>-0.0572461546352418</v>
      </c>
      <c r="DI194">
        <v>-1.15456152332139</v>
      </c>
      <c r="DJ194">
        <v>89.541748</v>
      </c>
      <c r="DK194">
        <v>15</v>
      </c>
      <c r="DL194">
        <v>1621533543.5</v>
      </c>
      <c r="DM194" t="s">
        <v>296</v>
      </c>
      <c r="DN194">
        <v>1621533543</v>
      </c>
      <c r="DO194">
        <v>1621533543.5</v>
      </c>
      <c r="DP194">
        <v>4</v>
      </c>
      <c r="DQ194">
        <v>0.002</v>
      </c>
      <c r="DR194">
        <v>0.003</v>
      </c>
      <c r="DS194">
        <v>8.559</v>
      </c>
      <c r="DT194">
        <v>0.154</v>
      </c>
      <c r="DU194">
        <v>420</v>
      </c>
      <c r="DV194">
        <v>13</v>
      </c>
      <c r="DW194">
        <v>1.35</v>
      </c>
      <c r="DX194">
        <v>0.35</v>
      </c>
      <c r="DY194">
        <v>-9.92273512195122</v>
      </c>
      <c r="DZ194">
        <v>0.172237839721272</v>
      </c>
      <c r="EA194">
        <v>0.153916856588414</v>
      </c>
      <c r="EB194">
        <v>1</v>
      </c>
      <c r="EC194">
        <v>3.41996</v>
      </c>
      <c r="ED194">
        <v>0.0825540496535898</v>
      </c>
      <c r="EE194">
        <v>0.141015999497524</v>
      </c>
      <c r="EF194">
        <v>1</v>
      </c>
      <c r="EG194">
        <v>-0.00220210329268293</v>
      </c>
      <c r="EH194">
        <v>-0.0108211332752613</v>
      </c>
      <c r="EI194">
        <v>0.007357418968595</v>
      </c>
      <c r="EJ194">
        <v>1</v>
      </c>
      <c r="EK194">
        <v>3</v>
      </c>
      <c r="EL194">
        <v>3</v>
      </c>
      <c r="EM194" t="s">
        <v>297</v>
      </c>
      <c r="EN194">
        <v>100</v>
      </c>
      <c r="EO194">
        <v>100</v>
      </c>
      <c r="EP194">
        <v>9.514</v>
      </c>
      <c r="EQ194">
        <v>0.1535</v>
      </c>
      <c r="ER194">
        <v>5.25304998807394</v>
      </c>
      <c r="ES194">
        <v>0.0095515401478521</v>
      </c>
      <c r="ET194">
        <v>-4.08282145803731e-06</v>
      </c>
      <c r="EU194">
        <v>9.61633180237613e-10</v>
      </c>
      <c r="EV194">
        <v>-0.0133641391554055</v>
      </c>
      <c r="EW194">
        <v>0.00964955815971448</v>
      </c>
      <c r="EX194">
        <v>0.000351754833574242</v>
      </c>
      <c r="EY194">
        <v>-6.74969522547015e-06</v>
      </c>
      <c r="EZ194">
        <v>-1</v>
      </c>
      <c r="FA194">
        <v>-1</v>
      </c>
      <c r="FB194">
        <v>-1</v>
      </c>
      <c r="FC194">
        <v>-1</v>
      </c>
      <c r="FD194">
        <v>6.3</v>
      </c>
      <c r="FE194">
        <v>6.3</v>
      </c>
      <c r="FF194">
        <v>2</v>
      </c>
      <c r="FG194">
        <v>793.733</v>
      </c>
      <c r="FH194">
        <v>739.327</v>
      </c>
      <c r="FI194">
        <v>19.9994</v>
      </c>
      <c r="FJ194">
        <v>26.827</v>
      </c>
      <c r="FK194">
        <v>29.9998</v>
      </c>
      <c r="FL194">
        <v>26.9032</v>
      </c>
      <c r="FM194">
        <v>26.8774</v>
      </c>
      <c r="FN194">
        <v>35.2688</v>
      </c>
      <c r="FO194">
        <v>17.0558</v>
      </c>
      <c r="FP194">
        <v>6.45989</v>
      </c>
      <c r="FQ194">
        <v>20</v>
      </c>
      <c r="FR194">
        <v>594.79</v>
      </c>
      <c r="FS194">
        <v>13.0148</v>
      </c>
      <c r="FT194">
        <v>100.041</v>
      </c>
      <c r="FU194">
        <v>100.405</v>
      </c>
    </row>
    <row r="195" spans="1:177">
      <c r="A195">
        <v>179</v>
      </c>
      <c r="B195">
        <v>1621533925.6</v>
      </c>
      <c r="C195">
        <v>356.099999904633</v>
      </c>
      <c r="D195" t="s">
        <v>654</v>
      </c>
      <c r="E195" t="s">
        <v>655</v>
      </c>
      <c r="G195">
        <v>1621533925.6</v>
      </c>
      <c r="H195">
        <f>CD195*AF195*(BZ195-CA195)/(100*BS195*(1000-AF195*BZ195))</f>
        <v>0</v>
      </c>
      <c r="I195">
        <f>CD195*AF195*(BY195-BX195*(1000-AF195*CA195)/(1000-AF195*BZ195))/(100*BS195)</f>
        <v>0</v>
      </c>
      <c r="J195">
        <f>BX195 - IF(AF195&gt;1, I195*BS195*100.0/(AH195*CL195), 0)</f>
        <v>0</v>
      </c>
      <c r="K195">
        <f>((Q195-H195/2)*J195-I195)/(Q195+H195/2)</f>
        <v>0</v>
      </c>
      <c r="L195">
        <f>K195*(CE195+CF195)/1000.0</f>
        <v>0</v>
      </c>
      <c r="M195">
        <f>(BX195 - IF(AF195&gt;1, I195*BS195*100.0/(AH195*CL195), 0))*(CE195+CF195)/1000.0</f>
        <v>0</v>
      </c>
      <c r="N195">
        <f>2.0/((1/P195-1/O195)+SIGN(P195)*SQRT((1/P195-1/O195)*(1/P195-1/O195) + 4*BT195/((BT195+1)*(BT195+1))*(2*1/P195*1/O195-1/O195*1/O195)))</f>
        <v>0</v>
      </c>
      <c r="O195">
        <f>IF(LEFT(BU195,1)&lt;&gt;"0",IF(LEFT(BU195,1)="1",3.0,BV195),$D$5+$E$5*(CL195*CE195/($K$5*1000))+$F$5*(CL195*CE195/($K$5*1000))*MAX(MIN(BS195,$J$5),$I$5)*MAX(MIN(BS195,$J$5),$I$5)+$G$5*MAX(MIN(BS195,$J$5),$I$5)*(CL195*CE195/($K$5*1000))+$H$5*(CL195*CE195/($K$5*1000))*(CL195*CE195/($K$5*1000)))</f>
        <v>0</v>
      </c>
      <c r="P195">
        <f>H195*(1000-(1000*0.61365*exp(17.502*T195/(240.97+T195))/(CE195+CF195)+BZ195)/2)/(1000*0.61365*exp(17.502*T195/(240.97+T195))/(CE195+CF195)-BZ195)</f>
        <v>0</v>
      </c>
      <c r="Q195">
        <f>1/((BT195+1)/(N195/1.6)+1/(O195/1.37)) + BT195/((BT195+1)/(N195/1.6) + BT195/(O195/1.37))</f>
        <v>0</v>
      </c>
      <c r="R195">
        <f>(BP195*BR195)</f>
        <v>0</v>
      </c>
      <c r="S195">
        <f>(CG195+(R195+2*0.95*5.67E-8*(((CG195+$B$7)+273)^4-(CG195+273)^4)-44100*H195)/(1.84*29.3*O195+8*0.95*5.67E-8*(CG195+273)^3))</f>
        <v>0</v>
      </c>
      <c r="T195">
        <f>($C$7*CH195+$D$7*CI195+$E$7*S195)</f>
        <v>0</v>
      </c>
      <c r="U195">
        <f>0.61365*exp(17.502*T195/(240.97+T195))</f>
        <v>0</v>
      </c>
      <c r="V195">
        <f>(W195/X195*100)</f>
        <v>0</v>
      </c>
      <c r="W195">
        <f>BZ195*(CE195+CF195)/1000</f>
        <v>0</v>
      </c>
      <c r="X195">
        <f>0.61365*exp(17.502*CG195/(240.97+CG195))</f>
        <v>0</v>
      </c>
      <c r="Y195">
        <f>(U195-BZ195*(CE195+CF195)/1000)</f>
        <v>0</v>
      </c>
      <c r="Z195">
        <f>(-H195*44100)</f>
        <v>0</v>
      </c>
      <c r="AA195">
        <f>2*29.3*O195*0.92*(CG195-T195)</f>
        <v>0</v>
      </c>
      <c r="AB195">
        <f>2*0.95*5.67E-8*(((CG195+$B$7)+273)^4-(T195+273)^4)</f>
        <v>0</v>
      </c>
      <c r="AC195">
        <f>R195+AB195+Z195+AA195</f>
        <v>0</v>
      </c>
      <c r="AD195">
        <v>0</v>
      </c>
      <c r="AE195">
        <v>0</v>
      </c>
      <c r="AF195">
        <f>IF(AD195*$H$13&gt;=AH195,1.0,(AH195/(AH195-AD195*$H$13)))</f>
        <v>0</v>
      </c>
      <c r="AG195">
        <f>(AF195-1)*100</f>
        <v>0</v>
      </c>
      <c r="AH195">
        <f>MAX(0,($B$13+$C$13*CL195)/(1+$D$13*CL195)*CE195/(CG195+273)*$E$13)</f>
        <v>0</v>
      </c>
      <c r="AI195" t="s">
        <v>294</v>
      </c>
      <c r="AJ195">
        <v>0</v>
      </c>
      <c r="AK195">
        <v>0</v>
      </c>
      <c r="AL195">
        <f>AK195-AJ195</f>
        <v>0</v>
      </c>
      <c r="AM195">
        <f>AL195/AK195</f>
        <v>0</v>
      </c>
      <c r="AN195">
        <v>0</v>
      </c>
      <c r="AO195" t="s">
        <v>294</v>
      </c>
      <c r="AP195">
        <v>0</v>
      </c>
      <c r="AQ195">
        <v>0</v>
      </c>
      <c r="AR195">
        <f>1-AP195/AQ195</f>
        <v>0</v>
      </c>
      <c r="AS195">
        <v>0.5</v>
      </c>
      <c r="AT195">
        <f>BP195</f>
        <v>0</v>
      </c>
      <c r="AU195">
        <f>I195</f>
        <v>0</v>
      </c>
      <c r="AV195">
        <f>AR195*AS195*AT195</f>
        <v>0</v>
      </c>
      <c r="AW195">
        <f>BB195/AQ195</f>
        <v>0</v>
      </c>
      <c r="AX195">
        <f>(AU195-AN195)/AT195</f>
        <v>0</v>
      </c>
      <c r="AY195">
        <f>(AK195-AQ195)/AQ195</f>
        <v>0</v>
      </c>
      <c r="AZ195" t="s">
        <v>294</v>
      </c>
      <c r="BA195">
        <v>0</v>
      </c>
      <c r="BB195">
        <f>AQ195-BA195</f>
        <v>0</v>
      </c>
      <c r="BC195">
        <f>(AQ195-AP195)/(AQ195-BA195)</f>
        <v>0</v>
      </c>
      <c r="BD195">
        <f>(AK195-AQ195)/(AK195-BA195)</f>
        <v>0</v>
      </c>
      <c r="BE195">
        <f>(AQ195-AP195)/(AQ195-AJ195)</f>
        <v>0</v>
      </c>
      <c r="BF195">
        <f>(AK195-AQ195)/(AK195-AJ195)</f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f>$B$11*CM195+$C$11*CN195+$F$11*CO195*(1-CR195)</f>
        <v>0</v>
      </c>
      <c r="BP195">
        <f>BO195*BQ195</f>
        <v>0</v>
      </c>
      <c r="BQ195">
        <f>($B$11*$D$9+$C$11*$D$9+$F$11*((DB195+CT195)/MAX(DB195+CT195+DC195, 0.1)*$I$9+DC195/MAX(DB195+CT195+DC195, 0.1)*$J$9))/($B$11+$C$11+$F$11)</f>
        <v>0</v>
      </c>
      <c r="BR195">
        <f>($B$11*$K$9+$C$11*$K$9+$F$11*((DB195+CT195)/MAX(DB195+CT195+DC195, 0.1)*$P$9+DC195/MAX(DB195+CT195+DC195, 0.1)*$Q$9))/($B$11+$C$11+$F$11)</f>
        <v>0</v>
      </c>
      <c r="BS195">
        <v>6</v>
      </c>
      <c r="BT195">
        <v>0.5</v>
      </c>
      <c r="BU195" t="s">
        <v>295</v>
      </c>
      <c r="BV195">
        <v>2</v>
      </c>
      <c r="BW195">
        <v>1621533925.6</v>
      </c>
      <c r="BX195">
        <v>577.111</v>
      </c>
      <c r="BY195">
        <v>587.152</v>
      </c>
      <c r="BZ195">
        <v>12.9594</v>
      </c>
      <c r="CA195">
        <v>12.9665</v>
      </c>
      <c r="CB195">
        <v>567.576</v>
      </c>
      <c r="CC195">
        <v>12.8056</v>
      </c>
      <c r="CD195">
        <v>699.812</v>
      </c>
      <c r="CE195">
        <v>100.926</v>
      </c>
      <c r="CF195">
        <v>0.0995521</v>
      </c>
      <c r="CG195">
        <v>22.9413</v>
      </c>
      <c r="CH195">
        <v>22.8952</v>
      </c>
      <c r="CI195">
        <v>999.9</v>
      </c>
      <c r="CJ195">
        <v>0</v>
      </c>
      <c r="CK195">
        <v>0</v>
      </c>
      <c r="CL195">
        <v>10000</v>
      </c>
      <c r="CM195">
        <v>0</v>
      </c>
      <c r="CN195">
        <v>3.29063</v>
      </c>
      <c r="CO195">
        <v>600.101</v>
      </c>
      <c r="CP195">
        <v>0.933003</v>
      </c>
      <c r="CQ195">
        <v>0.0669971</v>
      </c>
      <c r="CR195">
        <v>0</v>
      </c>
      <c r="CS195">
        <v>3.4359</v>
      </c>
      <c r="CT195">
        <v>4.99951</v>
      </c>
      <c r="CU195">
        <v>89.412</v>
      </c>
      <c r="CV195">
        <v>4814.92</v>
      </c>
      <c r="CW195">
        <v>37.625</v>
      </c>
      <c r="CX195">
        <v>41.375</v>
      </c>
      <c r="CY195">
        <v>40</v>
      </c>
      <c r="CZ195">
        <v>41</v>
      </c>
      <c r="DA195">
        <v>39.937</v>
      </c>
      <c r="DB195">
        <v>555.23</v>
      </c>
      <c r="DC195">
        <v>39.87</v>
      </c>
      <c r="DD195">
        <v>0</v>
      </c>
      <c r="DE195">
        <v>1621533929.2</v>
      </c>
      <c r="DF195">
        <v>0</v>
      </c>
      <c r="DG195">
        <v>3.43713076923077</v>
      </c>
      <c r="DH195">
        <v>0.3832341873847</v>
      </c>
      <c r="DI195">
        <v>-0.893972637578286</v>
      </c>
      <c r="DJ195">
        <v>89.5251423076923</v>
      </c>
      <c r="DK195">
        <v>15</v>
      </c>
      <c r="DL195">
        <v>1621533543.5</v>
      </c>
      <c r="DM195" t="s">
        <v>296</v>
      </c>
      <c r="DN195">
        <v>1621533543</v>
      </c>
      <c r="DO195">
        <v>1621533543.5</v>
      </c>
      <c r="DP195">
        <v>4</v>
      </c>
      <c r="DQ195">
        <v>0.002</v>
      </c>
      <c r="DR195">
        <v>0.003</v>
      </c>
      <c r="DS195">
        <v>8.559</v>
      </c>
      <c r="DT195">
        <v>0.154</v>
      </c>
      <c r="DU195">
        <v>420</v>
      </c>
      <c r="DV195">
        <v>13</v>
      </c>
      <c r="DW195">
        <v>1.35</v>
      </c>
      <c r="DX195">
        <v>0.35</v>
      </c>
      <c r="DY195">
        <v>-9.93580780487805</v>
      </c>
      <c r="DZ195">
        <v>-0.268215052264801</v>
      </c>
      <c r="EA195">
        <v>0.153872181474647</v>
      </c>
      <c r="EB195">
        <v>1</v>
      </c>
      <c r="EC195">
        <v>3.43748235294118</v>
      </c>
      <c r="ED195">
        <v>0.202343340046309</v>
      </c>
      <c r="EE195">
        <v>0.141140256629788</v>
      </c>
      <c r="EF195">
        <v>1</v>
      </c>
      <c r="EG195">
        <v>-0.00347249182926829</v>
      </c>
      <c r="EH195">
        <v>-0.0374154295818815</v>
      </c>
      <c r="EI195">
        <v>0.0085095153974261</v>
      </c>
      <c r="EJ195">
        <v>1</v>
      </c>
      <c r="EK195">
        <v>3</v>
      </c>
      <c r="EL195">
        <v>3</v>
      </c>
      <c r="EM195" t="s">
        <v>297</v>
      </c>
      <c r="EN195">
        <v>100</v>
      </c>
      <c r="EO195">
        <v>100</v>
      </c>
      <c r="EP195">
        <v>9.535</v>
      </c>
      <c r="EQ195">
        <v>0.1538</v>
      </c>
      <c r="ER195">
        <v>5.25304998807394</v>
      </c>
      <c r="ES195">
        <v>0.0095515401478521</v>
      </c>
      <c r="ET195">
        <v>-4.08282145803731e-06</v>
      </c>
      <c r="EU195">
        <v>9.61633180237613e-10</v>
      </c>
      <c r="EV195">
        <v>-0.0133641391554055</v>
      </c>
      <c r="EW195">
        <v>0.00964955815971448</v>
      </c>
      <c r="EX195">
        <v>0.000351754833574242</v>
      </c>
      <c r="EY195">
        <v>-6.74969522547015e-06</v>
      </c>
      <c r="EZ195">
        <v>-1</v>
      </c>
      <c r="FA195">
        <v>-1</v>
      </c>
      <c r="FB195">
        <v>-1</v>
      </c>
      <c r="FC195">
        <v>-1</v>
      </c>
      <c r="FD195">
        <v>6.4</v>
      </c>
      <c r="FE195">
        <v>6.4</v>
      </c>
      <c r="FF195">
        <v>2</v>
      </c>
      <c r="FG195">
        <v>793.523</v>
      </c>
      <c r="FH195">
        <v>739.864</v>
      </c>
      <c r="FI195">
        <v>19.9994</v>
      </c>
      <c r="FJ195">
        <v>26.8247</v>
      </c>
      <c r="FK195">
        <v>29.9999</v>
      </c>
      <c r="FL195">
        <v>26.9009</v>
      </c>
      <c r="FM195">
        <v>26.8756</v>
      </c>
      <c r="FN195">
        <v>35.436</v>
      </c>
      <c r="FO195">
        <v>17.0558</v>
      </c>
      <c r="FP195">
        <v>6.45989</v>
      </c>
      <c r="FQ195">
        <v>20</v>
      </c>
      <c r="FR195">
        <v>598.17</v>
      </c>
      <c r="FS195">
        <v>13.0148</v>
      </c>
      <c r="FT195">
        <v>100.041</v>
      </c>
      <c r="FU195">
        <v>100.405</v>
      </c>
    </row>
    <row r="196" spans="1:177">
      <c r="A196">
        <v>180</v>
      </c>
      <c r="B196">
        <v>1621533927.6</v>
      </c>
      <c r="C196">
        <v>358.099999904633</v>
      </c>
      <c r="D196" t="s">
        <v>656</v>
      </c>
      <c r="E196" t="s">
        <v>657</v>
      </c>
      <c r="G196">
        <v>1621533927.6</v>
      </c>
      <c r="H196">
        <f>CD196*AF196*(BZ196-CA196)/(100*BS196*(1000-AF196*BZ196))</f>
        <v>0</v>
      </c>
      <c r="I196">
        <f>CD196*AF196*(BY196-BX196*(1000-AF196*CA196)/(1000-AF196*BZ196))/(100*BS196)</f>
        <v>0</v>
      </c>
      <c r="J196">
        <f>BX196 - IF(AF196&gt;1, I196*BS196*100.0/(AH196*CL196), 0)</f>
        <v>0</v>
      </c>
      <c r="K196">
        <f>((Q196-H196/2)*J196-I196)/(Q196+H196/2)</f>
        <v>0</v>
      </c>
      <c r="L196">
        <f>K196*(CE196+CF196)/1000.0</f>
        <v>0</v>
      </c>
      <c r="M196">
        <f>(BX196 - IF(AF196&gt;1, I196*BS196*100.0/(AH196*CL196), 0))*(CE196+CF196)/1000.0</f>
        <v>0</v>
      </c>
      <c r="N196">
        <f>2.0/((1/P196-1/O196)+SIGN(P196)*SQRT((1/P196-1/O196)*(1/P196-1/O196) + 4*BT196/((BT196+1)*(BT196+1))*(2*1/P196*1/O196-1/O196*1/O196)))</f>
        <v>0</v>
      </c>
      <c r="O196">
        <f>IF(LEFT(BU196,1)&lt;&gt;"0",IF(LEFT(BU196,1)="1",3.0,BV196),$D$5+$E$5*(CL196*CE196/($K$5*1000))+$F$5*(CL196*CE196/($K$5*1000))*MAX(MIN(BS196,$J$5),$I$5)*MAX(MIN(BS196,$J$5),$I$5)+$G$5*MAX(MIN(BS196,$J$5),$I$5)*(CL196*CE196/($K$5*1000))+$H$5*(CL196*CE196/($K$5*1000))*(CL196*CE196/($K$5*1000)))</f>
        <v>0</v>
      </c>
      <c r="P196">
        <f>H196*(1000-(1000*0.61365*exp(17.502*T196/(240.97+T196))/(CE196+CF196)+BZ196)/2)/(1000*0.61365*exp(17.502*T196/(240.97+T196))/(CE196+CF196)-BZ196)</f>
        <v>0</v>
      </c>
      <c r="Q196">
        <f>1/((BT196+1)/(N196/1.6)+1/(O196/1.37)) + BT196/((BT196+1)/(N196/1.6) + BT196/(O196/1.37))</f>
        <v>0</v>
      </c>
      <c r="R196">
        <f>(BP196*BR196)</f>
        <v>0</v>
      </c>
      <c r="S196">
        <f>(CG196+(R196+2*0.95*5.67E-8*(((CG196+$B$7)+273)^4-(CG196+273)^4)-44100*H196)/(1.84*29.3*O196+8*0.95*5.67E-8*(CG196+273)^3))</f>
        <v>0</v>
      </c>
      <c r="T196">
        <f>($C$7*CH196+$D$7*CI196+$E$7*S196)</f>
        <v>0</v>
      </c>
      <c r="U196">
        <f>0.61365*exp(17.502*T196/(240.97+T196))</f>
        <v>0</v>
      </c>
      <c r="V196">
        <f>(W196/X196*100)</f>
        <v>0</v>
      </c>
      <c r="W196">
        <f>BZ196*(CE196+CF196)/1000</f>
        <v>0</v>
      </c>
      <c r="X196">
        <f>0.61365*exp(17.502*CG196/(240.97+CG196))</f>
        <v>0</v>
      </c>
      <c r="Y196">
        <f>(U196-BZ196*(CE196+CF196)/1000)</f>
        <v>0</v>
      </c>
      <c r="Z196">
        <f>(-H196*44100)</f>
        <v>0</v>
      </c>
      <c r="AA196">
        <f>2*29.3*O196*0.92*(CG196-T196)</f>
        <v>0</v>
      </c>
      <c r="AB196">
        <f>2*0.95*5.67E-8*(((CG196+$B$7)+273)^4-(T196+273)^4)</f>
        <v>0</v>
      </c>
      <c r="AC196">
        <f>R196+AB196+Z196+AA196</f>
        <v>0</v>
      </c>
      <c r="AD196">
        <v>0</v>
      </c>
      <c r="AE196">
        <v>0</v>
      </c>
      <c r="AF196">
        <f>IF(AD196*$H$13&gt;=AH196,1.0,(AH196/(AH196-AD196*$H$13)))</f>
        <v>0</v>
      </c>
      <c r="AG196">
        <f>(AF196-1)*100</f>
        <v>0</v>
      </c>
      <c r="AH196">
        <f>MAX(0,($B$13+$C$13*CL196)/(1+$D$13*CL196)*CE196/(CG196+273)*$E$13)</f>
        <v>0</v>
      </c>
      <c r="AI196" t="s">
        <v>294</v>
      </c>
      <c r="AJ196">
        <v>0</v>
      </c>
      <c r="AK196">
        <v>0</v>
      </c>
      <c r="AL196">
        <f>AK196-AJ196</f>
        <v>0</v>
      </c>
      <c r="AM196">
        <f>AL196/AK196</f>
        <v>0</v>
      </c>
      <c r="AN196">
        <v>0</v>
      </c>
      <c r="AO196" t="s">
        <v>294</v>
      </c>
      <c r="AP196">
        <v>0</v>
      </c>
      <c r="AQ196">
        <v>0</v>
      </c>
      <c r="AR196">
        <f>1-AP196/AQ196</f>
        <v>0</v>
      </c>
      <c r="AS196">
        <v>0.5</v>
      </c>
      <c r="AT196">
        <f>BP196</f>
        <v>0</v>
      </c>
      <c r="AU196">
        <f>I196</f>
        <v>0</v>
      </c>
      <c r="AV196">
        <f>AR196*AS196*AT196</f>
        <v>0</v>
      </c>
      <c r="AW196">
        <f>BB196/AQ196</f>
        <v>0</v>
      </c>
      <c r="AX196">
        <f>(AU196-AN196)/AT196</f>
        <v>0</v>
      </c>
      <c r="AY196">
        <f>(AK196-AQ196)/AQ196</f>
        <v>0</v>
      </c>
      <c r="AZ196" t="s">
        <v>294</v>
      </c>
      <c r="BA196">
        <v>0</v>
      </c>
      <c r="BB196">
        <f>AQ196-BA196</f>
        <v>0</v>
      </c>
      <c r="BC196">
        <f>(AQ196-AP196)/(AQ196-BA196)</f>
        <v>0</v>
      </c>
      <c r="BD196">
        <f>(AK196-AQ196)/(AK196-BA196)</f>
        <v>0</v>
      </c>
      <c r="BE196">
        <f>(AQ196-AP196)/(AQ196-AJ196)</f>
        <v>0</v>
      </c>
      <c r="BF196">
        <f>(AK196-AQ196)/(AK196-AJ196)</f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f>$B$11*CM196+$C$11*CN196+$F$11*CO196*(1-CR196)</f>
        <v>0</v>
      </c>
      <c r="BP196">
        <f>BO196*BQ196</f>
        <v>0</v>
      </c>
      <c r="BQ196">
        <f>($B$11*$D$9+$C$11*$D$9+$F$11*((DB196+CT196)/MAX(DB196+CT196+DC196, 0.1)*$I$9+DC196/MAX(DB196+CT196+DC196, 0.1)*$J$9))/($B$11+$C$11+$F$11)</f>
        <v>0</v>
      </c>
      <c r="BR196">
        <f>($B$11*$K$9+$C$11*$K$9+$F$11*((DB196+CT196)/MAX(DB196+CT196+DC196, 0.1)*$P$9+DC196/MAX(DB196+CT196+DC196, 0.1)*$Q$9))/($B$11+$C$11+$F$11)</f>
        <v>0</v>
      </c>
      <c r="BS196">
        <v>6</v>
      </c>
      <c r="BT196">
        <v>0.5</v>
      </c>
      <c r="BU196" t="s">
        <v>295</v>
      </c>
      <c r="BV196">
        <v>2</v>
      </c>
      <c r="BW196">
        <v>1621533927.6</v>
      </c>
      <c r="BX196">
        <v>580.326</v>
      </c>
      <c r="BY196">
        <v>590.468</v>
      </c>
      <c r="BZ196">
        <v>12.9611</v>
      </c>
      <c r="CA196">
        <v>12.971</v>
      </c>
      <c r="CB196">
        <v>570.773</v>
      </c>
      <c r="CC196">
        <v>12.8074</v>
      </c>
      <c r="CD196">
        <v>700.103</v>
      </c>
      <c r="CE196">
        <v>100.929</v>
      </c>
      <c r="CF196">
        <v>0.0982915</v>
      </c>
      <c r="CG196">
        <v>22.9386</v>
      </c>
      <c r="CH196">
        <v>22.8957</v>
      </c>
      <c r="CI196">
        <v>999.9</v>
      </c>
      <c r="CJ196">
        <v>0</v>
      </c>
      <c r="CK196">
        <v>0</v>
      </c>
      <c r="CL196">
        <v>10080</v>
      </c>
      <c r="CM196">
        <v>0</v>
      </c>
      <c r="CN196">
        <v>3.29063</v>
      </c>
      <c r="CO196">
        <v>600.096</v>
      </c>
      <c r="CP196">
        <v>0.933003</v>
      </c>
      <c r="CQ196">
        <v>0.0669971</v>
      </c>
      <c r="CR196">
        <v>0</v>
      </c>
      <c r="CS196">
        <v>3.4548</v>
      </c>
      <c r="CT196">
        <v>4.99951</v>
      </c>
      <c r="CU196">
        <v>89.4125</v>
      </c>
      <c r="CV196">
        <v>4814.88</v>
      </c>
      <c r="CW196">
        <v>37.625</v>
      </c>
      <c r="CX196">
        <v>41.375</v>
      </c>
      <c r="CY196">
        <v>40</v>
      </c>
      <c r="CZ196">
        <v>41</v>
      </c>
      <c r="DA196">
        <v>39.937</v>
      </c>
      <c r="DB196">
        <v>555.23</v>
      </c>
      <c r="DC196">
        <v>39.87</v>
      </c>
      <c r="DD196">
        <v>0</v>
      </c>
      <c r="DE196">
        <v>1621533931.6</v>
      </c>
      <c r="DF196">
        <v>0</v>
      </c>
      <c r="DG196">
        <v>3.44613461538462</v>
      </c>
      <c r="DH196">
        <v>0.352126496916918</v>
      </c>
      <c r="DI196">
        <v>-0.179080331266817</v>
      </c>
      <c r="DJ196">
        <v>89.4948576923077</v>
      </c>
      <c r="DK196">
        <v>15</v>
      </c>
      <c r="DL196">
        <v>1621533543.5</v>
      </c>
      <c r="DM196" t="s">
        <v>296</v>
      </c>
      <c r="DN196">
        <v>1621533543</v>
      </c>
      <c r="DO196">
        <v>1621533543.5</v>
      </c>
      <c r="DP196">
        <v>4</v>
      </c>
      <c r="DQ196">
        <v>0.002</v>
      </c>
      <c r="DR196">
        <v>0.003</v>
      </c>
      <c r="DS196">
        <v>8.559</v>
      </c>
      <c r="DT196">
        <v>0.154</v>
      </c>
      <c r="DU196">
        <v>420</v>
      </c>
      <c r="DV196">
        <v>13</v>
      </c>
      <c r="DW196">
        <v>1.35</v>
      </c>
      <c r="DX196">
        <v>0.35</v>
      </c>
      <c r="DY196">
        <v>-9.93970902439025</v>
      </c>
      <c r="DZ196">
        <v>-0.922838466898981</v>
      </c>
      <c r="EA196">
        <v>0.150843651746498</v>
      </c>
      <c r="EB196">
        <v>0</v>
      </c>
      <c r="EC196">
        <v>3.43999117647059</v>
      </c>
      <c r="ED196">
        <v>0.276937848679911</v>
      </c>
      <c r="EE196">
        <v>0.142026932755825</v>
      </c>
      <c r="EF196">
        <v>1</v>
      </c>
      <c r="EG196">
        <v>-0.00409575373170732</v>
      </c>
      <c r="EH196">
        <v>-0.0580954739163763</v>
      </c>
      <c r="EI196">
        <v>0.00893343923256723</v>
      </c>
      <c r="EJ196">
        <v>1</v>
      </c>
      <c r="EK196">
        <v>2</v>
      </c>
      <c r="EL196">
        <v>3</v>
      </c>
      <c r="EM196" t="s">
        <v>306</v>
      </c>
      <c r="EN196">
        <v>100</v>
      </c>
      <c r="EO196">
        <v>100</v>
      </c>
      <c r="EP196">
        <v>9.553</v>
      </c>
      <c r="EQ196">
        <v>0.1537</v>
      </c>
      <c r="ER196">
        <v>5.25304998807394</v>
      </c>
      <c r="ES196">
        <v>0.0095515401478521</v>
      </c>
      <c r="ET196">
        <v>-4.08282145803731e-06</v>
      </c>
      <c r="EU196">
        <v>9.61633180237613e-10</v>
      </c>
      <c r="EV196">
        <v>-0.0133641391554055</v>
      </c>
      <c r="EW196">
        <v>0.00964955815971448</v>
      </c>
      <c r="EX196">
        <v>0.000351754833574242</v>
      </c>
      <c r="EY196">
        <v>-6.74969522547015e-06</v>
      </c>
      <c r="EZ196">
        <v>-1</v>
      </c>
      <c r="FA196">
        <v>-1</v>
      </c>
      <c r="FB196">
        <v>-1</v>
      </c>
      <c r="FC196">
        <v>-1</v>
      </c>
      <c r="FD196">
        <v>6.4</v>
      </c>
      <c r="FE196">
        <v>6.4</v>
      </c>
      <c r="FF196">
        <v>2</v>
      </c>
      <c r="FG196">
        <v>794.057</v>
      </c>
      <c r="FH196">
        <v>739.296</v>
      </c>
      <c r="FI196">
        <v>19.9997</v>
      </c>
      <c r="FJ196">
        <v>26.8247</v>
      </c>
      <c r="FK196">
        <v>30</v>
      </c>
      <c r="FL196">
        <v>26.9009</v>
      </c>
      <c r="FM196">
        <v>26.8756</v>
      </c>
      <c r="FN196">
        <v>35.6005</v>
      </c>
      <c r="FO196">
        <v>17.0558</v>
      </c>
      <c r="FP196">
        <v>6.45989</v>
      </c>
      <c r="FQ196">
        <v>20</v>
      </c>
      <c r="FR196">
        <v>601.54</v>
      </c>
      <c r="FS196">
        <v>13.0148</v>
      </c>
      <c r="FT196">
        <v>100.043</v>
      </c>
      <c r="FU196">
        <v>100.409</v>
      </c>
    </row>
    <row r="197" spans="1:177">
      <c r="A197">
        <v>181</v>
      </c>
      <c r="B197">
        <v>1621533929.6</v>
      </c>
      <c r="C197">
        <v>360.099999904633</v>
      </c>
      <c r="D197" t="s">
        <v>658</v>
      </c>
      <c r="E197" t="s">
        <v>659</v>
      </c>
      <c r="G197">
        <v>1621533929.6</v>
      </c>
      <c r="H197">
        <f>CD197*AF197*(BZ197-CA197)/(100*BS197*(1000-AF197*BZ197))</f>
        <v>0</v>
      </c>
      <c r="I197">
        <f>CD197*AF197*(BY197-BX197*(1000-AF197*CA197)/(1000-AF197*BZ197))/(100*BS197)</f>
        <v>0</v>
      </c>
      <c r="J197">
        <f>BX197 - IF(AF197&gt;1, I197*BS197*100.0/(AH197*CL197), 0)</f>
        <v>0</v>
      </c>
      <c r="K197">
        <f>((Q197-H197/2)*J197-I197)/(Q197+H197/2)</f>
        <v>0</v>
      </c>
      <c r="L197">
        <f>K197*(CE197+CF197)/1000.0</f>
        <v>0</v>
      </c>
      <c r="M197">
        <f>(BX197 - IF(AF197&gt;1, I197*BS197*100.0/(AH197*CL197), 0))*(CE197+CF197)/1000.0</f>
        <v>0</v>
      </c>
      <c r="N197">
        <f>2.0/((1/P197-1/O197)+SIGN(P197)*SQRT((1/P197-1/O197)*(1/P197-1/O197) + 4*BT197/((BT197+1)*(BT197+1))*(2*1/P197*1/O197-1/O197*1/O197)))</f>
        <v>0</v>
      </c>
      <c r="O197">
        <f>IF(LEFT(BU197,1)&lt;&gt;"0",IF(LEFT(BU197,1)="1",3.0,BV197),$D$5+$E$5*(CL197*CE197/($K$5*1000))+$F$5*(CL197*CE197/($K$5*1000))*MAX(MIN(BS197,$J$5),$I$5)*MAX(MIN(BS197,$J$5),$I$5)+$G$5*MAX(MIN(BS197,$J$5),$I$5)*(CL197*CE197/($K$5*1000))+$H$5*(CL197*CE197/($K$5*1000))*(CL197*CE197/($K$5*1000)))</f>
        <v>0</v>
      </c>
      <c r="P197">
        <f>H197*(1000-(1000*0.61365*exp(17.502*T197/(240.97+T197))/(CE197+CF197)+BZ197)/2)/(1000*0.61365*exp(17.502*T197/(240.97+T197))/(CE197+CF197)-BZ197)</f>
        <v>0</v>
      </c>
      <c r="Q197">
        <f>1/((BT197+1)/(N197/1.6)+1/(O197/1.37)) + BT197/((BT197+1)/(N197/1.6) + BT197/(O197/1.37))</f>
        <v>0</v>
      </c>
      <c r="R197">
        <f>(BP197*BR197)</f>
        <v>0</v>
      </c>
      <c r="S197">
        <f>(CG197+(R197+2*0.95*5.67E-8*(((CG197+$B$7)+273)^4-(CG197+273)^4)-44100*H197)/(1.84*29.3*O197+8*0.95*5.67E-8*(CG197+273)^3))</f>
        <v>0</v>
      </c>
      <c r="T197">
        <f>($C$7*CH197+$D$7*CI197+$E$7*S197)</f>
        <v>0</v>
      </c>
      <c r="U197">
        <f>0.61365*exp(17.502*T197/(240.97+T197))</f>
        <v>0</v>
      </c>
      <c r="V197">
        <f>(W197/X197*100)</f>
        <v>0</v>
      </c>
      <c r="W197">
        <f>BZ197*(CE197+CF197)/1000</f>
        <v>0</v>
      </c>
      <c r="X197">
        <f>0.61365*exp(17.502*CG197/(240.97+CG197))</f>
        <v>0</v>
      </c>
      <c r="Y197">
        <f>(U197-BZ197*(CE197+CF197)/1000)</f>
        <v>0</v>
      </c>
      <c r="Z197">
        <f>(-H197*44100)</f>
        <v>0</v>
      </c>
      <c r="AA197">
        <f>2*29.3*O197*0.92*(CG197-T197)</f>
        <v>0</v>
      </c>
      <c r="AB197">
        <f>2*0.95*5.67E-8*(((CG197+$B$7)+273)^4-(T197+273)^4)</f>
        <v>0</v>
      </c>
      <c r="AC197">
        <f>R197+AB197+Z197+AA197</f>
        <v>0</v>
      </c>
      <c r="AD197">
        <v>0</v>
      </c>
      <c r="AE197">
        <v>0</v>
      </c>
      <c r="AF197">
        <f>IF(AD197*$H$13&gt;=AH197,1.0,(AH197/(AH197-AD197*$H$13)))</f>
        <v>0</v>
      </c>
      <c r="AG197">
        <f>(AF197-1)*100</f>
        <v>0</v>
      </c>
      <c r="AH197">
        <f>MAX(0,($B$13+$C$13*CL197)/(1+$D$13*CL197)*CE197/(CG197+273)*$E$13)</f>
        <v>0</v>
      </c>
      <c r="AI197" t="s">
        <v>294</v>
      </c>
      <c r="AJ197">
        <v>0</v>
      </c>
      <c r="AK197">
        <v>0</v>
      </c>
      <c r="AL197">
        <f>AK197-AJ197</f>
        <v>0</v>
      </c>
      <c r="AM197">
        <f>AL197/AK197</f>
        <v>0</v>
      </c>
      <c r="AN197">
        <v>0</v>
      </c>
      <c r="AO197" t="s">
        <v>294</v>
      </c>
      <c r="AP197">
        <v>0</v>
      </c>
      <c r="AQ197">
        <v>0</v>
      </c>
      <c r="AR197">
        <f>1-AP197/AQ197</f>
        <v>0</v>
      </c>
      <c r="AS197">
        <v>0.5</v>
      </c>
      <c r="AT197">
        <f>BP197</f>
        <v>0</v>
      </c>
      <c r="AU197">
        <f>I197</f>
        <v>0</v>
      </c>
      <c r="AV197">
        <f>AR197*AS197*AT197</f>
        <v>0</v>
      </c>
      <c r="AW197">
        <f>BB197/AQ197</f>
        <v>0</v>
      </c>
      <c r="AX197">
        <f>(AU197-AN197)/AT197</f>
        <v>0</v>
      </c>
      <c r="AY197">
        <f>(AK197-AQ197)/AQ197</f>
        <v>0</v>
      </c>
      <c r="AZ197" t="s">
        <v>294</v>
      </c>
      <c r="BA197">
        <v>0</v>
      </c>
      <c r="BB197">
        <f>AQ197-BA197</f>
        <v>0</v>
      </c>
      <c r="BC197">
        <f>(AQ197-AP197)/(AQ197-BA197)</f>
        <v>0</v>
      </c>
      <c r="BD197">
        <f>(AK197-AQ197)/(AK197-BA197)</f>
        <v>0</v>
      </c>
      <c r="BE197">
        <f>(AQ197-AP197)/(AQ197-AJ197)</f>
        <v>0</v>
      </c>
      <c r="BF197">
        <f>(AK197-AQ197)/(AK197-AJ197)</f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f>$B$11*CM197+$C$11*CN197+$F$11*CO197*(1-CR197)</f>
        <v>0</v>
      </c>
      <c r="BP197">
        <f>BO197*BQ197</f>
        <v>0</v>
      </c>
      <c r="BQ197">
        <f>($B$11*$D$9+$C$11*$D$9+$F$11*((DB197+CT197)/MAX(DB197+CT197+DC197, 0.1)*$I$9+DC197/MAX(DB197+CT197+DC197, 0.1)*$J$9))/($B$11+$C$11+$F$11)</f>
        <v>0</v>
      </c>
      <c r="BR197">
        <f>($B$11*$K$9+$C$11*$K$9+$F$11*((DB197+CT197)/MAX(DB197+CT197+DC197, 0.1)*$P$9+DC197/MAX(DB197+CT197+DC197, 0.1)*$Q$9))/($B$11+$C$11+$F$11)</f>
        <v>0</v>
      </c>
      <c r="BS197">
        <v>6</v>
      </c>
      <c r="BT197">
        <v>0.5</v>
      </c>
      <c r="BU197" t="s">
        <v>295</v>
      </c>
      <c r="BV197">
        <v>2</v>
      </c>
      <c r="BW197">
        <v>1621533929.6</v>
      </c>
      <c r="BX197">
        <v>583.691</v>
      </c>
      <c r="BY197">
        <v>593.663</v>
      </c>
      <c r="BZ197">
        <v>12.9615</v>
      </c>
      <c r="CA197">
        <v>12.9625</v>
      </c>
      <c r="CB197">
        <v>574.118</v>
      </c>
      <c r="CC197">
        <v>12.8078</v>
      </c>
      <c r="CD197">
        <v>699.77</v>
      </c>
      <c r="CE197">
        <v>100.93</v>
      </c>
      <c r="CF197">
        <v>0.0999024</v>
      </c>
      <c r="CG197">
        <v>22.9367</v>
      </c>
      <c r="CH197">
        <v>22.9124</v>
      </c>
      <c r="CI197">
        <v>999.9</v>
      </c>
      <c r="CJ197">
        <v>0</v>
      </c>
      <c r="CK197">
        <v>0</v>
      </c>
      <c r="CL197">
        <v>9980</v>
      </c>
      <c r="CM197">
        <v>0</v>
      </c>
      <c r="CN197">
        <v>3.29063</v>
      </c>
      <c r="CO197">
        <v>599.781</v>
      </c>
      <c r="CP197">
        <v>0.932968</v>
      </c>
      <c r="CQ197">
        <v>0.0670323</v>
      </c>
      <c r="CR197">
        <v>0</v>
      </c>
      <c r="CS197">
        <v>3.4219</v>
      </c>
      <c r="CT197">
        <v>4.99951</v>
      </c>
      <c r="CU197">
        <v>89.693</v>
      </c>
      <c r="CV197">
        <v>4812.28</v>
      </c>
      <c r="CW197">
        <v>37.625</v>
      </c>
      <c r="CX197">
        <v>41.375</v>
      </c>
      <c r="CY197">
        <v>40</v>
      </c>
      <c r="CZ197">
        <v>41</v>
      </c>
      <c r="DA197">
        <v>39.937</v>
      </c>
      <c r="DB197">
        <v>554.91</v>
      </c>
      <c r="DC197">
        <v>39.87</v>
      </c>
      <c r="DD197">
        <v>0</v>
      </c>
      <c r="DE197">
        <v>1621533933.4</v>
      </c>
      <c r="DF197">
        <v>0</v>
      </c>
      <c r="DG197">
        <v>3.455856</v>
      </c>
      <c r="DH197">
        <v>-0.0186076930229154</v>
      </c>
      <c r="DI197">
        <v>0.541300010107653</v>
      </c>
      <c r="DJ197">
        <v>89.492512</v>
      </c>
      <c r="DK197">
        <v>15</v>
      </c>
      <c r="DL197">
        <v>1621533543.5</v>
      </c>
      <c r="DM197" t="s">
        <v>296</v>
      </c>
      <c r="DN197">
        <v>1621533543</v>
      </c>
      <c r="DO197">
        <v>1621533543.5</v>
      </c>
      <c r="DP197">
        <v>4</v>
      </c>
      <c r="DQ197">
        <v>0.002</v>
      </c>
      <c r="DR197">
        <v>0.003</v>
      </c>
      <c r="DS197">
        <v>8.559</v>
      </c>
      <c r="DT197">
        <v>0.154</v>
      </c>
      <c r="DU197">
        <v>420</v>
      </c>
      <c r="DV197">
        <v>13</v>
      </c>
      <c r="DW197">
        <v>1.35</v>
      </c>
      <c r="DX197">
        <v>0.35</v>
      </c>
      <c r="DY197">
        <v>-9.96159731707317</v>
      </c>
      <c r="DZ197">
        <v>-0.766355540069676</v>
      </c>
      <c r="EA197">
        <v>0.14738170009221</v>
      </c>
      <c r="EB197">
        <v>0</v>
      </c>
      <c r="EC197">
        <v>3.44242857142857</v>
      </c>
      <c r="ED197">
        <v>0.205715099969831</v>
      </c>
      <c r="EE197">
        <v>0.139652259091601</v>
      </c>
      <c r="EF197">
        <v>1</v>
      </c>
      <c r="EG197">
        <v>-0.0046723317804878</v>
      </c>
      <c r="EH197">
        <v>-0.0554769133170732</v>
      </c>
      <c r="EI197">
        <v>0.00866517404972143</v>
      </c>
      <c r="EJ197">
        <v>1</v>
      </c>
      <c r="EK197">
        <v>2</v>
      </c>
      <c r="EL197">
        <v>3</v>
      </c>
      <c r="EM197" t="s">
        <v>306</v>
      </c>
      <c r="EN197">
        <v>100</v>
      </c>
      <c r="EO197">
        <v>100</v>
      </c>
      <c r="EP197">
        <v>9.573</v>
      </c>
      <c r="EQ197">
        <v>0.1537</v>
      </c>
      <c r="ER197">
        <v>5.25304998807394</v>
      </c>
      <c r="ES197">
        <v>0.0095515401478521</v>
      </c>
      <c r="ET197">
        <v>-4.08282145803731e-06</v>
      </c>
      <c r="EU197">
        <v>9.61633180237613e-10</v>
      </c>
      <c r="EV197">
        <v>-0.0133641391554055</v>
      </c>
      <c r="EW197">
        <v>0.00964955815971448</v>
      </c>
      <c r="EX197">
        <v>0.000351754833574242</v>
      </c>
      <c r="EY197">
        <v>-6.74969522547015e-06</v>
      </c>
      <c r="EZ197">
        <v>-1</v>
      </c>
      <c r="FA197">
        <v>-1</v>
      </c>
      <c r="FB197">
        <v>-1</v>
      </c>
      <c r="FC197">
        <v>-1</v>
      </c>
      <c r="FD197">
        <v>6.4</v>
      </c>
      <c r="FE197">
        <v>6.4</v>
      </c>
      <c r="FF197">
        <v>2</v>
      </c>
      <c r="FG197">
        <v>793.51</v>
      </c>
      <c r="FH197">
        <v>739.454</v>
      </c>
      <c r="FI197">
        <v>19.9992</v>
      </c>
      <c r="FJ197">
        <v>26.8225</v>
      </c>
      <c r="FK197">
        <v>29.9999</v>
      </c>
      <c r="FL197">
        <v>26.8995</v>
      </c>
      <c r="FM197">
        <v>26.8733</v>
      </c>
      <c r="FN197">
        <v>35.7697</v>
      </c>
      <c r="FO197">
        <v>17.0558</v>
      </c>
      <c r="FP197">
        <v>6.45989</v>
      </c>
      <c r="FQ197">
        <v>20</v>
      </c>
      <c r="FR197">
        <v>604.91</v>
      </c>
      <c r="FS197">
        <v>13.0148</v>
      </c>
      <c r="FT197">
        <v>100.041</v>
      </c>
      <c r="FU197">
        <v>100.408</v>
      </c>
    </row>
    <row r="198" spans="1:177">
      <c r="A198">
        <v>182</v>
      </c>
      <c r="B198">
        <v>1621533931.6</v>
      </c>
      <c r="C198">
        <v>362.099999904633</v>
      </c>
      <c r="D198" t="s">
        <v>660</v>
      </c>
      <c r="E198" t="s">
        <v>661</v>
      </c>
      <c r="G198">
        <v>1621533931.6</v>
      </c>
      <c r="H198">
        <f>CD198*AF198*(BZ198-CA198)/(100*BS198*(1000-AF198*BZ198))</f>
        <v>0</v>
      </c>
      <c r="I198">
        <f>CD198*AF198*(BY198-BX198*(1000-AF198*CA198)/(1000-AF198*BZ198))/(100*BS198)</f>
        <v>0</v>
      </c>
      <c r="J198">
        <f>BX198 - IF(AF198&gt;1, I198*BS198*100.0/(AH198*CL198), 0)</f>
        <v>0</v>
      </c>
      <c r="K198">
        <f>((Q198-H198/2)*J198-I198)/(Q198+H198/2)</f>
        <v>0</v>
      </c>
      <c r="L198">
        <f>K198*(CE198+CF198)/1000.0</f>
        <v>0</v>
      </c>
      <c r="M198">
        <f>(BX198 - IF(AF198&gt;1, I198*BS198*100.0/(AH198*CL198), 0))*(CE198+CF198)/1000.0</f>
        <v>0</v>
      </c>
      <c r="N198">
        <f>2.0/((1/P198-1/O198)+SIGN(P198)*SQRT((1/P198-1/O198)*(1/P198-1/O198) + 4*BT198/((BT198+1)*(BT198+1))*(2*1/P198*1/O198-1/O198*1/O198)))</f>
        <v>0</v>
      </c>
      <c r="O198">
        <f>IF(LEFT(BU198,1)&lt;&gt;"0",IF(LEFT(BU198,1)="1",3.0,BV198),$D$5+$E$5*(CL198*CE198/($K$5*1000))+$F$5*(CL198*CE198/($K$5*1000))*MAX(MIN(BS198,$J$5),$I$5)*MAX(MIN(BS198,$J$5),$I$5)+$G$5*MAX(MIN(BS198,$J$5),$I$5)*(CL198*CE198/($K$5*1000))+$H$5*(CL198*CE198/($K$5*1000))*(CL198*CE198/($K$5*1000)))</f>
        <v>0</v>
      </c>
      <c r="P198">
        <f>H198*(1000-(1000*0.61365*exp(17.502*T198/(240.97+T198))/(CE198+CF198)+BZ198)/2)/(1000*0.61365*exp(17.502*T198/(240.97+T198))/(CE198+CF198)-BZ198)</f>
        <v>0</v>
      </c>
      <c r="Q198">
        <f>1/((BT198+1)/(N198/1.6)+1/(O198/1.37)) + BT198/((BT198+1)/(N198/1.6) + BT198/(O198/1.37))</f>
        <v>0</v>
      </c>
      <c r="R198">
        <f>(BP198*BR198)</f>
        <v>0</v>
      </c>
      <c r="S198">
        <f>(CG198+(R198+2*0.95*5.67E-8*(((CG198+$B$7)+273)^4-(CG198+273)^4)-44100*H198)/(1.84*29.3*O198+8*0.95*5.67E-8*(CG198+273)^3))</f>
        <v>0</v>
      </c>
      <c r="T198">
        <f>($C$7*CH198+$D$7*CI198+$E$7*S198)</f>
        <v>0</v>
      </c>
      <c r="U198">
        <f>0.61365*exp(17.502*T198/(240.97+T198))</f>
        <v>0</v>
      </c>
      <c r="V198">
        <f>(W198/X198*100)</f>
        <v>0</v>
      </c>
      <c r="W198">
        <f>BZ198*(CE198+CF198)/1000</f>
        <v>0</v>
      </c>
      <c r="X198">
        <f>0.61365*exp(17.502*CG198/(240.97+CG198))</f>
        <v>0</v>
      </c>
      <c r="Y198">
        <f>(U198-BZ198*(CE198+CF198)/1000)</f>
        <v>0</v>
      </c>
      <c r="Z198">
        <f>(-H198*44100)</f>
        <v>0</v>
      </c>
      <c r="AA198">
        <f>2*29.3*O198*0.92*(CG198-T198)</f>
        <v>0</v>
      </c>
      <c r="AB198">
        <f>2*0.95*5.67E-8*(((CG198+$B$7)+273)^4-(T198+273)^4)</f>
        <v>0</v>
      </c>
      <c r="AC198">
        <f>R198+AB198+Z198+AA198</f>
        <v>0</v>
      </c>
      <c r="AD198">
        <v>0</v>
      </c>
      <c r="AE198">
        <v>0</v>
      </c>
      <c r="AF198">
        <f>IF(AD198*$H$13&gt;=AH198,1.0,(AH198/(AH198-AD198*$H$13)))</f>
        <v>0</v>
      </c>
      <c r="AG198">
        <f>(AF198-1)*100</f>
        <v>0</v>
      </c>
      <c r="AH198">
        <f>MAX(0,($B$13+$C$13*CL198)/(1+$D$13*CL198)*CE198/(CG198+273)*$E$13)</f>
        <v>0</v>
      </c>
      <c r="AI198" t="s">
        <v>294</v>
      </c>
      <c r="AJ198">
        <v>0</v>
      </c>
      <c r="AK198">
        <v>0</v>
      </c>
      <c r="AL198">
        <f>AK198-AJ198</f>
        <v>0</v>
      </c>
      <c r="AM198">
        <f>AL198/AK198</f>
        <v>0</v>
      </c>
      <c r="AN198">
        <v>0</v>
      </c>
      <c r="AO198" t="s">
        <v>294</v>
      </c>
      <c r="AP198">
        <v>0</v>
      </c>
      <c r="AQ198">
        <v>0</v>
      </c>
      <c r="AR198">
        <f>1-AP198/AQ198</f>
        <v>0</v>
      </c>
      <c r="AS198">
        <v>0.5</v>
      </c>
      <c r="AT198">
        <f>BP198</f>
        <v>0</v>
      </c>
      <c r="AU198">
        <f>I198</f>
        <v>0</v>
      </c>
      <c r="AV198">
        <f>AR198*AS198*AT198</f>
        <v>0</v>
      </c>
      <c r="AW198">
        <f>BB198/AQ198</f>
        <v>0</v>
      </c>
      <c r="AX198">
        <f>(AU198-AN198)/AT198</f>
        <v>0</v>
      </c>
      <c r="AY198">
        <f>(AK198-AQ198)/AQ198</f>
        <v>0</v>
      </c>
      <c r="AZ198" t="s">
        <v>294</v>
      </c>
      <c r="BA198">
        <v>0</v>
      </c>
      <c r="BB198">
        <f>AQ198-BA198</f>
        <v>0</v>
      </c>
      <c r="BC198">
        <f>(AQ198-AP198)/(AQ198-BA198)</f>
        <v>0</v>
      </c>
      <c r="BD198">
        <f>(AK198-AQ198)/(AK198-BA198)</f>
        <v>0</v>
      </c>
      <c r="BE198">
        <f>(AQ198-AP198)/(AQ198-AJ198)</f>
        <v>0</v>
      </c>
      <c r="BF198">
        <f>(AK198-AQ198)/(AK198-AJ198)</f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f>$B$11*CM198+$C$11*CN198+$F$11*CO198*(1-CR198)</f>
        <v>0</v>
      </c>
      <c r="BP198">
        <f>BO198*BQ198</f>
        <v>0</v>
      </c>
      <c r="BQ198">
        <f>($B$11*$D$9+$C$11*$D$9+$F$11*((DB198+CT198)/MAX(DB198+CT198+DC198, 0.1)*$I$9+DC198/MAX(DB198+CT198+DC198, 0.1)*$J$9))/($B$11+$C$11+$F$11)</f>
        <v>0</v>
      </c>
      <c r="BR198">
        <f>($B$11*$K$9+$C$11*$K$9+$F$11*((DB198+CT198)/MAX(DB198+CT198+DC198, 0.1)*$P$9+DC198/MAX(DB198+CT198+DC198, 0.1)*$Q$9))/($B$11+$C$11+$F$11)</f>
        <v>0</v>
      </c>
      <c r="BS198">
        <v>6</v>
      </c>
      <c r="BT198">
        <v>0.5</v>
      </c>
      <c r="BU198" t="s">
        <v>295</v>
      </c>
      <c r="BV198">
        <v>2</v>
      </c>
      <c r="BW198">
        <v>1621533931.6</v>
      </c>
      <c r="BX198">
        <v>587.097</v>
      </c>
      <c r="BY198">
        <v>597.466</v>
      </c>
      <c r="BZ198">
        <v>12.9599</v>
      </c>
      <c r="CA198">
        <v>12.9634</v>
      </c>
      <c r="CB198">
        <v>577.504</v>
      </c>
      <c r="CC198">
        <v>12.8062</v>
      </c>
      <c r="CD198">
        <v>699.798</v>
      </c>
      <c r="CE198">
        <v>100.93</v>
      </c>
      <c r="CF198">
        <v>0.0998301</v>
      </c>
      <c r="CG198">
        <v>22.9386</v>
      </c>
      <c r="CH198">
        <v>22.8923</v>
      </c>
      <c r="CI198">
        <v>999.9</v>
      </c>
      <c r="CJ198">
        <v>0</v>
      </c>
      <c r="CK198">
        <v>0</v>
      </c>
      <c r="CL198">
        <v>9930</v>
      </c>
      <c r="CM198">
        <v>0</v>
      </c>
      <c r="CN198">
        <v>3.29063</v>
      </c>
      <c r="CO198">
        <v>600.102</v>
      </c>
      <c r="CP198">
        <v>0.933003</v>
      </c>
      <c r="CQ198">
        <v>0.0669971</v>
      </c>
      <c r="CR198">
        <v>0</v>
      </c>
      <c r="CS198">
        <v>3.3427</v>
      </c>
      <c r="CT198">
        <v>4.99951</v>
      </c>
      <c r="CU198">
        <v>89.765</v>
      </c>
      <c r="CV198">
        <v>4814.93</v>
      </c>
      <c r="CW198">
        <v>37.625</v>
      </c>
      <c r="CX198">
        <v>41.375</v>
      </c>
      <c r="CY198">
        <v>40</v>
      </c>
      <c r="CZ198">
        <v>41</v>
      </c>
      <c r="DA198">
        <v>39.937</v>
      </c>
      <c r="DB198">
        <v>555.23</v>
      </c>
      <c r="DC198">
        <v>39.87</v>
      </c>
      <c r="DD198">
        <v>0</v>
      </c>
      <c r="DE198">
        <v>1621533935.2</v>
      </c>
      <c r="DF198">
        <v>0</v>
      </c>
      <c r="DG198">
        <v>3.43969615384615</v>
      </c>
      <c r="DH198">
        <v>-0.241425640467309</v>
      </c>
      <c r="DI198">
        <v>0.835747019614843</v>
      </c>
      <c r="DJ198">
        <v>89.5107769230769</v>
      </c>
      <c r="DK198">
        <v>15</v>
      </c>
      <c r="DL198">
        <v>1621533543.5</v>
      </c>
      <c r="DM198" t="s">
        <v>296</v>
      </c>
      <c r="DN198">
        <v>1621533543</v>
      </c>
      <c r="DO198">
        <v>1621533543.5</v>
      </c>
      <c r="DP198">
        <v>4</v>
      </c>
      <c r="DQ198">
        <v>0.002</v>
      </c>
      <c r="DR198">
        <v>0.003</v>
      </c>
      <c r="DS198">
        <v>8.559</v>
      </c>
      <c r="DT198">
        <v>0.154</v>
      </c>
      <c r="DU198">
        <v>420</v>
      </c>
      <c r="DV198">
        <v>13</v>
      </c>
      <c r="DW198">
        <v>1.35</v>
      </c>
      <c r="DX198">
        <v>0.35</v>
      </c>
      <c r="DY198">
        <v>-9.96938634146341</v>
      </c>
      <c r="DZ198">
        <v>-0.790348641114983</v>
      </c>
      <c r="EA198">
        <v>0.146895324333368</v>
      </c>
      <c r="EB198">
        <v>0</v>
      </c>
      <c r="EC198">
        <v>3.43038235294118</v>
      </c>
      <c r="ED198">
        <v>0.141020242308495</v>
      </c>
      <c r="EE198">
        <v>0.115925943578061</v>
      </c>
      <c r="EF198">
        <v>1</v>
      </c>
      <c r="EG198">
        <v>-0.00508385358536585</v>
      </c>
      <c r="EH198">
        <v>-0.0479103392404181</v>
      </c>
      <c r="EI198">
        <v>0.00865329180289295</v>
      </c>
      <c r="EJ198">
        <v>1</v>
      </c>
      <c r="EK198">
        <v>2</v>
      </c>
      <c r="EL198">
        <v>3</v>
      </c>
      <c r="EM198" t="s">
        <v>306</v>
      </c>
      <c r="EN198">
        <v>100</v>
      </c>
      <c r="EO198">
        <v>100</v>
      </c>
      <c r="EP198">
        <v>9.593</v>
      </c>
      <c r="EQ198">
        <v>0.1537</v>
      </c>
      <c r="ER198">
        <v>5.25304998807394</v>
      </c>
      <c r="ES198">
        <v>0.0095515401478521</v>
      </c>
      <c r="ET198">
        <v>-4.08282145803731e-06</v>
      </c>
      <c r="EU198">
        <v>9.61633180237613e-10</v>
      </c>
      <c r="EV198">
        <v>-0.0133641391554055</v>
      </c>
      <c r="EW198">
        <v>0.00964955815971448</v>
      </c>
      <c r="EX198">
        <v>0.000351754833574242</v>
      </c>
      <c r="EY198">
        <v>-6.74969522547015e-06</v>
      </c>
      <c r="EZ198">
        <v>-1</v>
      </c>
      <c r="FA198">
        <v>-1</v>
      </c>
      <c r="FB198">
        <v>-1</v>
      </c>
      <c r="FC198">
        <v>-1</v>
      </c>
      <c r="FD198">
        <v>6.5</v>
      </c>
      <c r="FE198">
        <v>6.5</v>
      </c>
      <c r="FF198">
        <v>2</v>
      </c>
      <c r="FG198">
        <v>793.134</v>
      </c>
      <c r="FH198">
        <v>739.644</v>
      </c>
      <c r="FI198">
        <v>19.9993</v>
      </c>
      <c r="FJ198">
        <v>26.8211</v>
      </c>
      <c r="FK198">
        <v>29.9999</v>
      </c>
      <c r="FL198">
        <v>26.8986</v>
      </c>
      <c r="FM198">
        <v>26.8733</v>
      </c>
      <c r="FN198">
        <v>35.9362</v>
      </c>
      <c r="FO198">
        <v>17.0558</v>
      </c>
      <c r="FP198">
        <v>6.45989</v>
      </c>
      <c r="FQ198">
        <v>20</v>
      </c>
      <c r="FR198">
        <v>608.27</v>
      </c>
      <c r="FS198">
        <v>13.0148</v>
      </c>
      <c r="FT198">
        <v>100.041</v>
      </c>
      <c r="FU198">
        <v>100.408</v>
      </c>
    </row>
    <row r="199" spans="1:177">
      <c r="A199">
        <v>183</v>
      </c>
      <c r="B199">
        <v>1621533933.6</v>
      </c>
      <c r="C199">
        <v>364.099999904633</v>
      </c>
      <c r="D199" t="s">
        <v>662</v>
      </c>
      <c r="E199" t="s">
        <v>663</v>
      </c>
      <c r="G199">
        <v>1621533933.6</v>
      </c>
      <c r="H199">
        <f>CD199*AF199*(BZ199-CA199)/(100*BS199*(1000-AF199*BZ199))</f>
        <v>0</v>
      </c>
      <c r="I199">
        <f>CD199*AF199*(BY199-BX199*(1000-AF199*CA199)/(1000-AF199*BZ199))/(100*BS199)</f>
        <v>0</v>
      </c>
      <c r="J199">
        <f>BX199 - IF(AF199&gt;1, I199*BS199*100.0/(AH199*CL199), 0)</f>
        <v>0</v>
      </c>
      <c r="K199">
        <f>((Q199-H199/2)*J199-I199)/(Q199+H199/2)</f>
        <v>0</v>
      </c>
      <c r="L199">
        <f>K199*(CE199+CF199)/1000.0</f>
        <v>0</v>
      </c>
      <c r="M199">
        <f>(BX199 - IF(AF199&gt;1, I199*BS199*100.0/(AH199*CL199), 0))*(CE199+CF199)/1000.0</f>
        <v>0</v>
      </c>
      <c r="N199">
        <f>2.0/((1/P199-1/O199)+SIGN(P199)*SQRT((1/P199-1/O199)*(1/P199-1/O199) + 4*BT199/((BT199+1)*(BT199+1))*(2*1/P199*1/O199-1/O199*1/O199)))</f>
        <v>0</v>
      </c>
      <c r="O199">
        <f>IF(LEFT(BU199,1)&lt;&gt;"0",IF(LEFT(BU199,1)="1",3.0,BV199),$D$5+$E$5*(CL199*CE199/($K$5*1000))+$F$5*(CL199*CE199/($K$5*1000))*MAX(MIN(BS199,$J$5),$I$5)*MAX(MIN(BS199,$J$5),$I$5)+$G$5*MAX(MIN(BS199,$J$5),$I$5)*(CL199*CE199/($K$5*1000))+$H$5*(CL199*CE199/($K$5*1000))*(CL199*CE199/($K$5*1000)))</f>
        <v>0</v>
      </c>
      <c r="P199">
        <f>H199*(1000-(1000*0.61365*exp(17.502*T199/(240.97+T199))/(CE199+CF199)+BZ199)/2)/(1000*0.61365*exp(17.502*T199/(240.97+T199))/(CE199+CF199)-BZ199)</f>
        <v>0</v>
      </c>
      <c r="Q199">
        <f>1/((BT199+1)/(N199/1.6)+1/(O199/1.37)) + BT199/((BT199+1)/(N199/1.6) + BT199/(O199/1.37))</f>
        <v>0</v>
      </c>
      <c r="R199">
        <f>(BP199*BR199)</f>
        <v>0</v>
      </c>
      <c r="S199">
        <f>(CG199+(R199+2*0.95*5.67E-8*(((CG199+$B$7)+273)^4-(CG199+273)^4)-44100*H199)/(1.84*29.3*O199+8*0.95*5.67E-8*(CG199+273)^3))</f>
        <v>0</v>
      </c>
      <c r="T199">
        <f>($C$7*CH199+$D$7*CI199+$E$7*S199)</f>
        <v>0</v>
      </c>
      <c r="U199">
        <f>0.61365*exp(17.502*T199/(240.97+T199))</f>
        <v>0</v>
      </c>
      <c r="V199">
        <f>(W199/X199*100)</f>
        <v>0</v>
      </c>
      <c r="W199">
        <f>BZ199*(CE199+CF199)/1000</f>
        <v>0</v>
      </c>
      <c r="X199">
        <f>0.61365*exp(17.502*CG199/(240.97+CG199))</f>
        <v>0</v>
      </c>
      <c r="Y199">
        <f>(U199-BZ199*(CE199+CF199)/1000)</f>
        <v>0</v>
      </c>
      <c r="Z199">
        <f>(-H199*44100)</f>
        <v>0</v>
      </c>
      <c r="AA199">
        <f>2*29.3*O199*0.92*(CG199-T199)</f>
        <v>0</v>
      </c>
      <c r="AB199">
        <f>2*0.95*5.67E-8*(((CG199+$B$7)+273)^4-(T199+273)^4)</f>
        <v>0</v>
      </c>
      <c r="AC199">
        <f>R199+AB199+Z199+AA199</f>
        <v>0</v>
      </c>
      <c r="AD199">
        <v>0</v>
      </c>
      <c r="AE199">
        <v>0</v>
      </c>
      <c r="AF199">
        <f>IF(AD199*$H$13&gt;=AH199,1.0,(AH199/(AH199-AD199*$H$13)))</f>
        <v>0</v>
      </c>
      <c r="AG199">
        <f>(AF199-1)*100</f>
        <v>0</v>
      </c>
      <c r="AH199">
        <f>MAX(0,($B$13+$C$13*CL199)/(1+$D$13*CL199)*CE199/(CG199+273)*$E$13)</f>
        <v>0</v>
      </c>
      <c r="AI199" t="s">
        <v>294</v>
      </c>
      <c r="AJ199">
        <v>0</v>
      </c>
      <c r="AK199">
        <v>0</v>
      </c>
      <c r="AL199">
        <f>AK199-AJ199</f>
        <v>0</v>
      </c>
      <c r="AM199">
        <f>AL199/AK199</f>
        <v>0</v>
      </c>
      <c r="AN199">
        <v>0</v>
      </c>
      <c r="AO199" t="s">
        <v>294</v>
      </c>
      <c r="AP199">
        <v>0</v>
      </c>
      <c r="AQ199">
        <v>0</v>
      </c>
      <c r="AR199">
        <f>1-AP199/AQ199</f>
        <v>0</v>
      </c>
      <c r="AS199">
        <v>0.5</v>
      </c>
      <c r="AT199">
        <f>BP199</f>
        <v>0</v>
      </c>
      <c r="AU199">
        <f>I199</f>
        <v>0</v>
      </c>
      <c r="AV199">
        <f>AR199*AS199*AT199</f>
        <v>0</v>
      </c>
      <c r="AW199">
        <f>BB199/AQ199</f>
        <v>0</v>
      </c>
      <c r="AX199">
        <f>(AU199-AN199)/AT199</f>
        <v>0</v>
      </c>
      <c r="AY199">
        <f>(AK199-AQ199)/AQ199</f>
        <v>0</v>
      </c>
      <c r="AZ199" t="s">
        <v>294</v>
      </c>
      <c r="BA199">
        <v>0</v>
      </c>
      <c r="BB199">
        <f>AQ199-BA199</f>
        <v>0</v>
      </c>
      <c r="BC199">
        <f>(AQ199-AP199)/(AQ199-BA199)</f>
        <v>0</v>
      </c>
      <c r="BD199">
        <f>(AK199-AQ199)/(AK199-BA199)</f>
        <v>0</v>
      </c>
      <c r="BE199">
        <f>(AQ199-AP199)/(AQ199-AJ199)</f>
        <v>0</v>
      </c>
      <c r="BF199">
        <f>(AK199-AQ199)/(AK199-AJ199)</f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f>$B$11*CM199+$C$11*CN199+$F$11*CO199*(1-CR199)</f>
        <v>0</v>
      </c>
      <c r="BP199">
        <f>BO199*BQ199</f>
        <v>0</v>
      </c>
      <c r="BQ199">
        <f>($B$11*$D$9+$C$11*$D$9+$F$11*((DB199+CT199)/MAX(DB199+CT199+DC199, 0.1)*$I$9+DC199/MAX(DB199+CT199+DC199, 0.1)*$J$9))/($B$11+$C$11+$F$11)</f>
        <v>0</v>
      </c>
      <c r="BR199">
        <f>($B$11*$K$9+$C$11*$K$9+$F$11*((DB199+CT199)/MAX(DB199+CT199+DC199, 0.1)*$P$9+DC199/MAX(DB199+CT199+DC199, 0.1)*$Q$9))/($B$11+$C$11+$F$11)</f>
        <v>0</v>
      </c>
      <c r="BS199">
        <v>6</v>
      </c>
      <c r="BT199">
        <v>0.5</v>
      </c>
      <c r="BU199" t="s">
        <v>295</v>
      </c>
      <c r="BV199">
        <v>2</v>
      </c>
      <c r="BW199">
        <v>1621533933.6</v>
      </c>
      <c r="BX199">
        <v>590.358</v>
      </c>
      <c r="BY199">
        <v>600.59</v>
      </c>
      <c r="BZ199">
        <v>12.96</v>
      </c>
      <c r="CA199">
        <v>12.9637</v>
      </c>
      <c r="CB199">
        <v>580.746</v>
      </c>
      <c r="CC199">
        <v>12.8063</v>
      </c>
      <c r="CD199">
        <v>700.14</v>
      </c>
      <c r="CE199">
        <v>100.93</v>
      </c>
      <c r="CF199">
        <v>0.100313</v>
      </c>
      <c r="CG199">
        <v>22.9359</v>
      </c>
      <c r="CH199">
        <v>22.8988</v>
      </c>
      <c r="CI199">
        <v>999.9</v>
      </c>
      <c r="CJ199">
        <v>0</v>
      </c>
      <c r="CK199">
        <v>0</v>
      </c>
      <c r="CL199">
        <v>9960</v>
      </c>
      <c r="CM199">
        <v>0</v>
      </c>
      <c r="CN199">
        <v>3.29063</v>
      </c>
      <c r="CO199">
        <v>600.091</v>
      </c>
      <c r="CP199">
        <v>0.933003</v>
      </c>
      <c r="CQ199">
        <v>0.0669971</v>
      </c>
      <c r="CR199">
        <v>0</v>
      </c>
      <c r="CS199">
        <v>3.4672</v>
      </c>
      <c r="CT199">
        <v>4.99951</v>
      </c>
      <c r="CU199">
        <v>89.6872</v>
      </c>
      <c r="CV199">
        <v>4814.84</v>
      </c>
      <c r="CW199">
        <v>37.625</v>
      </c>
      <c r="CX199">
        <v>41.375</v>
      </c>
      <c r="CY199">
        <v>40</v>
      </c>
      <c r="CZ199">
        <v>41</v>
      </c>
      <c r="DA199">
        <v>39.937</v>
      </c>
      <c r="DB199">
        <v>555.22</v>
      </c>
      <c r="DC199">
        <v>39.87</v>
      </c>
      <c r="DD199">
        <v>0</v>
      </c>
      <c r="DE199">
        <v>1621533937.6</v>
      </c>
      <c r="DF199">
        <v>0</v>
      </c>
      <c r="DG199">
        <v>3.44064230769231</v>
      </c>
      <c r="DH199">
        <v>-0.120406837279254</v>
      </c>
      <c r="DI199">
        <v>0.6936581273949</v>
      </c>
      <c r="DJ199">
        <v>89.5322038461538</v>
      </c>
      <c r="DK199">
        <v>15</v>
      </c>
      <c r="DL199">
        <v>1621533543.5</v>
      </c>
      <c r="DM199" t="s">
        <v>296</v>
      </c>
      <c r="DN199">
        <v>1621533543</v>
      </c>
      <c r="DO199">
        <v>1621533543.5</v>
      </c>
      <c r="DP199">
        <v>4</v>
      </c>
      <c r="DQ199">
        <v>0.002</v>
      </c>
      <c r="DR199">
        <v>0.003</v>
      </c>
      <c r="DS199">
        <v>8.559</v>
      </c>
      <c r="DT199">
        <v>0.154</v>
      </c>
      <c r="DU199">
        <v>420</v>
      </c>
      <c r="DV199">
        <v>13</v>
      </c>
      <c r="DW199">
        <v>1.35</v>
      </c>
      <c r="DX199">
        <v>0.35</v>
      </c>
      <c r="DY199">
        <v>-9.98439365853659</v>
      </c>
      <c r="DZ199">
        <v>-0.851475261324035</v>
      </c>
      <c r="EA199">
        <v>0.160469712129752</v>
      </c>
      <c r="EB199">
        <v>0</v>
      </c>
      <c r="EC199">
        <v>3.43837647058823</v>
      </c>
      <c r="ED199">
        <v>0.0704319899010574</v>
      </c>
      <c r="EE199">
        <v>0.116001240000531</v>
      </c>
      <c r="EF199">
        <v>1</v>
      </c>
      <c r="EG199">
        <v>-0.00571013831707317</v>
      </c>
      <c r="EH199">
        <v>-0.0327434421324042</v>
      </c>
      <c r="EI199">
        <v>0.00837610801668841</v>
      </c>
      <c r="EJ199">
        <v>1</v>
      </c>
      <c r="EK199">
        <v>2</v>
      </c>
      <c r="EL199">
        <v>3</v>
      </c>
      <c r="EM199" t="s">
        <v>306</v>
      </c>
      <c r="EN199">
        <v>100</v>
      </c>
      <c r="EO199">
        <v>100</v>
      </c>
      <c r="EP199">
        <v>9.612</v>
      </c>
      <c r="EQ199">
        <v>0.1537</v>
      </c>
      <c r="ER199">
        <v>5.25304998807394</v>
      </c>
      <c r="ES199">
        <v>0.0095515401478521</v>
      </c>
      <c r="ET199">
        <v>-4.08282145803731e-06</v>
      </c>
      <c r="EU199">
        <v>9.61633180237613e-10</v>
      </c>
      <c r="EV199">
        <v>-0.0133641391554055</v>
      </c>
      <c r="EW199">
        <v>0.00964955815971448</v>
      </c>
      <c r="EX199">
        <v>0.000351754833574242</v>
      </c>
      <c r="EY199">
        <v>-6.74969522547015e-06</v>
      </c>
      <c r="EZ199">
        <v>-1</v>
      </c>
      <c r="FA199">
        <v>-1</v>
      </c>
      <c r="FB199">
        <v>-1</v>
      </c>
      <c r="FC199">
        <v>-1</v>
      </c>
      <c r="FD199">
        <v>6.5</v>
      </c>
      <c r="FE199">
        <v>6.5</v>
      </c>
      <c r="FF199">
        <v>2</v>
      </c>
      <c r="FG199">
        <v>794.368</v>
      </c>
      <c r="FH199">
        <v>739.235</v>
      </c>
      <c r="FI199">
        <v>19.9996</v>
      </c>
      <c r="FJ199">
        <v>26.8202</v>
      </c>
      <c r="FK199">
        <v>29.9999</v>
      </c>
      <c r="FL199">
        <v>26.8973</v>
      </c>
      <c r="FM199">
        <v>26.8711</v>
      </c>
      <c r="FN199">
        <v>36.0598</v>
      </c>
      <c r="FO199">
        <v>17.0558</v>
      </c>
      <c r="FP199">
        <v>6.45989</v>
      </c>
      <c r="FQ199">
        <v>20</v>
      </c>
      <c r="FR199">
        <v>611.66</v>
      </c>
      <c r="FS199">
        <v>13.0148</v>
      </c>
      <c r="FT199">
        <v>100.04</v>
      </c>
      <c r="FU199">
        <v>100.407</v>
      </c>
    </row>
    <row r="200" spans="1:177">
      <c r="A200">
        <v>184</v>
      </c>
      <c r="B200">
        <v>1621533935.6</v>
      </c>
      <c r="C200">
        <v>366.099999904633</v>
      </c>
      <c r="D200" t="s">
        <v>664</v>
      </c>
      <c r="E200" t="s">
        <v>665</v>
      </c>
      <c r="G200">
        <v>1621533935.6</v>
      </c>
      <c r="H200">
        <f>CD200*AF200*(BZ200-CA200)/(100*BS200*(1000-AF200*BZ200))</f>
        <v>0</v>
      </c>
      <c r="I200">
        <f>CD200*AF200*(BY200-BX200*(1000-AF200*CA200)/(1000-AF200*BZ200))/(100*BS200)</f>
        <v>0</v>
      </c>
      <c r="J200">
        <f>BX200 - IF(AF200&gt;1, I200*BS200*100.0/(AH200*CL200), 0)</f>
        <v>0</v>
      </c>
      <c r="K200">
        <f>((Q200-H200/2)*J200-I200)/(Q200+H200/2)</f>
        <v>0</v>
      </c>
      <c r="L200">
        <f>K200*(CE200+CF200)/1000.0</f>
        <v>0</v>
      </c>
      <c r="M200">
        <f>(BX200 - IF(AF200&gt;1, I200*BS200*100.0/(AH200*CL200), 0))*(CE200+CF200)/1000.0</f>
        <v>0</v>
      </c>
      <c r="N200">
        <f>2.0/((1/P200-1/O200)+SIGN(P200)*SQRT((1/P200-1/O200)*(1/P200-1/O200) + 4*BT200/((BT200+1)*(BT200+1))*(2*1/P200*1/O200-1/O200*1/O200)))</f>
        <v>0</v>
      </c>
      <c r="O200">
        <f>IF(LEFT(BU200,1)&lt;&gt;"0",IF(LEFT(BU200,1)="1",3.0,BV200),$D$5+$E$5*(CL200*CE200/($K$5*1000))+$F$5*(CL200*CE200/($K$5*1000))*MAX(MIN(BS200,$J$5),$I$5)*MAX(MIN(BS200,$J$5),$I$5)+$G$5*MAX(MIN(BS200,$J$5),$I$5)*(CL200*CE200/($K$5*1000))+$H$5*(CL200*CE200/($K$5*1000))*(CL200*CE200/($K$5*1000)))</f>
        <v>0</v>
      </c>
      <c r="P200">
        <f>H200*(1000-(1000*0.61365*exp(17.502*T200/(240.97+T200))/(CE200+CF200)+BZ200)/2)/(1000*0.61365*exp(17.502*T200/(240.97+T200))/(CE200+CF200)-BZ200)</f>
        <v>0</v>
      </c>
      <c r="Q200">
        <f>1/((BT200+1)/(N200/1.6)+1/(O200/1.37)) + BT200/((BT200+1)/(N200/1.6) + BT200/(O200/1.37))</f>
        <v>0</v>
      </c>
      <c r="R200">
        <f>(BP200*BR200)</f>
        <v>0</v>
      </c>
      <c r="S200">
        <f>(CG200+(R200+2*0.95*5.67E-8*(((CG200+$B$7)+273)^4-(CG200+273)^4)-44100*H200)/(1.84*29.3*O200+8*0.95*5.67E-8*(CG200+273)^3))</f>
        <v>0</v>
      </c>
      <c r="T200">
        <f>($C$7*CH200+$D$7*CI200+$E$7*S200)</f>
        <v>0</v>
      </c>
      <c r="U200">
        <f>0.61365*exp(17.502*T200/(240.97+T200))</f>
        <v>0</v>
      </c>
      <c r="V200">
        <f>(W200/X200*100)</f>
        <v>0</v>
      </c>
      <c r="W200">
        <f>BZ200*(CE200+CF200)/1000</f>
        <v>0</v>
      </c>
      <c r="X200">
        <f>0.61365*exp(17.502*CG200/(240.97+CG200))</f>
        <v>0</v>
      </c>
      <c r="Y200">
        <f>(U200-BZ200*(CE200+CF200)/1000)</f>
        <v>0</v>
      </c>
      <c r="Z200">
        <f>(-H200*44100)</f>
        <v>0</v>
      </c>
      <c r="AA200">
        <f>2*29.3*O200*0.92*(CG200-T200)</f>
        <v>0</v>
      </c>
      <c r="AB200">
        <f>2*0.95*5.67E-8*(((CG200+$B$7)+273)^4-(T200+273)^4)</f>
        <v>0</v>
      </c>
      <c r="AC200">
        <f>R200+AB200+Z200+AA200</f>
        <v>0</v>
      </c>
      <c r="AD200">
        <v>0</v>
      </c>
      <c r="AE200">
        <v>0</v>
      </c>
      <c r="AF200">
        <f>IF(AD200*$H$13&gt;=AH200,1.0,(AH200/(AH200-AD200*$H$13)))</f>
        <v>0</v>
      </c>
      <c r="AG200">
        <f>(AF200-1)*100</f>
        <v>0</v>
      </c>
      <c r="AH200">
        <f>MAX(0,($B$13+$C$13*CL200)/(1+$D$13*CL200)*CE200/(CG200+273)*$E$13)</f>
        <v>0</v>
      </c>
      <c r="AI200" t="s">
        <v>294</v>
      </c>
      <c r="AJ200">
        <v>0</v>
      </c>
      <c r="AK200">
        <v>0</v>
      </c>
      <c r="AL200">
        <f>AK200-AJ200</f>
        <v>0</v>
      </c>
      <c r="AM200">
        <f>AL200/AK200</f>
        <v>0</v>
      </c>
      <c r="AN200">
        <v>0</v>
      </c>
      <c r="AO200" t="s">
        <v>294</v>
      </c>
      <c r="AP200">
        <v>0</v>
      </c>
      <c r="AQ200">
        <v>0</v>
      </c>
      <c r="AR200">
        <f>1-AP200/AQ200</f>
        <v>0</v>
      </c>
      <c r="AS200">
        <v>0.5</v>
      </c>
      <c r="AT200">
        <f>BP200</f>
        <v>0</v>
      </c>
      <c r="AU200">
        <f>I200</f>
        <v>0</v>
      </c>
      <c r="AV200">
        <f>AR200*AS200*AT200</f>
        <v>0</v>
      </c>
      <c r="AW200">
        <f>BB200/AQ200</f>
        <v>0</v>
      </c>
      <c r="AX200">
        <f>(AU200-AN200)/AT200</f>
        <v>0</v>
      </c>
      <c r="AY200">
        <f>(AK200-AQ200)/AQ200</f>
        <v>0</v>
      </c>
      <c r="AZ200" t="s">
        <v>294</v>
      </c>
      <c r="BA200">
        <v>0</v>
      </c>
      <c r="BB200">
        <f>AQ200-BA200</f>
        <v>0</v>
      </c>
      <c r="BC200">
        <f>(AQ200-AP200)/(AQ200-BA200)</f>
        <v>0</v>
      </c>
      <c r="BD200">
        <f>(AK200-AQ200)/(AK200-BA200)</f>
        <v>0</v>
      </c>
      <c r="BE200">
        <f>(AQ200-AP200)/(AQ200-AJ200)</f>
        <v>0</v>
      </c>
      <c r="BF200">
        <f>(AK200-AQ200)/(AK200-AJ200)</f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f>$B$11*CM200+$C$11*CN200+$F$11*CO200*(1-CR200)</f>
        <v>0</v>
      </c>
      <c r="BP200">
        <f>BO200*BQ200</f>
        <v>0</v>
      </c>
      <c r="BQ200">
        <f>($B$11*$D$9+$C$11*$D$9+$F$11*((DB200+CT200)/MAX(DB200+CT200+DC200, 0.1)*$I$9+DC200/MAX(DB200+CT200+DC200, 0.1)*$J$9))/($B$11+$C$11+$F$11)</f>
        <v>0</v>
      </c>
      <c r="BR200">
        <f>($B$11*$K$9+$C$11*$K$9+$F$11*((DB200+CT200)/MAX(DB200+CT200+DC200, 0.1)*$P$9+DC200/MAX(DB200+CT200+DC200, 0.1)*$Q$9))/($B$11+$C$11+$F$11)</f>
        <v>0</v>
      </c>
      <c r="BS200">
        <v>6</v>
      </c>
      <c r="BT200">
        <v>0.5</v>
      </c>
      <c r="BU200" t="s">
        <v>295</v>
      </c>
      <c r="BV200">
        <v>2</v>
      </c>
      <c r="BW200">
        <v>1621533935.6</v>
      </c>
      <c r="BX200">
        <v>593.898</v>
      </c>
      <c r="BY200">
        <v>603.849</v>
      </c>
      <c r="BZ200">
        <v>12.9612</v>
      </c>
      <c r="CA200">
        <v>12.9629</v>
      </c>
      <c r="CB200">
        <v>584.267</v>
      </c>
      <c r="CC200">
        <v>12.8074</v>
      </c>
      <c r="CD200">
        <v>699.516</v>
      </c>
      <c r="CE200">
        <v>100.931</v>
      </c>
      <c r="CF200">
        <v>0.0999523</v>
      </c>
      <c r="CG200">
        <v>22.9378</v>
      </c>
      <c r="CH200">
        <v>22.909</v>
      </c>
      <c r="CI200">
        <v>999.9</v>
      </c>
      <c r="CJ200">
        <v>0</v>
      </c>
      <c r="CK200">
        <v>0</v>
      </c>
      <c r="CL200">
        <v>10010</v>
      </c>
      <c r="CM200">
        <v>0</v>
      </c>
      <c r="CN200">
        <v>3.29063</v>
      </c>
      <c r="CO200">
        <v>600.094</v>
      </c>
      <c r="CP200">
        <v>0.933003</v>
      </c>
      <c r="CQ200">
        <v>0.0669971</v>
      </c>
      <c r="CR200">
        <v>0</v>
      </c>
      <c r="CS200">
        <v>3.5185</v>
      </c>
      <c r="CT200">
        <v>4.99951</v>
      </c>
      <c r="CU200">
        <v>89.3409</v>
      </c>
      <c r="CV200">
        <v>4814.86</v>
      </c>
      <c r="CW200">
        <v>37.625</v>
      </c>
      <c r="CX200">
        <v>41.375</v>
      </c>
      <c r="CY200">
        <v>40</v>
      </c>
      <c r="CZ200">
        <v>41</v>
      </c>
      <c r="DA200">
        <v>39.937</v>
      </c>
      <c r="DB200">
        <v>555.22</v>
      </c>
      <c r="DC200">
        <v>39.87</v>
      </c>
      <c r="DD200">
        <v>0</v>
      </c>
      <c r="DE200">
        <v>1621533939.4</v>
      </c>
      <c r="DF200">
        <v>0</v>
      </c>
      <c r="DG200">
        <v>3.43406</v>
      </c>
      <c r="DH200">
        <v>-0.0601999972624666</v>
      </c>
      <c r="DI200">
        <v>0.452692310233837</v>
      </c>
      <c r="DJ200">
        <v>89.520604</v>
      </c>
      <c r="DK200">
        <v>15</v>
      </c>
      <c r="DL200">
        <v>1621533543.5</v>
      </c>
      <c r="DM200" t="s">
        <v>296</v>
      </c>
      <c r="DN200">
        <v>1621533543</v>
      </c>
      <c r="DO200">
        <v>1621533543.5</v>
      </c>
      <c r="DP200">
        <v>4</v>
      </c>
      <c r="DQ200">
        <v>0.002</v>
      </c>
      <c r="DR200">
        <v>0.003</v>
      </c>
      <c r="DS200">
        <v>8.559</v>
      </c>
      <c r="DT200">
        <v>0.154</v>
      </c>
      <c r="DU200">
        <v>420</v>
      </c>
      <c r="DV200">
        <v>13</v>
      </c>
      <c r="DW200">
        <v>1.35</v>
      </c>
      <c r="DX200">
        <v>0.35</v>
      </c>
      <c r="DY200">
        <v>-10.0055031707317</v>
      </c>
      <c r="DZ200">
        <v>-0.920674912891985</v>
      </c>
      <c r="EA200">
        <v>0.173124032732196</v>
      </c>
      <c r="EB200">
        <v>0</v>
      </c>
      <c r="EC200">
        <v>3.44431142857143</v>
      </c>
      <c r="ED200">
        <v>-0.083075141550877</v>
      </c>
      <c r="EE200">
        <v>0.106900834612347</v>
      </c>
      <c r="EF200">
        <v>1</v>
      </c>
      <c r="EG200">
        <v>-0.00608044285365854</v>
      </c>
      <c r="EH200">
        <v>-0.0116746062857143</v>
      </c>
      <c r="EI200">
        <v>0.00809901973405727</v>
      </c>
      <c r="EJ200">
        <v>1</v>
      </c>
      <c r="EK200">
        <v>2</v>
      </c>
      <c r="EL200">
        <v>3</v>
      </c>
      <c r="EM200" t="s">
        <v>306</v>
      </c>
      <c r="EN200">
        <v>100</v>
      </c>
      <c r="EO200">
        <v>100</v>
      </c>
      <c r="EP200">
        <v>9.631</v>
      </c>
      <c r="EQ200">
        <v>0.1538</v>
      </c>
      <c r="ER200">
        <v>5.25304998807394</v>
      </c>
      <c r="ES200">
        <v>0.0095515401478521</v>
      </c>
      <c r="ET200">
        <v>-4.08282145803731e-06</v>
      </c>
      <c r="EU200">
        <v>9.61633180237613e-10</v>
      </c>
      <c r="EV200">
        <v>-0.0133641391554055</v>
      </c>
      <c r="EW200">
        <v>0.00964955815971448</v>
      </c>
      <c r="EX200">
        <v>0.000351754833574242</v>
      </c>
      <c r="EY200">
        <v>-6.74969522547015e-06</v>
      </c>
      <c r="EZ200">
        <v>-1</v>
      </c>
      <c r="FA200">
        <v>-1</v>
      </c>
      <c r="FB200">
        <v>-1</v>
      </c>
      <c r="FC200">
        <v>-1</v>
      </c>
      <c r="FD200">
        <v>6.5</v>
      </c>
      <c r="FE200">
        <v>6.5</v>
      </c>
      <c r="FF200">
        <v>2</v>
      </c>
      <c r="FG200">
        <v>793.102</v>
      </c>
      <c r="FH200">
        <v>740.181</v>
      </c>
      <c r="FI200">
        <v>19.9994</v>
      </c>
      <c r="FJ200">
        <v>26.8188</v>
      </c>
      <c r="FK200">
        <v>29.9997</v>
      </c>
      <c r="FL200">
        <v>26.8964</v>
      </c>
      <c r="FM200">
        <v>26.8711</v>
      </c>
      <c r="FN200">
        <v>36.2132</v>
      </c>
      <c r="FO200">
        <v>17.0558</v>
      </c>
      <c r="FP200">
        <v>6.45989</v>
      </c>
      <c r="FQ200">
        <v>20</v>
      </c>
      <c r="FR200">
        <v>615.04</v>
      </c>
      <c r="FS200">
        <v>13.0148</v>
      </c>
      <c r="FT200">
        <v>100.044</v>
      </c>
      <c r="FU200">
        <v>100.408</v>
      </c>
    </row>
    <row r="201" spans="1:177">
      <c r="A201">
        <v>185</v>
      </c>
      <c r="B201">
        <v>1621533937.6</v>
      </c>
      <c r="C201">
        <v>368.099999904633</v>
      </c>
      <c r="D201" t="s">
        <v>666</v>
      </c>
      <c r="E201" t="s">
        <v>667</v>
      </c>
      <c r="G201">
        <v>1621533937.6</v>
      </c>
      <c r="H201">
        <f>CD201*AF201*(BZ201-CA201)/(100*BS201*(1000-AF201*BZ201))</f>
        <v>0</v>
      </c>
      <c r="I201">
        <f>CD201*AF201*(BY201-BX201*(1000-AF201*CA201)/(1000-AF201*BZ201))/(100*BS201)</f>
        <v>0</v>
      </c>
      <c r="J201">
        <f>BX201 - IF(AF201&gt;1, I201*BS201*100.0/(AH201*CL201), 0)</f>
        <v>0</v>
      </c>
      <c r="K201">
        <f>((Q201-H201/2)*J201-I201)/(Q201+H201/2)</f>
        <v>0</v>
      </c>
      <c r="L201">
        <f>K201*(CE201+CF201)/1000.0</f>
        <v>0</v>
      </c>
      <c r="M201">
        <f>(BX201 - IF(AF201&gt;1, I201*BS201*100.0/(AH201*CL201), 0))*(CE201+CF201)/1000.0</f>
        <v>0</v>
      </c>
      <c r="N201">
        <f>2.0/((1/P201-1/O201)+SIGN(P201)*SQRT((1/P201-1/O201)*(1/P201-1/O201) + 4*BT201/((BT201+1)*(BT201+1))*(2*1/P201*1/O201-1/O201*1/O201)))</f>
        <v>0</v>
      </c>
      <c r="O201">
        <f>IF(LEFT(BU201,1)&lt;&gt;"0",IF(LEFT(BU201,1)="1",3.0,BV201),$D$5+$E$5*(CL201*CE201/($K$5*1000))+$F$5*(CL201*CE201/($K$5*1000))*MAX(MIN(BS201,$J$5),$I$5)*MAX(MIN(BS201,$J$5),$I$5)+$G$5*MAX(MIN(BS201,$J$5),$I$5)*(CL201*CE201/($K$5*1000))+$H$5*(CL201*CE201/($K$5*1000))*(CL201*CE201/($K$5*1000)))</f>
        <v>0</v>
      </c>
      <c r="P201">
        <f>H201*(1000-(1000*0.61365*exp(17.502*T201/(240.97+T201))/(CE201+CF201)+BZ201)/2)/(1000*0.61365*exp(17.502*T201/(240.97+T201))/(CE201+CF201)-BZ201)</f>
        <v>0</v>
      </c>
      <c r="Q201">
        <f>1/((BT201+1)/(N201/1.6)+1/(O201/1.37)) + BT201/((BT201+1)/(N201/1.6) + BT201/(O201/1.37))</f>
        <v>0</v>
      </c>
      <c r="R201">
        <f>(BP201*BR201)</f>
        <v>0</v>
      </c>
      <c r="S201">
        <f>(CG201+(R201+2*0.95*5.67E-8*(((CG201+$B$7)+273)^4-(CG201+273)^4)-44100*H201)/(1.84*29.3*O201+8*0.95*5.67E-8*(CG201+273)^3))</f>
        <v>0</v>
      </c>
      <c r="T201">
        <f>($C$7*CH201+$D$7*CI201+$E$7*S201)</f>
        <v>0</v>
      </c>
      <c r="U201">
        <f>0.61365*exp(17.502*T201/(240.97+T201))</f>
        <v>0</v>
      </c>
      <c r="V201">
        <f>(W201/X201*100)</f>
        <v>0</v>
      </c>
      <c r="W201">
        <f>BZ201*(CE201+CF201)/1000</f>
        <v>0</v>
      </c>
      <c r="X201">
        <f>0.61365*exp(17.502*CG201/(240.97+CG201))</f>
        <v>0</v>
      </c>
      <c r="Y201">
        <f>(U201-BZ201*(CE201+CF201)/1000)</f>
        <v>0</v>
      </c>
      <c r="Z201">
        <f>(-H201*44100)</f>
        <v>0</v>
      </c>
      <c r="AA201">
        <f>2*29.3*O201*0.92*(CG201-T201)</f>
        <v>0</v>
      </c>
      <c r="AB201">
        <f>2*0.95*5.67E-8*(((CG201+$B$7)+273)^4-(T201+273)^4)</f>
        <v>0</v>
      </c>
      <c r="AC201">
        <f>R201+AB201+Z201+AA201</f>
        <v>0</v>
      </c>
      <c r="AD201">
        <v>0</v>
      </c>
      <c r="AE201">
        <v>0</v>
      </c>
      <c r="AF201">
        <f>IF(AD201*$H$13&gt;=AH201,1.0,(AH201/(AH201-AD201*$H$13)))</f>
        <v>0</v>
      </c>
      <c r="AG201">
        <f>(AF201-1)*100</f>
        <v>0</v>
      </c>
      <c r="AH201">
        <f>MAX(0,($B$13+$C$13*CL201)/(1+$D$13*CL201)*CE201/(CG201+273)*$E$13)</f>
        <v>0</v>
      </c>
      <c r="AI201" t="s">
        <v>294</v>
      </c>
      <c r="AJ201">
        <v>0</v>
      </c>
      <c r="AK201">
        <v>0</v>
      </c>
      <c r="AL201">
        <f>AK201-AJ201</f>
        <v>0</v>
      </c>
      <c r="AM201">
        <f>AL201/AK201</f>
        <v>0</v>
      </c>
      <c r="AN201">
        <v>0</v>
      </c>
      <c r="AO201" t="s">
        <v>294</v>
      </c>
      <c r="AP201">
        <v>0</v>
      </c>
      <c r="AQ201">
        <v>0</v>
      </c>
      <c r="AR201">
        <f>1-AP201/AQ201</f>
        <v>0</v>
      </c>
      <c r="AS201">
        <v>0.5</v>
      </c>
      <c r="AT201">
        <f>BP201</f>
        <v>0</v>
      </c>
      <c r="AU201">
        <f>I201</f>
        <v>0</v>
      </c>
      <c r="AV201">
        <f>AR201*AS201*AT201</f>
        <v>0</v>
      </c>
      <c r="AW201">
        <f>BB201/AQ201</f>
        <v>0</v>
      </c>
      <c r="AX201">
        <f>(AU201-AN201)/AT201</f>
        <v>0</v>
      </c>
      <c r="AY201">
        <f>(AK201-AQ201)/AQ201</f>
        <v>0</v>
      </c>
      <c r="AZ201" t="s">
        <v>294</v>
      </c>
      <c r="BA201">
        <v>0</v>
      </c>
      <c r="BB201">
        <f>AQ201-BA201</f>
        <v>0</v>
      </c>
      <c r="BC201">
        <f>(AQ201-AP201)/(AQ201-BA201)</f>
        <v>0</v>
      </c>
      <c r="BD201">
        <f>(AK201-AQ201)/(AK201-BA201)</f>
        <v>0</v>
      </c>
      <c r="BE201">
        <f>(AQ201-AP201)/(AQ201-AJ201)</f>
        <v>0</v>
      </c>
      <c r="BF201">
        <f>(AK201-AQ201)/(AK201-AJ201)</f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f>$B$11*CM201+$C$11*CN201+$F$11*CO201*(1-CR201)</f>
        <v>0</v>
      </c>
      <c r="BP201">
        <f>BO201*BQ201</f>
        <v>0</v>
      </c>
      <c r="BQ201">
        <f>($B$11*$D$9+$C$11*$D$9+$F$11*((DB201+CT201)/MAX(DB201+CT201+DC201, 0.1)*$I$9+DC201/MAX(DB201+CT201+DC201, 0.1)*$J$9))/($B$11+$C$11+$F$11)</f>
        <v>0</v>
      </c>
      <c r="BR201">
        <f>($B$11*$K$9+$C$11*$K$9+$F$11*((DB201+CT201)/MAX(DB201+CT201+DC201, 0.1)*$P$9+DC201/MAX(DB201+CT201+DC201, 0.1)*$Q$9))/($B$11+$C$11+$F$11)</f>
        <v>0</v>
      </c>
      <c r="BS201">
        <v>6</v>
      </c>
      <c r="BT201">
        <v>0.5</v>
      </c>
      <c r="BU201" t="s">
        <v>295</v>
      </c>
      <c r="BV201">
        <v>2</v>
      </c>
      <c r="BW201">
        <v>1621533937.6</v>
      </c>
      <c r="BX201">
        <v>597.242</v>
      </c>
      <c r="BY201">
        <v>607.014</v>
      </c>
      <c r="BZ201">
        <v>12.96</v>
      </c>
      <c r="CA201">
        <v>12.958</v>
      </c>
      <c r="CB201">
        <v>587.591</v>
      </c>
      <c r="CC201">
        <v>12.8062</v>
      </c>
      <c r="CD201">
        <v>700.12</v>
      </c>
      <c r="CE201">
        <v>100.927</v>
      </c>
      <c r="CF201">
        <v>0.0992051</v>
      </c>
      <c r="CG201">
        <v>22.9374</v>
      </c>
      <c r="CH201">
        <v>22.9066</v>
      </c>
      <c r="CI201">
        <v>999.9</v>
      </c>
      <c r="CJ201">
        <v>0</v>
      </c>
      <c r="CK201">
        <v>0</v>
      </c>
      <c r="CL201">
        <v>10055</v>
      </c>
      <c r="CM201">
        <v>0</v>
      </c>
      <c r="CN201">
        <v>3.29063</v>
      </c>
      <c r="CO201">
        <v>600.104</v>
      </c>
      <c r="CP201">
        <v>0.932968</v>
      </c>
      <c r="CQ201">
        <v>0.0670323</v>
      </c>
      <c r="CR201">
        <v>0</v>
      </c>
      <c r="CS201">
        <v>3.3668</v>
      </c>
      <c r="CT201">
        <v>4.99951</v>
      </c>
      <c r="CU201">
        <v>89.5921</v>
      </c>
      <c r="CV201">
        <v>4814.89</v>
      </c>
      <c r="CW201">
        <v>37.625</v>
      </c>
      <c r="CX201">
        <v>41.375</v>
      </c>
      <c r="CY201">
        <v>40</v>
      </c>
      <c r="CZ201">
        <v>41</v>
      </c>
      <c r="DA201">
        <v>39.937</v>
      </c>
      <c r="DB201">
        <v>555.21</v>
      </c>
      <c r="DC201">
        <v>39.89</v>
      </c>
      <c r="DD201">
        <v>0</v>
      </c>
      <c r="DE201">
        <v>1621533941.2</v>
      </c>
      <c r="DF201">
        <v>0</v>
      </c>
      <c r="DG201">
        <v>3.43881538461538</v>
      </c>
      <c r="DH201">
        <v>-0.220273501965035</v>
      </c>
      <c r="DI201">
        <v>-0.182923075645808</v>
      </c>
      <c r="DJ201">
        <v>89.5362115384615</v>
      </c>
      <c r="DK201">
        <v>15</v>
      </c>
      <c r="DL201">
        <v>1621533543.5</v>
      </c>
      <c r="DM201" t="s">
        <v>296</v>
      </c>
      <c r="DN201">
        <v>1621533543</v>
      </c>
      <c r="DO201">
        <v>1621533543.5</v>
      </c>
      <c r="DP201">
        <v>4</v>
      </c>
      <c r="DQ201">
        <v>0.002</v>
      </c>
      <c r="DR201">
        <v>0.003</v>
      </c>
      <c r="DS201">
        <v>8.559</v>
      </c>
      <c r="DT201">
        <v>0.154</v>
      </c>
      <c r="DU201">
        <v>420</v>
      </c>
      <c r="DV201">
        <v>13</v>
      </c>
      <c r="DW201">
        <v>1.35</v>
      </c>
      <c r="DX201">
        <v>0.35</v>
      </c>
      <c r="DY201">
        <v>-10.0160053658537</v>
      </c>
      <c r="DZ201">
        <v>-0.505988780487789</v>
      </c>
      <c r="EA201">
        <v>0.162918237118629</v>
      </c>
      <c r="EB201">
        <v>0</v>
      </c>
      <c r="EC201">
        <v>3.43996764705882</v>
      </c>
      <c r="ED201">
        <v>-0.0332551839776423</v>
      </c>
      <c r="EE201">
        <v>0.109624186147863</v>
      </c>
      <c r="EF201">
        <v>1</v>
      </c>
      <c r="EG201">
        <v>-0.00587428631707317</v>
      </c>
      <c r="EH201">
        <v>0.0102785340627178</v>
      </c>
      <c r="EI201">
        <v>0.00828452358144855</v>
      </c>
      <c r="EJ201">
        <v>1</v>
      </c>
      <c r="EK201">
        <v>2</v>
      </c>
      <c r="EL201">
        <v>3</v>
      </c>
      <c r="EM201" t="s">
        <v>306</v>
      </c>
      <c r="EN201">
        <v>100</v>
      </c>
      <c r="EO201">
        <v>100</v>
      </c>
      <c r="EP201">
        <v>9.651</v>
      </c>
      <c r="EQ201">
        <v>0.1538</v>
      </c>
      <c r="ER201">
        <v>5.25304998807394</v>
      </c>
      <c r="ES201">
        <v>0.0095515401478521</v>
      </c>
      <c r="ET201">
        <v>-4.08282145803731e-06</v>
      </c>
      <c r="EU201">
        <v>9.61633180237613e-10</v>
      </c>
      <c r="EV201">
        <v>-0.0133641391554055</v>
      </c>
      <c r="EW201">
        <v>0.00964955815971448</v>
      </c>
      <c r="EX201">
        <v>0.000351754833574242</v>
      </c>
      <c r="EY201">
        <v>-6.74969522547015e-06</v>
      </c>
      <c r="EZ201">
        <v>-1</v>
      </c>
      <c r="FA201">
        <v>-1</v>
      </c>
      <c r="FB201">
        <v>-1</v>
      </c>
      <c r="FC201">
        <v>-1</v>
      </c>
      <c r="FD201">
        <v>6.6</v>
      </c>
      <c r="FE201">
        <v>6.6</v>
      </c>
      <c r="FF201">
        <v>2</v>
      </c>
      <c r="FG201">
        <v>793.623</v>
      </c>
      <c r="FH201">
        <v>739.393</v>
      </c>
      <c r="FI201">
        <v>19.9997</v>
      </c>
      <c r="FJ201">
        <v>26.8179</v>
      </c>
      <c r="FK201">
        <v>29.9998</v>
      </c>
      <c r="FL201">
        <v>26.895</v>
      </c>
      <c r="FM201">
        <v>26.8689</v>
      </c>
      <c r="FN201">
        <v>36.3691</v>
      </c>
      <c r="FO201">
        <v>17.0558</v>
      </c>
      <c r="FP201">
        <v>6.45989</v>
      </c>
      <c r="FQ201">
        <v>20</v>
      </c>
      <c r="FR201">
        <v>618.48</v>
      </c>
      <c r="FS201">
        <v>13.0148</v>
      </c>
      <c r="FT201">
        <v>100.042</v>
      </c>
      <c r="FU201">
        <v>100.41</v>
      </c>
    </row>
    <row r="202" spans="1:177">
      <c r="A202">
        <v>186</v>
      </c>
      <c r="B202">
        <v>1621533939.6</v>
      </c>
      <c r="C202">
        <v>370.099999904633</v>
      </c>
      <c r="D202" t="s">
        <v>668</v>
      </c>
      <c r="E202" t="s">
        <v>669</v>
      </c>
      <c r="G202">
        <v>1621533939.6</v>
      </c>
      <c r="H202">
        <f>CD202*AF202*(BZ202-CA202)/(100*BS202*(1000-AF202*BZ202))</f>
        <v>0</v>
      </c>
      <c r="I202">
        <f>CD202*AF202*(BY202-BX202*(1000-AF202*CA202)/(1000-AF202*BZ202))/(100*BS202)</f>
        <v>0</v>
      </c>
      <c r="J202">
        <f>BX202 - IF(AF202&gt;1, I202*BS202*100.0/(AH202*CL202), 0)</f>
        <v>0</v>
      </c>
      <c r="K202">
        <f>((Q202-H202/2)*J202-I202)/(Q202+H202/2)</f>
        <v>0</v>
      </c>
      <c r="L202">
        <f>K202*(CE202+CF202)/1000.0</f>
        <v>0</v>
      </c>
      <c r="M202">
        <f>(BX202 - IF(AF202&gt;1, I202*BS202*100.0/(AH202*CL202), 0))*(CE202+CF202)/1000.0</f>
        <v>0</v>
      </c>
      <c r="N202">
        <f>2.0/((1/P202-1/O202)+SIGN(P202)*SQRT((1/P202-1/O202)*(1/P202-1/O202) + 4*BT202/((BT202+1)*(BT202+1))*(2*1/P202*1/O202-1/O202*1/O202)))</f>
        <v>0</v>
      </c>
      <c r="O202">
        <f>IF(LEFT(BU202,1)&lt;&gt;"0",IF(LEFT(BU202,1)="1",3.0,BV202),$D$5+$E$5*(CL202*CE202/($K$5*1000))+$F$5*(CL202*CE202/($K$5*1000))*MAX(MIN(BS202,$J$5),$I$5)*MAX(MIN(BS202,$J$5),$I$5)+$G$5*MAX(MIN(BS202,$J$5),$I$5)*(CL202*CE202/($K$5*1000))+$H$5*(CL202*CE202/($K$5*1000))*(CL202*CE202/($K$5*1000)))</f>
        <v>0</v>
      </c>
      <c r="P202">
        <f>H202*(1000-(1000*0.61365*exp(17.502*T202/(240.97+T202))/(CE202+CF202)+BZ202)/2)/(1000*0.61365*exp(17.502*T202/(240.97+T202))/(CE202+CF202)-BZ202)</f>
        <v>0</v>
      </c>
      <c r="Q202">
        <f>1/((BT202+1)/(N202/1.6)+1/(O202/1.37)) + BT202/((BT202+1)/(N202/1.6) + BT202/(O202/1.37))</f>
        <v>0</v>
      </c>
      <c r="R202">
        <f>(BP202*BR202)</f>
        <v>0</v>
      </c>
      <c r="S202">
        <f>(CG202+(R202+2*0.95*5.67E-8*(((CG202+$B$7)+273)^4-(CG202+273)^4)-44100*H202)/(1.84*29.3*O202+8*0.95*5.67E-8*(CG202+273)^3))</f>
        <v>0</v>
      </c>
      <c r="T202">
        <f>($C$7*CH202+$D$7*CI202+$E$7*S202)</f>
        <v>0</v>
      </c>
      <c r="U202">
        <f>0.61365*exp(17.502*T202/(240.97+T202))</f>
        <v>0</v>
      </c>
      <c r="V202">
        <f>(W202/X202*100)</f>
        <v>0</v>
      </c>
      <c r="W202">
        <f>BZ202*(CE202+CF202)/1000</f>
        <v>0</v>
      </c>
      <c r="X202">
        <f>0.61365*exp(17.502*CG202/(240.97+CG202))</f>
        <v>0</v>
      </c>
      <c r="Y202">
        <f>(U202-BZ202*(CE202+CF202)/1000)</f>
        <v>0</v>
      </c>
      <c r="Z202">
        <f>(-H202*44100)</f>
        <v>0</v>
      </c>
      <c r="AA202">
        <f>2*29.3*O202*0.92*(CG202-T202)</f>
        <v>0</v>
      </c>
      <c r="AB202">
        <f>2*0.95*5.67E-8*(((CG202+$B$7)+273)^4-(T202+273)^4)</f>
        <v>0</v>
      </c>
      <c r="AC202">
        <f>R202+AB202+Z202+AA202</f>
        <v>0</v>
      </c>
      <c r="AD202">
        <v>0</v>
      </c>
      <c r="AE202">
        <v>0</v>
      </c>
      <c r="AF202">
        <f>IF(AD202*$H$13&gt;=AH202,1.0,(AH202/(AH202-AD202*$H$13)))</f>
        <v>0</v>
      </c>
      <c r="AG202">
        <f>(AF202-1)*100</f>
        <v>0</v>
      </c>
      <c r="AH202">
        <f>MAX(0,($B$13+$C$13*CL202)/(1+$D$13*CL202)*CE202/(CG202+273)*$E$13)</f>
        <v>0</v>
      </c>
      <c r="AI202" t="s">
        <v>294</v>
      </c>
      <c r="AJ202">
        <v>0</v>
      </c>
      <c r="AK202">
        <v>0</v>
      </c>
      <c r="AL202">
        <f>AK202-AJ202</f>
        <v>0</v>
      </c>
      <c r="AM202">
        <f>AL202/AK202</f>
        <v>0</v>
      </c>
      <c r="AN202">
        <v>0</v>
      </c>
      <c r="AO202" t="s">
        <v>294</v>
      </c>
      <c r="AP202">
        <v>0</v>
      </c>
      <c r="AQ202">
        <v>0</v>
      </c>
      <c r="AR202">
        <f>1-AP202/AQ202</f>
        <v>0</v>
      </c>
      <c r="AS202">
        <v>0.5</v>
      </c>
      <c r="AT202">
        <f>BP202</f>
        <v>0</v>
      </c>
      <c r="AU202">
        <f>I202</f>
        <v>0</v>
      </c>
      <c r="AV202">
        <f>AR202*AS202*AT202</f>
        <v>0</v>
      </c>
      <c r="AW202">
        <f>BB202/AQ202</f>
        <v>0</v>
      </c>
      <c r="AX202">
        <f>(AU202-AN202)/AT202</f>
        <v>0</v>
      </c>
      <c r="AY202">
        <f>(AK202-AQ202)/AQ202</f>
        <v>0</v>
      </c>
      <c r="AZ202" t="s">
        <v>294</v>
      </c>
      <c r="BA202">
        <v>0</v>
      </c>
      <c r="BB202">
        <f>AQ202-BA202</f>
        <v>0</v>
      </c>
      <c r="BC202">
        <f>(AQ202-AP202)/(AQ202-BA202)</f>
        <v>0</v>
      </c>
      <c r="BD202">
        <f>(AK202-AQ202)/(AK202-BA202)</f>
        <v>0</v>
      </c>
      <c r="BE202">
        <f>(AQ202-AP202)/(AQ202-AJ202)</f>
        <v>0</v>
      </c>
      <c r="BF202">
        <f>(AK202-AQ202)/(AK202-AJ202)</f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f>$B$11*CM202+$C$11*CN202+$F$11*CO202*(1-CR202)</f>
        <v>0</v>
      </c>
      <c r="BP202">
        <f>BO202*BQ202</f>
        <v>0</v>
      </c>
      <c r="BQ202">
        <f>($B$11*$D$9+$C$11*$D$9+$F$11*((DB202+CT202)/MAX(DB202+CT202+DC202, 0.1)*$I$9+DC202/MAX(DB202+CT202+DC202, 0.1)*$J$9))/($B$11+$C$11+$F$11)</f>
        <v>0</v>
      </c>
      <c r="BR202">
        <f>($B$11*$K$9+$C$11*$K$9+$F$11*((DB202+CT202)/MAX(DB202+CT202+DC202, 0.1)*$P$9+DC202/MAX(DB202+CT202+DC202, 0.1)*$Q$9))/($B$11+$C$11+$F$11)</f>
        <v>0</v>
      </c>
      <c r="BS202">
        <v>6</v>
      </c>
      <c r="BT202">
        <v>0.5</v>
      </c>
      <c r="BU202" t="s">
        <v>295</v>
      </c>
      <c r="BV202">
        <v>2</v>
      </c>
      <c r="BW202">
        <v>1621533939.6</v>
      </c>
      <c r="BX202">
        <v>600.493</v>
      </c>
      <c r="BY202">
        <v>610.424</v>
      </c>
      <c r="BZ202">
        <v>12.954</v>
      </c>
      <c r="CA202">
        <v>12.9568</v>
      </c>
      <c r="CB202">
        <v>590.823</v>
      </c>
      <c r="CC202">
        <v>12.8003</v>
      </c>
      <c r="CD202">
        <v>700.206</v>
      </c>
      <c r="CE202">
        <v>100.929</v>
      </c>
      <c r="CF202">
        <v>0.100396</v>
      </c>
      <c r="CG202">
        <v>22.9371</v>
      </c>
      <c r="CH202">
        <v>22.91</v>
      </c>
      <c r="CI202">
        <v>999.9</v>
      </c>
      <c r="CJ202">
        <v>0</v>
      </c>
      <c r="CK202">
        <v>0</v>
      </c>
      <c r="CL202">
        <v>9960</v>
      </c>
      <c r="CM202">
        <v>0</v>
      </c>
      <c r="CN202">
        <v>3.27932</v>
      </c>
      <c r="CO202">
        <v>600.1</v>
      </c>
      <c r="CP202">
        <v>0.932968</v>
      </c>
      <c r="CQ202">
        <v>0.0670323</v>
      </c>
      <c r="CR202">
        <v>0</v>
      </c>
      <c r="CS202">
        <v>3.3745</v>
      </c>
      <c r="CT202">
        <v>4.99951</v>
      </c>
      <c r="CU202">
        <v>89.4243</v>
      </c>
      <c r="CV202">
        <v>4814.86</v>
      </c>
      <c r="CW202">
        <v>37.625</v>
      </c>
      <c r="CX202">
        <v>41.375</v>
      </c>
      <c r="CY202">
        <v>40</v>
      </c>
      <c r="CZ202">
        <v>41</v>
      </c>
      <c r="DA202">
        <v>39.937</v>
      </c>
      <c r="DB202">
        <v>555.21</v>
      </c>
      <c r="DC202">
        <v>39.89</v>
      </c>
      <c r="DD202">
        <v>0</v>
      </c>
      <c r="DE202">
        <v>1621533943.6</v>
      </c>
      <c r="DF202">
        <v>0</v>
      </c>
      <c r="DG202">
        <v>3.41323076923077</v>
      </c>
      <c r="DH202">
        <v>-0.66587350149258</v>
      </c>
      <c r="DI202">
        <v>0.174947010856128</v>
      </c>
      <c r="DJ202">
        <v>89.5465769230769</v>
      </c>
      <c r="DK202">
        <v>15</v>
      </c>
      <c r="DL202">
        <v>1621533543.5</v>
      </c>
      <c r="DM202" t="s">
        <v>296</v>
      </c>
      <c r="DN202">
        <v>1621533543</v>
      </c>
      <c r="DO202">
        <v>1621533543.5</v>
      </c>
      <c r="DP202">
        <v>4</v>
      </c>
      <c r="DQ202">
        <v>0.002</v>
      </c>
      <c r="DR202">
        <v>0.003</v>
      </c>
      <c r="DS202">
        <v>8.559</v>
      </c>
      <c r="DT202">
        <v>0.154</v>
      </c>
      <c r="DU202">
        <v>420</v>
      </c>
      <c r="DV202">
        <v>13</v>
      </c>
      <c r="DW202">
        <v>1.35</v>
      </c>
      <c r="DX202">
        <v>0.35</v>
      </c>
      <c r="DY202">
        <v>-10.0236065853659</v>
      </c>
      <c r="DZ202">
        <v>0.330487944250846</v>
      </c>
      <c r="EA202">
        <v>0.149886169989742</v>
      </c>
      <c r="EB202">
        <v>1</v>
      </c>
      <c r="EC202">
        <v>3.42177058823529</v>
      </c>
      <c r="ED202">
        <v>-0.351603550295857</v>
      </c>
      <c r="EE202">
        <v>0.128847565042189</v>
      </c>
      <c r="EF202">
        <v>1</v>
      </c>
      <c r="EG202">
        <v>-0.00655211631707317</v>
      </c>
      <c r="EH202">
        <v>0.0356658209477352</v>
      </c>
      <c r="EI202">
        <v>0.00767813882212242</v>
      </c>
      <c r="EJ202">
        <v>1</v>
      </c>
      <c r="EK202">
        <v>3</v>
      </c>
      <c r="EL202">
        <v>3</v>
      </c>
      <c r="EM202" t="s">
        <v>297</v>
      </c>
      <c r="EN202">
        <v>100</v>
      </c>
      <c r="EO202">
        <v>100</v>
      </c>
      <c r="EP202">
        <v>9.67</v>
      </c>
      <c r="EQ202">
        <v>0.1537</v>
      </c>
      <c r="ER202">
        <v>5.25304998807394</v>
      </c>
      <c r="ES202">
        <v>0.0095515401478521</v>
      </c>
      <c r="ET202">
        <v>-4.08282145803731e-06</v>
      </c>
      <c r="EU202">
        <v>9.61633180237613e-10</v>
      </c>
      <c r="EV202">
        <v>-0.0133641391554055</v>
      </c>
      <c r="EW202">
        <v>0.00964955815971448</v>
      </c>
      <c r="EX202">
        <v>0.000351754833574242</v>
      </c>
      <c r="EY202">
        <v>-6.74969522547015e-06</v>
      </c>
      <c r="EZ202">
        <v>-1</v>
      </c>
      <c r="FA202">
        <v>-1</v>
      </c>
      <c r="FB202">
        <v>-1</v>
      </c>
      <c r="FC202">
        <v>-1</v>
      </c>
      <c r="FD202">
        <v>6.6</v>
      </c>
      <c r="FE202">
        <v>6.6</v>
      </c>
      <c r="FF202">
        <v>2</v>
      </c>
      <c r="FG202">
        <v>793.781</v>
      </c>
      <c r="FH202">
        <v>739.204</v>
      </c>
      <c r="FI202">
        <v>19.9994</v>
      </c>
      <c r="FJ202">
        <v>26.8175</v>
      </c>
      <c r="FK202">
        <v>29.9999</v>
      </c>
      <c r="FL202">
        <v>26.8941</v>
      </c>
      <c r="FM202">
        <v>26.8689</v>
      </c>
      <c r="FN202">
        <v>36.5284</v>
      </c>
      <c r="FO202">
        <v>17.0558</v>
      </c>
      <c r="FP202">
        <v>6.45989</v>
      </c>
      <c r="FQ202">
        <v>20</v>
      </c>
      <c r="FR202">
        <v>621.85</v>
      </c>
      <c r="FS202">
        <v>13.0148</v>
      </c>
      <c r="FT202">
        <v>100.044</v>
      </c>
      <c r="FU202">
        <v>100.408</v>
      </c>
    </row>
    <row r="203" spans="1:177">
      <c r="A203">
        <v>187</v>
      </c>
      <c r="B203">
        <v>1621533941.6</v>
      </c>
      <c r="C203">
        <v>372.099999904633</v>
      </c>
      <c r="D203" t="s">
        <v>670</v>
      </c>
      <c r="E203" t="s">
        <v>671</v>
      </c>
      <c r="G203">
        <v>1621533941.6</v>
      </c>
      <c r="H203">
        <f>CD203*AF203*(BZ203-CA203)/(100*BS203*(1000-AF203*BZ203))</f>
        <v>0</v>
      </c>
      <c r="I203">
        <f>CD203*AF203*(BY203-BX203*(1000-AF203*CA203)/(1000-AF203*BZ203))/(100*BS203)</f>
        <v>0</v>
      </c>
      <c r="J203">
        <f>BX203 - IF(AF203&gt;1, I203*BS203*100.0/(AH203*CL203), 0)</f>
        <v>0</v>
      </c>
      <c r="K203">
        <f>((Q203-H203/2)*J203-I203)/(Q203+H203/2)</f>
        <v>0</v>
      </c>
      <c r="L203">
        <f>K203*(CE203+CF203)/1000.0</f>
        <v>0</v>
      </c>
      <c r="M203">
        <f>(BX203 - IF(AF203&gt;1, I203*BS203*100.0/(AH203*CL203), 0))*(CE203+CF203)/1000.0</f>
        <v>0</v>
      </c>
      <c r="N203">
        <f>2.0/((1/P203-1/O203)+SIGN(P203)*SQRT((1/P203-1/O203)*(1/P203-1/O203) + 4*BT203/((BT203+1)*(BT203+1))*(2*1/P203*1/O203-1/O203*1/O203)))</f>
        <v>0</v>
      </c>
      <c r="O203">
        <f>IF(LEFT(BU203,1)&lt;&gt;"0",IF(LEFT(BU203,1)="1",3.0,BV203),$D$5+$E$5*(CL203*CE203/($K$5*1000))+$F$5*(CL203*CE203/($K$5*1000))*MAX(MIN(BS203,$J$5),$I$5)*MAX(MIN(BS203,$J$5),$I$5)+$G$5*MAX(MIN(BS203,$J$5),$I$5)*(CL203*CE203/($K$5*1000))+$H$5*(CL203*CE203/($K$5*1000))*(CL203*CE203/($K$5*1000)))</f>
        <v>0</v>
      </c>
      <c r="P203">
        <f>H203*(1000-(1000*0.61365*exp(17.502*T203/(240.97+T203))/(CE203+CF203)+BZ203)/2)/(1000*0.61365*exp(17.502*T203/(240.97+T203))/(CE203+CF203)-BZ203)</f>
        <v>0</v>
      </c>
      <c r="Q203">
        <f>1/((BT203+1)/(N203/1.6)+1/(O203/1.37)) + BT203/((BT203+1)/(N203/1.6) + BT203/(O203/1.37))</f>
        <v>0</v>
      </c>
      <c r="R203">
        <f>(BP203*BR203)</f>
        <v>0</v>
      </c>
      <c r="S203">
        <f>(CG203+(R203+2*0.95*5.67E-8*(((CG203+$B$7)+273)^4-(CG203+273)^4)-44100*H203)/(1.84*29.3*O203+8*0.95*5.67E-8*(CG203+273)^3))</f>
        <v>0</v>
      </c>
      <c r="T203">
        <f>($C$7*CH203+$D$7*CI203+$E$7*S203)</f>
        <v>0</v>
      </c>
      <c r="U203">
        <f>0.61365*exp(17.502*T203/(240.97+T203))</f>
        <v>0</v>
      </c>
      <c r="V203">
        <f>(W203/X203*100)</f>
        <v>0</v>
      </c>
      <c r="W203">
        <f>BZ203*(CE203+CF203)/1000</f>
        <v>0</v>
      </c>
      <c r="X203">
        <f>0.61365*exp(17.502*CG203/(240.97+CG203))</f>
        <v>0</v>
      </c>
      <c r="Y203">
        <f>(U203-BZ203*(CE203+CF203)/1000)</f>
        <v>0</v>
      </c>
      <c r="Z203">
        <f>(-H203*44100)</f>
        <v>0</v>
      </c>
      <c r="AA203">
        <f>2*29.3*O203*0.92*(CG203-T203)</f>
        <v>0</v>
      </c>
      <c r="AB203">
        <f>2*0.95*5.67E-8*(((CG203+$B$7)+273)^4-(T203+273)^4)</f>
        <v>0</v>
      </c>
      <c r="AC203">
        <f>R203+AB203+Z203+AA203</f>
        <v>0</v>
      </c>
      <c r="AD203">
        <v>0</v>
      </c>
      <c r="AE203">
        <v>0</v>
      </c>
      <c r="AF203">
        <f>IF(AD203*$H$13&gt;=AH203,1.0,(AH203/(AH203-AD203*$H$13)))</f>
        <v>0</v>
      </c>
      <c r="AG203">
        <f>(AF203-1)*100</f>
        <v>0</v>
      </c>
      <c r="AH203">
        <f>MAX(0,($B$13+$C$13*CL203)/(1+$D$13*CL203)*CE203/(CG203+273)*$E$13)</f>
        <v>0</v>
      </c>
      <c r="AI203" t="s">
        <v>294</v>
      </c>
      <c r="AJ203">
        <v>0</v>
      </c>
      <c r="AK203">
        <v>0</v>
      </c>
      <c r="AL203">
        <f>AK203-AJ203</f>
        <v>0</v>
      </c>
      <c r="AM203">
        <f>AL203/AK203</f>
        <v>0</v>
      </c>
      <c r="AN203">
        <v>0</v>
      </c>
      <c r="AO203" t="s">
        <v>294</v>
      </c>
      <c r="AP203">
        <v>0</v>
      </c>
      <c r="AQ203">
        <v>0</v>
      </c>
      <c r="AR203">
        <f>1-AP203/AQ203</f>
        <v>0</v>
      </c>
      <c r="AS203">
        <v>0.5</v>
      </c>
      <c r="AT203">
        <f>BP203</f>
        <v>0</v>
      </c>
      <c r="AU203">
        <f>I203</f>
        <v>0</v>
      </c>
      <c r="AV203">
        <f>AR203*AS203*AT203</f>
        <v>0</v>
      </c>
      <c r="AW203">
        <f>BB203/AQ203</f>
        <v>0</v>
      </c>
      <c r="AX203">
        <f>(AU203-AN203)/AT203</f>
        <v>0</v>
      </c>
      <c r="AY203">
        <f>(AK203-AQ203)/AQ203</f>
        <v>0</v>
      </c>
      <c r="AZ203" t="s">
        <v>294</v>
      </c>
      <c r="BA203">
        <v>0</v>
      </c>
      <c r="BB203">
        <f>AQ203-BA203</f>
        <v>0</v>
      </c>
      <c r="BC203">
        <f>(AQ203-AP203)/(AQ203-BA203)</f>
        <v>0</v>
      </c>
      <c r="BD203">
        <f>(AK203-AQ203)/(AK203-BA203)</f>
        <v>0</v>
      </c>
      <c r="BE203">
        <f>(AQ203-AP203)/(AQ203-AJ203)</f>
        <v>0</v>
      </c>
      <c r="BF203">
        <f>(AK203-AQ203)/(AK203-AJ203)</f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f>$B$11*CM203+$C$11*CN203+$F$11*CO203*(1-CR203)</f>
        <v>0</v>
      </c>
      <c r="BP203">
        <f>BO203*BQ203</f>
        <v>0</v>
      </c>
      <c r="BQ203">
        <f>($B$11*$D$9+$C$11*$D$9+$F$11*((DB203+CT203)/MAX(DB203+CT203+DC203, 0.1)*$I$9+DC203/MAX(DB203+CT203+DC203, 0.1)*$J$9))/($B$11+$C$11+$F$11)</f>
        <v>0</v>
      </c>
      <c r="BR203">
        <f>($B$11*$K$9+$C$11*$K$9+$F$11*((DB203+CT203)/MAX(DB203+CT203+DC203, 0.1)*$P$9+DC203/MAX(DB203+CT203+DC203, 0.1)*$Q$9))/($B$11+$C$11+$F$11)</f>
        <v>0</v>
      </c>
      <c r="BS203">
        <v>6</v>
      </c>
      <c r="BT203">
        <v>0.5</v>
      </c>
      <c r="BU203" t="s">
        <v>295</v>
      </c>
      <c r="BV203">
        <v>2</v>
      </c>
      <c r="BW203">
        <v>1621533941.6</v>
      </c>
      <c r="BX203">
        <v>603.751</v>
      </c>
      <c r="BY203">
        <v>613.729</v>
      </c>
      <c r="BZ203">
        <v>12.9509</v>
      </c>
      <c r="CA203">
        <v>12.9553</v>
      </c>
      <c r="CB203">
        <v>594.063</v>
      </c>
      <c r="CC203">
        <v>12.7973</v>
      </c>
      <c r="CD203">
        <v>699.975</v>
      </c>
      <c r="CE203">
        <v>100.929</v>
      </c>
      <c r="CF203">
        <v>0.100318</v>
      </c>
      <c r="CG203">
        <v>22.9371</v>
      </c>
      <c r="CH203">
        <v>22.9051</v>
      </c>
      <c r="CI203">
        <v>999.9</v>
      </c>
      <c r="CJ203">
        <v>0</v>
      </c>
      <c r="CK203">
        <v>0</v>
      </c>
      <c r="CL203">
        <v>9985</v>
      </c>
      <c r="CM203">
        <v>0</v>
      </c>
      <c r="CN203">
        <v>3.27932</v>
      </c>
      <c r="CO203">
        <v>599.78</v>
      </c>
      <c r="CP203">
        <v>0.932968</v>
      </c>
      <c r="CQ203">
        <v>0.0670323</v>
      </c>
      <c r="CR203">
        <v>0</v>
      </c>
      <c r="CS203">
        <v>3.549</v>
      </c>
      <c r="CT203">
        <v>4.99951</v>
      </c>
      <c r="CU203">
        <v>89.4516</v>
      </c>
      <c r="CV203">
        <v>4812.27</v>
      </c>
      <c r="CW203">
        <v>37.625</v>
      </c>
      <c r="CX203">
        <v>41.375</v>
      </c>
      <c r="CY203">
        <v>40</v>
      </c>
      <c r="CZ203">
        <v>41</v>
      </c>
      <c r="DA203">
        <v>39.937</v>
      </c>
      <c r="DB203">
        <v>554.91</v>
      </c>
      <c r="DC203">
        <v>39.87</v>
      </c>
      <c r="DD203">
        <v>0</v>
      </c>
      <c r="DE203">
        <v>1621533945.4</v>
      </c>
      <c r="DF203">
        <v>0</v>
      </c>
      <c r="DG203">
        <v>3.403352</v>
      </c>
      <c r="DH203">
        <v>-0.114976916005726</v>
      </c>
      <c r="DI203">
        <v>-0.155023076891036</v>
      </c>
      <c r="DJ203">
        <v>89.560684</v>
      </c>
      <c r="DK203">
        <v>15</v>
      </c>
      <c r="DL203">
        <v>1621533543.5</v>
      </c>
      <c r="DM203" t="s">
        <v>296</v>
      </c>
      <c r="DN203">
        <v>1621533543</v>
      </c>
      <c r="DO203">
        <v>1621533543.5</v>
      </c>
      <c r="DP203">
        <v>4</v>
      </c>
      <c r="DQ203">
        <v>0.002</v>
      </c>
      <c r="DR203">
        <v>0.003</v>
      </c>
      <c r="DS203">
        <v>8.559</v>
      </c>
      <c r="DT203">
        <v>0.154</v>
      </c>
      <c r="DU203">
        <v>420</v>
      </c>
      <c r="DV203">
        <v>13</v>
      </c>
      <c r="DW203">
        <v>1.35</v>
      </c>
      <c r="DX203">
        <v>0.35</v>
      </c>
      <c r="DY203">
        <v>-10.0067156097561</v>
      </c>
      <c r="DZ203">
        <v>0.832869616724742</v>
      </c>
      <c r="EA203">
        <v>0.167724497869583</v>
      </c>
      <c r="EB203">
        <v>0</v>
      </c>
      <c r="EC203">
        <v>3.43120857142857</v>
      </c>
      <c r="ED203">
        <v>-0.363672798434439</v>
      </c>
      <c r="EE203">
        <v>0.128274895375804</v>
      </c>
      <c r="EF203">
        <v>1</v>
      </c>
      <c r="EG203">
        <v>-0.00686899192682927</v>
      </c>
      <c r="EH203">
        <v>0.0567432152195122</v>
      </c>
      <c r="EI203">
        <v>0.00740779986253706</v>
      </c>
      <c r="EJ203">
        <v>1</v>
      </c>
      <c r="EK203">
        <v>2</v>
      </c>
      <c r="EL203">
        <v>3</v>
      </c>
      <c r="EM203" t="s">
        <v>306</v>
      </c>
      <c r="EN203">
        <v>100</v>
      </c>
      <c r="EO203">
        <v>100</v>
      </c>
      <c r="EP203">
        <v>9.688</v>
      </c>
      <c r="EQ203">
        <v>0.1536</v>
      </c>
      <c r="ER203">
        <v>5.25304998807394</v>
      </c>
      <c r="ES203">
        <v>0.0095515401478521</v>
      </c>
      <c r="ET203">
        <v>-4.08282145803731e-06</v>
      </c>
      <c r="EU203">
        <v>9.61633180237613e-10</v>
      </c>
      <c r="EV203">
        <v>-0.0133641391554055</v>
      </c>
      <c r="EW203">
        <v>0.00964955815971448</v>
      </c>
      <c r="EX203">
        <v>0.000351754833574242</v>
      </c>
      <c r="EY203">
        <v>-6.74969522547015e-06</v>
      </c>
      <c r="EZ203">
        <v>-1</v>
      </c>
      <c r="FA203">
        <v>-1</v>
      </c>
      <c r="FB203">
        <v>-1</v>
      </c>
      <c r="FC203">
        <v>-1</v>
      </c>
      <c r="FD203">
        <v>6.6</v>
      </c>
      <c r="FE203">
        <v>6.6</v>
      </c>
      <c r="FF203">
        <v>2</v>
      </c>
      <c r="FG203">
        <v>793.425</v>
      </c>
      <c r="FH203">
        <v>739.551</v>
      </c>
      <c r="FI203">
        <v>19.9995</v>
      </c>
      <c r="FJ203">
        <v>26.8156</v>
      </c>
      <c r="FK203">
        <v>29.9998</v>
      </c>
      <c r="FL203">
        <v>26.8941</v>
      </c>
      <c r="FM203">
        <v>26.8666</v>
      </c>
      <c r="FN203">
        <v>36.6878</v>
      </c>
      <c r="FO203">
        <v>17.0558</v>
      </c>
      <c r="FP203">
        <v>6.45989</v>
      </c>
      <c r="FQ203">
        <v>20</v>
      </c>
      <c r="FR203">
        <v>625.24</v>
      </c>
      <c r="FS203">
        <v>13.0148</v>
      </c>
      <c r="FT203">
        <v>100.044</v>
      </c>
      <c r="FU203">
        <v>100.41</v>
      </c>
    </row>
    <row r="204" spans="1:177">
      <c r="A204">
        <v>188</v>
      </c>
      <c r="B204">
        <v>1621533943.6</v>
      </c>
      <c r="C204">
        <v>374.099999904633</v>
      </c>
      <c r="D204" t="s">
        <v>672</v>
      </c>
      <c r="E204" t="s">
        <v>673</v>
      </c>
      <c r="G204">
        <v>1621533943.6</v>
      </c>
      <c r="H204">
        <f>CD204*AF204*(BZ204-CA204)/(100*BS204*(1000-AF204*BZ204))</f>
        <v>0</v>
      </c>
      <c r="I204">
        <f>CD204*AF204*(BY204-BX204*(1000-AF204*CA204)/(1000-AF204*BZ204))/(100*BS204)</f>
        <v>0</v>
      </c>
      <c r="J204">
        <f>BX204 - IF(AF204&gt;1, I204*BS204*100.0/(AH204*CL204), 0)</f>
        <v>0</v>
      </c>
      <c r="K204">
        <f>((Q204-H204/2)*J204-I204)/(Q204+H204/2)</f>
        <v>0</v>
      </c>
      <c r="L204">
        <f>K204*(CE204+CF204)/1000.0</f>
        <v>0</v>
      </c>
      <c r="M204">
        <f>(BX204 - IF(AF204&gt;1, I204*BS204*100.0/(AH204*CL204), 0))*(CE204+CF204)/1000.0</f>
        <v>0</v>
      </c>
      <c r="N204">
        <f>2.0/((1/P204-1/O204)+SIGN(P204)*SQRT((1/P204-1/O204)*(1/P204-1/O204) + 4*BT204/((BT204+1)*(BT204+1))*(2*1/P204*1/O204-1/O204*1/O204)))</f>
        <v>0</v>
      </c>
      <c r="O204">
        <f>IF(LEFT(BU204,1)&lt;&gt;"0",IF(LEFT(BU204,1)="1",3.0,BV204),$D$5+$E$5*(CL204*CE204/($K$5*1000))+$F$5*(CL204*CE204/($K$5*1000))*MAX(MIN(BS204,$J$5),$I$5)*MAX(MIN(BS204,$J$5),$I$5)+$G$5*MAX(MIN(BS204,$J$5),$I$5)*(CL204*CE204/($K$5*1000))+$H$5*(CL204*CE204/($K$5*1000))*(CL204*CE204/($K$5*1000)))</f>
        <v>0</v>
      </c>
      <c r="P204">
        <f>H204*(1000-(1000*0.61365*exp(17.502*T204/(240.97+T204))/(CE204+CF204)+BZ204)/2)/(1000*0.61365*exp(17.502*T204/(240.97+T204))/(CE204+CF204)-BZ204)</f>
        <v>0</v>
      </c>
      <c r="Q204">
        <f>1/((BT204+1)/(N204/1.6)+1/(O204/1.37)) + BT204/((BT204+1)/(N204/1.6) + BT204/(O204/1.37))</f>
        <v>0</v>
      </c>
      <c r="R204">
        <f>(BP204*BR204)</f>
        <v>0</v>
      </c>
      <c r="S204">
        <f>(CG204+(R204+2*0.95*5.67E-8*(((CG204+$B$7)+273)^4-(CG204+273)^4)-44100*H204)/(1.84*29.3*O204+8*0.95*5.67E-8*(CG204+273)^3))</f>
        <v>0</v>
      </c>
      <c r="T204">
        <f>($C$7*CH204+$D$7*CI204+$E$7*S204)</f>
        <v>0</v>
      </c>
      <c r="U204">
        <f>0.61365*exp(17.502*T204/(240.97+T204))</f>
        <v>0</v>
      </c>
      <c r="V204">
        <f>(W204/X204*100)</f>
        <v>0</v>
      </c>
      <c r="W204">
        <f>BZ204*(CE204+CF204)/1000</f>
        <v>0</v>
      </c>
      <c r="X204">
        <f>0.61365*exp(17.502*CG204/(240.97+CG204))</f>
        <v>0</v>
      </c>
      <c r="Y204">
        <f>(U204-BZ204*(CE204+CF204)/1000)</f>
        <v>0</v>
      </c>
      <c r="Z204">
        <f>(-H204*44100)</f>
        <v>0</v>
      </c>
      <c r="AA204">
        <f>2*29.3*O204*0.92*(CG204-T204)</f>
        <v>0</v>
      </c>
      <c r="AB204">
        <f>2*0.95*5.67E-8*(((CG204+$B$7)+273)^4-(T204+273)^4)</f>
        <v>0</v>
      </c>
      <c r="AC204">
        <f>R204+AB204+Z204+AA204</f>
        <v>0</v>
      </c>
      <c r="AD204">
        <v>0</v>
      </c>
      <c r="AE204">
        <v>0</v>
      </c>
      <c r="AF204">
        <f>IF(AD204*$H$13&gt;=AH204,1.0,(AH204/(AH204-AD204*$H$13)))</f>
        <v>0</v>
      </c>
      <c r="AG204">
        <f>(AF204-1)*100</f>
        <v>0</v>
      </c>
      <c r="AH204">
        <f>MAX(0,($B$13+$C$13*CL204)/(1+$D$13*CL204)*CE204/(CG204+273)*$E$13)</f>
        <v>0</v>
      </c>
      <c r="AI204" t="s">
        <v>294</v>
      </c>
      <c r="AJ204">
        <v>0</v>
      </c>
      <c r="AK204">
        <v>0</v>
      </c>
      <c r="AL204">
        <f>AK204-AJ204</f>
        <v>0</v>
      </c>
      <c r="AM204">
        <f>AL204/AK204</f>
        <v>0</v>
      </c>
      <c r="AN204">
        <v>0</v>
      </c>
      <c r="AO204" t="s">
        <v>294</v>
      </c>
      <c r="AP204">
        <v>0</v>
      </c>
      <c r="AQ204">
        <v>0</v>
      </c>
      <c r="AR204">
        <f>1-AP204/AQ204</f>
        <v>0</v>
      </c>
      <c r="AS204">
        <v>0.5</v>
      </c>
      <c r="AT204">
        <f>BP204</f>
        <v>0</v>
      </c>
      <c r="AU204">
        <f>I204</f>
        <v>0</v>
      </c>
      <c r="AV204">
        <f>AR204*AS204*AT204</f>
        <v>0</v>
      </c>
      <c r="AW204">
        <f>BB204/AQ204</f>
        <v>0</v>
      </c>
      <c r="AX204">
        <f>(AU204-AN204)/AT204</f>
        <v>0</v>
      </c>
      <c r="AY204">
        <f>(AK204-AQ204)/AQ204</f>
        <v>0</v>
      </c>
      <c r="AZ204" t="s">
        <v>294</v>
      </c>
      <c r="BA204">
        <v>0</v>
      </c>
      <c r="BB204">
        <f>AQ204-BA204</f>
        <v>0</v>
      </c>
      <c r="BC204">
        <f>(AQ204-AP204)/(AQ204-BA204)</f>
        <v>0</v>
      </c>
      <c r="BD204">
        <f>(AK204-AQ204)/(AK204-BA204)</f>
        <v>0</v>
      </c>
      <c r="BE204">
        <f>(AQ204-AP204)/(AQ204-AJ204)</f>
        <v>0</v>
      </c>
      <c r="BF204">
        <f>(AK204-AQ204)/(AK204-AJ204)</f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f>$B$11*CM204+$C$11*CN204+$F$11*CO204*(1-CR204)</f>
        <v>0</v>
      </c>
      <c r="BP204">
        <f>BO204*BQ204</f>
        <v>0</v>
      </c>
      <c r="BQ204">
        <f>($B$11*$D$9+$C$11*$D$9+$F$11*((DB204+CT204)/MAX(DB204+CT204+DC204, 0.1)*$I$9+DC204/MAX(DB204+CT204+DC204, 0.1)*$J$9))/($B$11+$C$11+$F$11)</f>
        <v>0</v>
      </c>
      <c r="BR204">
        <f>($B$11*$K$9+$C$11*$K$9+$F$11*((DB204+CT204)/MAX(DB204+CT204+DC204, 0.1)*$P$9+DC204/MAX(DB204+CT204+DC204, 0.1)*$Q$9))/($B$11+$C$11+$F$11)</f>
        <v>0</v>
      </c>
      <c r="BS204">
        <v>6</v>
      </c>
      <c r="BT204">
        <v>0.5</v>
      </c>
      <c r="BU204" t="s">
        <v>295</v>
      </c>
      <c r="BV204">
        <v>2</v>
      </c>
      <c r="BW204">
        <v>1621533943.6</v>
      </c>
      <c r="BX204">
        <v>607.129</v>
      </c>
      <c r="BY204">
        <v>616.94</v>
      </c>
      <c r="BZ204">
        <v>12.9553</v>
      </c>
      <c r="CA204">
        <v>12.9525</v>
      </c>
      <c r="CB204">
        <v>597.422</v>
      </c>
      <c r="CC204">
        <v>12.8016</v>
      </c>
      <c r="CD204">
        <v>700.231</v>
      </c>
      <c r="CE204">
        <v>100.928</v>
      </c>
      <c r="CF204">
        <v>0.100034</v>
      </c>
      <c r="CG204">
        <v>22.9347</v>
      </c>
      <c r="CH204">
        <v>22.9042</v>
      </c>
      <c r="CI204">
        <v>999.9</v>
      </c>
      <c r="CJ204">
        <v>0</v>
      </c>
      <c r="CK204">
        <v>0</v>
      </c>
      <c r="CL204">
        <v>9930</v>
      </c>
      <c r="CM204">
        <v>0</v>
      </c>
      <c r="CN204">
        <v>3.27932</v>
      </c>
      <c r="CO204">
        <v>600.091</v>
      </c>
      <c r="CP204">
        <v>0.933003</v>
      </c>
      <c r="CQ204">
        <v>0.0669971</v>
      </c>
      <c r="CR204">
        <v>0</v>
      </c>
      <c r="CS204">
        <v>3.5396</v>
      </c>
      <c r="CT204">
        <v>4.99951</v>
      </c>
      <c r="CU204">
        <v>88.1142</v>
      </c>
      <c r="CV204">
        <v>4814.84</v>
      </c>
      <c r="CW204">
        <v>37.625</v>
      </c>
      <c r="CX204">
        <v>41.375</v>
      </c>
      <c r="CY204">
        <v>40</v>
      </c>
      <c r="CZ204">
        <v>41</v>
      </c>
      <c r="DA204">
        <v>39.937</v>
      </c>
      <c r="DB204">
        <v>555.22</v>
      </c>
      <c r="DC204">
        <v>39.87</v>
      </c>
      <c r="DD204">
        <v>0</v>
      </c>
      <c r="DE204">
        <v>1621533947.8</v>
      </c>
      <c r="DF204">
        <v>0</v>
      </c>
      <c r="DG204">
        <v>3.402372</v>
      </c>
      <c r="DH204">
        <v>0.0681538497299748</v>
      </c>
      <c r="DI204">
        <v>-2.07304614960377</v>
      </c>
      <c r="DJ204">
        <v>89.471084</v>
      </c>
      <c r="DK204">
        <v>15</v>
      </c>
      <c r="DL204">
        <v>1621533543.5</v>
      </c>
      <c r="DM204" t="s">
        <v>296</v>
      </c>
      <c r="DN204">
        <v>1621533543</v>
      </c>
      <c r="DO204">
        <v>1621533543.5</v>
      </c>
      <c r="DP204">
        <v>4</v>
      </c>
      <c r="DQ204">
        <v>0.002</v>
      </c>
      <c r="DR204">
        <v>0.003</v>
      </c>
      <c r="DS204">
        <v>8.559</v>
      </c>
      <c r="DT204">
        <v>0.154</v>
      </c>
      <c r="DU204">
        <v>420</v>
      </c>
      <c r="DV204">
        <v>13</v>
      </c>
      <c r="DW204">
        <v>1.35</v>
      </c>
      <c r="DX204">
        <v>0.35</v>
      </c>
      <c r="DY204">
        <v>-9.99308414634146</v>
      </c>
      <c r="DZ204">
        <v>0.938509337979076</v>
      </c>
      <c r="EA204">
        <v>0.172382382524314</v>
      </c>
      <c r="EB204">
        <v>0</v>
      </c>
      <c r="EC204">
        <v>3.42959117647059</v>
      </c>
      <c r="ED204">
        <v>-0.291527582321274</v>
      </c>
      <c r="EE204">
        <v>0.118322396983951</v>
      </c>
      <c r="EF204">
        <v>1</v>
      </c>
      <c r="EG204">
        <v>-0.00565312709756097</v>
      </c>
      <c r="EH204">
        <v>0.052189349707317</v>
      </c>
      <c r="EI204">
        <v>0.00684262225016645</v>
      </c>
      <c r="EJ204">
        <v>1</v>
      </c>
      <c r="EK204">
        <v>2</v>
      </c>
      <c r="EL204">
        <v>3</v>
      </c>
      <c r="EM204" t="s">
        <v>306</v>
      </c>
      <c r="EN204">
        <v>100</v>
      </c>
      <c r="EO204">
        <v>100</v>
      </c>
      <c r="EP204">
        <v>9.707</v>
      </c>
      <c r="EQ204">
        <v>0.1537</v>
      </c>
      <c r="ER204">
        <v>5.25304998807394</v>
      </c>
      <c r="ES204">
        <v>0.0095515401478521</v>
      </c>
      <c r="ET204">
        <v>-4.08282145803731e-06</v>
      </c>
      <c r="EU204">
        <v>9.61633180237613e-10</v>
      </c>
      <c r="EV204">
        <v>-0.0133641391554055</v>
      </c>
      <c r="EW204">
        <v>0.00964955815971448</v>
      </c>
      <c r="EX204">
        <v>0.000351754833574242</v>
      </c>
      <c r="EY204">
        <v>-6.74969522547015e-06</v>
      </c>
      <c r="EZ204">
        <v>-1</v>
      </c>
      <c r="FA204">
        <v>-1</v>
      </c>
      <c r="FB204">
        <v>-1</v>
      </c>
      <c r="FC204">
        <v>-1</v>
      </c>
      <c r="FD204">
        <v>6.7</v>
      </c>
      <c r="FE204">
        <v>6.7</v>
      </c>
      <c r="FF204">
        <v>2</v>
      </c>
      <c r="FG204">
        <v>794.105</v>
      </c>
      <c r="FH204">
        <v>739.173</v>
      </c>
      <c r="FI204">
        <v>19.9995</v>
      </c>
      <c r="FJ204">
        <v>26.8148</v>
      </c>
      <c r="FK204">
        <v>29.9999</v>
      </c>
      <c r="FL204">
        <v>26.8919</v>
      </c>
      <c r="FM204">
        <v>26.8666</v>
      </c>
      <c r="FN204">
        <v>36.8485</v>
      </c>
      <c r="FO204">
        <v>17.0558</v>
      </c>
      <c r="FP204">
        <v>6.45989</v>
      </c>
      <c r="FQ204">
        <v>20</v>
      </c>
      <c r="FR204">
        <v>628.61</v>
      </c>
      <c r="FS204">
        <v>13.0148</v>
      </c>
      <c r="FT204">
        <v>100.046</v>
      </c>
      <c r="FU204">
        <v>100.409</v>
      </c>
    </row>
    <row r="205" spans="1:177">
      <c r="A205">
        <v>189</v>
      </c>
      <c r="B205">
        <v>1621533945.6</v>
      </c>
      <c r="C205">
        <v>376.099999904633</v>
      </c>
      <c r="D205" t="s">
        <v>674</v>
      </c>
      <c r="E205" t="s">
        <v>675</v>
      </c>
      <c r="G205">
        <v>1621533945.6</v>
      </c>
      <c r="H205">
        <f>CD205*AF205*(BZ205-CA205)/(100*BS205*(1000-AF205*BZ205))</f>
        <v>0</v>
      </c>
      <c r="I205">
        <f>CD205*AF205*(BY205-BX205*(1000-AF205*CA205)/(1000-AF205*BZ205))/(100*BS205)</f>
        <v>0</v>
      </c>
      <c r="J205">
        <f>BX205 - IF(AF205&gt;1, I205*BS205*100.0/(AH205*CL205), 0)</f>
        <v>0</v>
      </c>
      <c r="K205">
        <f>((Q205-H205/2)*J205-I205)/(Q205+H205/2)</f>
        <v>0</v>
      </c>
      <c r="L205">
        <f>K205*(CE205+CF205)/1000.0</f>
        <v>0</v>
      </c>
      <c r="M205">
        <f>(BX205 - IF(AF205&gt;1, I205*BS205*100.0/(AH205*CL205), 0))*(CE205+CF205)/1000.0</f>
        <v>0</v>
      </c>
      <c r="N205">
        <f>2.0/((1/P205-1/O205)+SIGN(P205)*SQRT((1/P205-1/O205)*(1/P205-1/O205) + 4*BT205/((BT205+1)*(BT205+1))*(2*1/P205*1/O205-1/O205*1/O205)))</f>
        <v>0</v>
      </c>
      <c r="O205">
        <f>IF(LEFT(BU205,1)&lt;&gt;"0",IF(LEFT(BU205,1)="1",3.0,BV205),$D$5+$E$5*(CL205*CE205/($K$5*1000))+$F$5*(CL205*CE205/($K$5*1000))*MAX(MIN(BS205,$J$5),$I$5)*MAX(MIN(BS205,$J$5),$I$5)+$G$5*MAX(MIN(BS205,$J$5),$I$5)*(CL205*CE205/($K$5*1000))+$H$5*(CL205*CE205/($K$5*1000))*(CL205*CE205/($K$5*1000)))</f>
        <v>0</v>
      </c>
      <c r="P205">
        <f>H205*(1000-(1000*0.61365*exp(17.502*T205/(240.97+T205))/(CE205+CF205)+BZ205)/2)/(1000*0.61365*exp(17.502*T205/(240.97+T205))/(CE205+CF205)-BZ205)</f>
        <v>0</v>
      </c>
      <c r="Q205">
        <f>1/((BT205+1)/(N205/1.6)+1/(O205/1.37)) + BT205/((BT205+1)/(N205/1.6) + BT205/(O205/1.37))</f>
        <v>0</v>
      </c>
      <c r="R205">
        <f>(BP205*BR205)</f>
        <v>0</v>
      </c>
      <c r="S205">
        <f>(CG205+(R205+2*0.95*5.67E-8*(((CG205+$B$7)+273)^4-(CG205+273)^4)-44100*H205)/(1.84*29.3*O205+8*0.95*5.67E-8*(CG205+273)^3))</f>
        <v>0</v>
      </c>
      <c r="T205">
        <f>($C$7*CH205+$D$7*CI205+$E$7*S205)</f>
        <v>0</v>
      </c>
      <c r="U205">
        <f>0.61365*exp(17.502*T205/(240.97+T205))</f>
        <v>0</v>
      </c>
      <c r="V205">
        <f>(W205/X205*100)</f>
        <v>0</v>
      </c>
      <c r="W205">
        <f>BZ205*(CE205+CF205)/1000</f>
        <v>0</v>
      </c>
      <c r="X205">
        <f>0.61365*exp(17.502*CG205/(240.97+CG205))</f>
        <v>0</v>
      </c>
      <c r="Y205">
        <f>(U205-BZ205*(CE205+CF205)/1000)</f>
        <v>0</v>
      </c>
      <c r="Z205">
        <f>(-H205*44100)</f>
        <v>0</v>
      </c>
      <c r="AA205">
        <f>2*29.3*O205*0.92*(CG205-T205)</f>
        <v>0</v>
      </c>
      <c r="AB205">
        <f>2*0.95*5.67E-8*(((CG205+$B$7)+273)^4-(T205+273)^4)</f>
        <v>0</v>
      </c>
      <c r="AC205">
        <f>R205+AB205+Z205+AA205</f>
        <v>0</v>
      </c>
      <c r="AD205">
        <v>0</v>
      </c>
      <c r="AE205">
        <v>0</v>
      </c>
      <c r="AF205">
        <f>IF(AD205*$H$13&gt;=AH205,1.0,(AH205/(AH205-AD205*$H$13)))</f>
        <v>0</v>
      </c>
      <c r="AG205">
        <f>(AF205-1)*100</f>
        <v>0</v>
      </c>
      <c r="AH205">
        <f>MAX(0,($B$13+$C$13*CL205)/(1+$D$13*CL205)*CE205/(CG205+273)*$E$13)</f>
        <v>0</v>
      </c>
      <c r="AI205" t="s">
        <v>294</v>
      </c>
      <c r="AJ205">
        <v>0</v>
      </c>
      <c r="AK205">
        <v>0</v>
      </c>
      <c r="AL205">
        <f>AK205-AJ205</f>
        <v>0</v>
      </c>
      <c r="AM205">
        <f>AL205/AK205</f>
        <v>0</v>
      </c>
      <c r="AN205">
        <v>0</v>
      </c>
      <c r="AO205" t="s">
        <v>294</v>
      </c>
      <c r="AP205">
        <v>0</v>
      </c>
      <c r="AQ205">
        <v>0</v>
      </c>
      <c r="AR205">
        <f>1-AP205/AQ205</f>
        <v>0</v>
      </c>
      <c r="AS205">
        <v>0.5</v>
      </c>
      <c r="AT205">
        <f>BP205</f>
        <v>0</v>
      </c>
      <c r="AU205">
        <f>I205</f>
        <v>0</v>
      </c>
      <c r="AV205">
        <f>AR205*AS205*AT205</f>
        <v>0</v>
      </c>
      <c r="AW205">
        <f>BB205/AQ205</f>
        <v>0</v>
      </c>
      <c r="AX205">
        <f>(AU205-AN205)/AT205</f>
        <v>0</v>
      </c>
      <c r="AY205">
        <f>(AK205-AQ205)/AQ205</f>
        <v>0</v>
      </c>
      <c r="AZ205" t="s">
        <v>294</v>
      </c>
      <c r="BA205">
        <v>0</v>
      </c>
      <c r="BB205">
        <f>AQ205-BA205</f>
        <v>0</v>
      </c>
      <c r="BC205">
        <f>(AQ205-AP205)/(AQ205-BA205)</f>
        <v>0</v>
      </c>
      <c r="BD205">
        <f>(AK205-AQ205)/(AK205-BA205)</f>
        <v>0</v>
      </c>
      <c r="BE205">
        <f>(AQ205-AP205)/(AQ205-AJ205)</f>
        <v>0</v>
      </c>
      <c r="BF205">
        <f>(AK205-AQ205)/(AK205-AJ205)</f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f>$B$11*CM205+$C$11*CN205+$F$11*CO205*(1-CR205)</f>
        <v>0</v>
      </c>
      <c r="BP205">
        <f>BO205*BQ205</f>
        <v>0</v>
      </c>
      <c r="BQ205">
        <f>($B$11*$D$9+$C$11*$D$9+$F$11*((DB205+CT205)/MAX(DB205+CT205+DC205, 0.1)*$I$9+DC205/MAX(DB205+CT205+DC205, 0.1)*$J$9))/($B$11+$C$11+$F$11)</f>
        <v>0</v>
      </c>
      <c r="BR205">
        <f>($B$11*$K$9+$C$11*$K$9+$F$11*((DB205+CT205)/MAX(DB205+CT205+DC205, 0.1)*$P$9+DC205/MAX(DB205+CT205+DC205, 0.1)*$Q$9))/($B$11+$C$11+$F$11)</f>
        <v>0</v>
      </c>
      <c r="BS205">
        <v>6</v>
      </c>
      <c r="BT205">
        <v>0.5</v>
      </c>
      <c r="BU205" t="s">
        <v>295</v>
      </c>
      <c r="BV205">
        <v>2</v>
      </c>
      <c r="BW205">
        <v>1621533945.6</v>
      </c>
      <c r="BX205">
        <v>610.382</v>
      </c>
      <c r="BY205">
        <v>620.283</v>
      </c>
      <c r="BZ205">
        <v>12.9512</v>
      </c>
      <c r="CA205">
        <v>12.9533</v>
      </c>
      <c r="CB205">
        <v>600.656</v>
      </c>
      <c r="CC205">
        <v>12.7976</v>
      </c>
      <c r="CD205">
        <v>699.657</v>
      </c>
      <c r="CE205">
        <v>100.926</v>
      </c>
      <c r="CF205">
        <v>0.0999784</v>
      </c>
      <c r="CG205">
        <v>22.9355</v>
      </c>
      <c r="CH205">
        <v>22.8988</v>
      </c>
      <c r="CI205">
        <v>999.9</v>
      </c>
      <c r="CJ205">
        <v>0</v>
      </c>
      <c r="CK205">
        <v>0</v>
      </c>
      <c r="CL205">
        <v>10010</v>
      </c>
      <c r="CM205">
        <v>0</v>
      </c>
      <c r="CN205">
        <v>3.16624</v>
      </c>
      <c r="CO205">
        <v>600.098</v>
      </c>
      <c r="CP205">
        <v>0.933003</v>
      </c>
      <c r="CQ205">
        <v>0.0669971</v>
      </c>
      <c r="CR205">
        <v>0</v>
      </c>
      <c r="CS205">
        <v>3.1624</v>
      </c>
      <c r="CT205">
        <v>4.99951</v>
      </c>
      <c r="CU205">
        <v>85.877</v>
      </c>
      <c r="CV205">
        <v>4814.9</v>
      </c>
      <c r="CW205">
        <v>37.625</v>
      </c>
      <c r="CX205">
        <v>41.375</v>
      </c>
      <c r="CY205">
        <v>40</v>
      </c>
      <c r="CZ205">
        <v>41</v>
      </c>
      <c r="DA205">
        <v>39.937</v>
      </c>
      <c r="DB205">
        <v>555.23</v>
      </c>
      <c r="DC205">
        <v>39.87</v>
      </c>
      <c r="DD205">
        <v>0</v>
      </c>
      <c r="DE205">
        <v>1621533949.6</v>
      </c>
      <c r="DF205">
        <v>0</v>
      </c>
      <c r="DG205">
        <v>3.38738076923077</v>
      </c>
      <c r="DH205">
        <v>-0.240092304846713</v>
      </c>
      <c r="DI205">
        <v>-8.75132306340581</v>
      </c>
      <c r="DJ205">
        <v>89.1081230769231</v>
      </c>
      <c r="DK205">
        <v>15</v>
      </c>
      <c r="DL205">
        <v>1621533543.5</v>
      </c>
      <c r="DM205" t="s">
        <v>296</v>
      </c>
      <c r="DN205">
        <v>1621533543</v>
      </c>
      <c r="DO205">
        <v>1621533543.5</v>
      </c>
      <c r="DP205">
        <v>4</v>
      </c>
      <c r="DQ205">
        <v>0.002</v>
      </c>
      <c r="DR205">
        <v>0.003</v>
      </c>
      <c r="DS205">
        <v>8.559</v>
      </c>
      <c r="DT205">
        <v>0.154</v>
      </c>
      <c r="DU205">
        <v>420</v>
      </c>
      <c r="DV205">
        <v>13</v>
      </c>
      <c r="DW205">
        <v>1.35</v>
      </c>
      <c r="DX205">
        <v>0.35</v>
      </c>
      <c r="DY205">
        <v>-9.96975707317073</v>
      </c>
      <c r="DZ205">
        <v>0.883835540069674</v>
      </c>
      <c r="EA205">
        <v>0.169142442918127</v>
      </c>
      <c r="EB205">
        <v>0</v>
      </c>
      <c r="EC205">
        <v>3.40564848484849</v>
      </c>
      <c r="ED205">
        <v>-0.241473368511893</v>
      </c>
      <c r="EE205">
        <v>0.120647088955606</v>
      </c>
      <c r="EF205">
        <v>1</v>
      </c>
      <c r="EG205">
        <v>-0.00377413160731707</v>
      </c>
      <c r="EH205">
        <v>0.0379023046390244</v>
      </c>
      <c r="EI205">
        <v>0.00549756960883025</v>
      </c>
      <c r="EJ205">
        <v>1</v>
      </c>
      <c r="EK205">
        <v>2</v>
      </c>
      <c r="EL205">
        <v>3</v>
      </c>
      <c r="EM205" t="s">
        <v>306</v>
      </c>
      <c r="EN205">
        <v>100</v>
      </c>
      <c r="EO205">
        <v>100</v>
      </c>
      <c r="EP205">
        <v>9.726</v>
      </c>
      <c r="EQ205">
        <v>0.1536</v>
      </c>
      <c r="ER205">
        <v>5.25304998807394</v>
      </c>
      <c r="ES205">
        <v>0.0095515401478521</v>
      </c>
      <c r="ET205">
        <v>-4.08282145803731e-06</v>
      </c>
      <c r="EU205">
        <v>9.61633180237613e-10</v>
      </c>
      <c r="EV205">
        <v>-0.0133641391554055</v>
      </c>
      <c r="EW205">
        <v>0.00964955815971448</v>
      </c>
      <c r="EX205">
        <v>0.000351754833574242</v>
      </c>
      <c r="EY205">
        <v>-6.74969522547015e-06</v>
      </c>
      <c r="EZ205">
        <v>-1</v>
      </c>
      <c r="FA205">
        <v>-1</v>
      </c>
      <c r="FB205">
        <v>-1</v>
      </c>
      <c r="FC205">
        <v>-1</v>
      </c>
      <c r="FD205">
        <v>6.7</v>
      </c>
      <c r="FE205">
        <v>6.7</v>
      </c>
      <c r="FF205">
        <v>2</v>
      </c>
      <c r="FG205">
        <v>793.749</v>
      </c>
      <c r="FH205">
        <v>740.089</v>
      </c>
      <c r="FI205">
        <v>19.9992</v>
      </c>
      <c r="FJ205">
        <v>26.8134</v>
      </c>
      <c r="FK205">
        <v>29.9999</v>
      </c>
      <c r="FL205">
        <v>26.8919</v>
      </c>
      <c r="FM205">
        <v>26.8643</v>
      </c>
      <c r="FN205">
        <v>37.0117</v>
      </c>
      <c r="FO205">
        <v>17.0558</v>
      </c>
      <c r="FP205">
        <v>6.45989</v>
      </c>
      <c r="FQ205">
        <v>20</v>
      </c>
      <c r="FR205">
        <v>631.99</v>
      </c>
      <c r="FS205">
        <v>13.0148</v>
      </c>
      <c r="FT205">
        <v>100.045</v>
      </c>
      <c r="FU205">
        <v>100.411</v>
      </c>
    </row>
    <row r="206" spans="1:177">
      <c r="A206">
        <v>190</v>
      </c>
      <c r="B206">
        <v>1621533947.6</v>
      </c>
      <c r="C206">
        <v>378.099999904633</v>
      </c>
      <c r="D206" t="s">
        <v>676</v>
      </c>
      <c r="E206" t="s">
        <v>677</v>
      </c>
      <c r="G206">
        <v>1621533947.6</v>
      </c>
      <c r="H206">
        <f>CD206*AF206*(BZ206-CA206)/(100*BS206*(1000-AF206*BZ206))</f>
        <v>0</v>
      </c>
      <c r="I206">
        <f>CD206*AF206*(BY206-BX206*(1000-AF206*CA206)/(1000-AF206*BZ206))/(100*BS206)</f>
        <v>0</v>
      </c>
      <c r="J206">
        <f>BX206 - IF(AF206&gt;1, I206*BS206*100.0/(AH206*CL206), 0)</f>
        <v>0</v>
      </c>
      <c r="K206">
        <f>((Q206-H206/2)*J206-I206)/(Q206+H206/2)</f>
        <v>0</v>
      </c>
      <c r="L206">
        <f>K206*(CE206+CF206)/1000.0</f>
        <v>0</v>
      </c>
      <c r="M206">
        <f>(BX206 - IF(AF206&gt;1, I206*BS206*100.0/(AH206*CL206), 0))*(CE206+CF206)/1000.0</f>
        <v>0</v>
      </c>
      <c r="N206">
        <f>2.0/((1/P206-1/O206)+SIGN(P206)*SQRT((1/P206-1/O206)*(1/P206-1/O206) + 4*BT206/((BT206+1)*(BT206+1))*(2*1/P206*1/O206-1/O206*1/O206)))</f>
        <v>0</v>
      </c>
      <c r="O206">
        <f>IF(LEFT(BU206,1)&lt;&gt;"0",IF(LEFT(BU206,1)="1",3.0,BV206),$D$5+$E$5*(CL206*CE206/($K$5*1000))+$F$5*(CL206*CE206/($K$5*1000))*MAX(MIN(BS206,$J$5),$I$5)*MAX(MIN(BS206,$J$5),$I$5)+$G$5*MAX(MIN(BS206,$J$5),$I$5)*(CL206*CE206/($K$5*1000))+$H$5*(CL206*CE206/($K$5*1000))*(CL206*CE206/($K$5*1000)))</f>
        <v>0</v>
      </c>
      <c r="P206">
        <f>H206*(1000-(1000*0.61365*exp(17.502*T206/(240.97+T206))/(CE206+CF206)+BZ206)/2)/(1000*0.61365*exp(17.502*T206/(240.97+T206))/(CE206+CF206)-BZ206)</f>
        <v>0</v>
      </c>
      <c r="Q206">
        <f>1/((BT206+1)/(N206/1.6)+1/(O206/1.37)) + BT206/((BT206+1)/(N206/1.6) + BT206/(O206/1.37))</f>
        <v>0</v>
      </c>
      <c r="R206">
        <f>(BP206*BR206)</f>
        <v>0</v>
      </c>
      <c r="S206">
        <f>(CG206+(R206+2*0.95*5.67E-8*(((CG206+$B$7)+273)^4-(CG206+273)^4)-44100*H206)/(1.84*29.3*O206+8*0.95*5.67E-8*(CG206+273)^3))</f>
        <v>0</v>
      </c>
      <c r="T206">
        <f>($C$7*CH206+$D$7*CI206+$E$7*S206)</f>
        <v>0</v>
      </c>
      <c r="U206">
        <f>0.61365*exp(17.502*T206/(240.97+T206))</f>
        <v>0</v>
      </c>
      <c r="V206">
        <f>(W206/X206*100)</f>
        <v>0</v>
      </c>
      <c r="W206">
        <f>BZ206*(CE206+CF206)/1000</f>
        <v>0</v>
      </c>
      <c r="X206">
        <f>0.61365*exp(17.502*CG206/(240.97+CG206))</f>
        <v>0</v>
      </c>
      <c r="Y206">
        <f>(U206-BZ206*(CE206+CF206)/1000)</f>
        <v>0</v>
      </c>
      <c r="Z206">
        <f>(-H206*44100)</f>
        <v>0</v>
      </c>
      <c r="AA206">
        <f>2*29.3*O206*0.92*(CG206-T206)</f>
        <v>0</v>
      </c>
      <c r="AB206">
        <f>2*0.95*5.67E-8*(((CG206+$B$7)+273)^4-(T206+273)^4)</f>
        <v>0</v>
      </c>
      <c r="AC206">
        <f>R206+AB206+Z206+AA206</f>
        <v>0</v>
      </c>
      <c r="AD206">
        <v>0</v>
      </c>
      <c r="AE206">
        <v>0</v>
      </c>
      <c r="AF206">
        <f>IF(AD206*$H$13&gt;=AH206,1.0,(AH206/(AH206-AD206*$H$13)))</f>
        <v>0</v>
      </c>
      <c r="AG206">
        <f>(AF206-1)*100</f>
        <v>0</v>
      </c>
      <c r="AH206">
        <f>MAX(0,($B$13+$C$13*CL206)/(1+$D$13*CL206)*CE206/(CG206+273)*$E$13)</f>
        <v>0</v>
      </c>
      <c r="AI206" t="s">
        <v>294</v>
      </c>
      <c r="AJ206">
        <v>0</v>
      </c>
      <c r="AK206">
        <v>0</v>
      </c>
      <c r="AL206">
        <f>AK206-AJ206</f>
        <v>0</v>
      </c>
      <c r="AM206">
        <f>AL206/AK206</f>
        <v>0</v>
      </c>
      <c r="AN206">
        <v>0</v>
      </c>
      <c r="AO206" t="s">
        <v>294</v>
      </c>
      <c r="AP206">
        <v>0</v>
      </c>
      <c r="AQ206">
        <v>0</v>
      </c>
      <c r="AR206">
        <f>1-AP206/AQ206</f>
        <v>0</v>
      </c>
      <c r="AS206">
        <v>0.5</v>
      </c>
      <c r="AT206">
        <f>BP206</f>
        <v>0</v>
      </c>
      <c r="AU206">
        <f>I206</f>
        <v>0</v>
      </c>
      <c r="AV206">
        <f>AR206*AS206*AT206</f>
        <v>0</v>
      </c>
      <c r="AW206">
        <f>BB206/AQ206</f>
        <v>0</v>
      </c>
      <c r="AX206">
        <f>(AU206-AN206)/AT206</f>
        <v>0</v>
      </c>
      <c r="AY206">
        <f>(AK206-AQ206)/AQ206</f>
        <v>0</v>
      </c>
      <c r="AZ206" t="s">
        <v>294</v>
      </c>
      <c r="BA206">
        <v>0</v>
      </c>
      <c r="BB206">
        <f>AQ206-BA206</f>
        <v>0</v>
      </c>
      <c r="BC206">
        <f>(AQ206-AP206)/(AQ206-BA206)</f>
        <v>0</v>
      </c>
      <c r="BD206">
        <f>(AK206-AQ206)/(AK206-BA206)</f>
        <v>0</v>
      </c>
      <c r="BE206">
        <f>(AQ206-AP206)/(AQ206-AJ206)</f>
        <v>0</v>
      </c>
      <c r="BF206">
        <f>(AK206-AQ206)/(AK206-AJ206)</f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f>$B$11*CM206+$C$11*CN206+$F$11*CO206*(1-CR206)</f>
        <v>0</v>
      </c>
      <c r="BP206">
        <f>BO206*BQ206</f>
        <v>0</v>
      </c>
      <c r="BQ206">
        <f>($B$11*$D$9+$C$11*$D$9+$F$11*((DB206+CT206)/MAX(DB206+CT206+DC206, 0.1)*$I$9+DC206/MAX(DB206+CT206+DC206, 0.1)*$J$9))/($B$11+$C$11+$F$11)</f>
        <v>0</v>
      </c>
      <c r="BR206">
        <f>($B$11*$K$9+$C$11*$K$9+$F$11*((DB206+CT206)/MAX(DB206+CT206+DC206, 0.1)*$P$9+DC206/MAX(DB206+CT206+DC206, 0.1)*$Q$9))/($B$11+$C$11+$F$11)</f>
        <v>0</v>
      </c>
      <c r="BS206">
        <v>6</v>
      </c>
      <c r="BT206">
        <v>0.5</v>
      </c>
      <c r="BU206" t="s">
        <v>295</v>
      </c>
      <c r="BV206">
        <v>2</v>
      </c>
      <c r="BW206">
        <v>1621533947.6</v>
      </c>
      <c r="BX206">
        <v>613.649</v>
      </c>
      <c r="BY206">
        <v>623.727</v>
      </c>
      <c r="BZ206">
        <v>12.9553</v>
      </c>
      <c r="CA206">
        <v>12.9493</v>
      </c>
      <c r="CB206">
        <v>603.905</v>
      </c>
      <c r="CC206">
        <v>12.8016</v>
      </c>
      <c r="CD206">
        <v>700.208</v>
      </c>
      <c r="CE206">
        <v>100.927</v>
      </c>
      <c r="CF206">
        <v>0.0997914</v>
      </c>
      <c r="CG206">
        <v>22.9347</v>
      </c>
      <c r="CH206">
        <v>22.9012</v>
      </c>
      <c r="CI206">
        <v>999.9</v>
      </c>
      <c r="CJ206">
        <v>0</v>
      </c>
      <c r="CK206">
        <v>0</v>
      </c>
      <c r="CL206">
        <v>10050</v>
      </c>
      <c r="CM206">
        <v>0</v>
      </c>
      <c r="CN206">
        <v>3.16624</v>
      </c>
      <c r="CO206">
        <v>599.778</v>
      </c>
      <c r="CP206">
        <v>0.932968</v>
      </c>
      <c r="CQ206">
        <v>0.0670323</v>
      </c>
      <c r="CR206">
        <v>0</v>
      </c>
      <c r="CS206">
        <v>3.0856</v>
      </c>
      <c r="CT206">
        <v>4.99951</v>
      </c>
      <c r="CU206">
        <v>86.3172</v>
      </c>
      <c r="CV206">
        <v>4812.26</v>
      </c>
      <c r="CW206">
        <v>37.625</v>
      </c>
      <c r="CX206">
        <v>41.375</v>
      </c>
      <c r="CY206">
        <v>40</v>
      </c>
      <c r="CZ206">
        <v>41</v>
      </c>
      <c r="DA206">
        <v>39.937</v>
      </c>
      <c r="DB206">
        <v>554.91</v>
      </c>
      <c r="DC206">
        <v>39.87</v>
      </c>
      <c r="DD206">
        <v>0</v>
      </c>
      <c r="DE206">
        <v>1621533951.4</v>
      </c>
      <c r="DF206">
        <v>0</v>
      </c>
      <c r="DG206">
        <v>3.383152</v>
      </c>
      <c r="DH206">
        <v>-0.255092308668915</v>
      </c>
      <c r="DI206">
        <v>-16.3883384290419</v>
      </c>
      <c r="DJ206">
        <v>88.629488</v>
      </c>
      <c r="DK206">
        <v>15</v>
      </c>
      <c r="DL206">
        <v>1621533543.5</v>
      </c>
      <c r="DM206" t="s">
        <v>296</v>
      </c>
      <c r="DN206">
        <v>1621533543</v>
      </c>
      <c r="DO206">
        <v>1621533543.5</v>
      </c>
      <c r="DP206">
        <v>4</v>
      </c>
      <c r="DQ206">
        <v>0.002</v>
      </c>
      <c r="DR206">
        <v>0.003</v>
      </c>
      <c r="DS206">
        <v>8.559</v>
      </c>
      <c r="DT206">
        <v>0.154</v>
      </c>
      <c r="DU206">
        <v>420</v>
      </c>
      <c r="DV206">
        <v>13</v>
      </c>
      <c r="DW206">
        <v>1.35</v>
      </c>
      <c r="DX206">
        <v>0.35</v>
      </c>
      <c r="DY206">
        <v>-9.94273268292683</v>
      </c>
      <c r="DZ206">
        <v>0.844188292682917</v>
      </c>
      <c r="EA206">
        <v>0.168702129947726</v>
      </c>
      <c r="EB206">
        <v>0</v>
      </c>
      <c r="EC206">
        <v>3.40559714285714</v>
      </c>
      <c r="ED206">
        <v>-0.172045926059273</v>
      </c>
      <c r="EE206">
        <v>0.12920885968233</v>
      </c>
      <c r="EF206">
        <v>1</v>
      </c>
      <c r="EG206">
        <v>-0.00233340843658537</v>
      </c>
      <c r="EH206">
        <v>0.0251398836689895</v>
      </c>
      <c r="EI206">
        <v>0.00424727307557161</v>
      </c>
      <c r="EJ206">
        <v>1</v>
      </c>
      <c r="EK206">
        <v>2</v>
      </c>
      <c r="EL206">
        <v>3</v>
      </c>
      <c r="EM206" t="s">
        <v>306</v>
      </c>
      <c r="EN206">
        <v>100</v>
      </c>
      <c r="EO206">
        <v>100</v>
      </c>
      <c r="EP206">
        <v>9.744</v>
      </c>
      <c r="EQ206">
        <v>0.1537</v>
      </c>
      <c r="ER206">
        <v>5.25304998807394</v>
      </c>
      <c r="ES206">
        <v>0.0095515401478521</v>
      </c>
      <c r="ET206">
        <v>-4.08282145803731e-06</v>
      </c>
      <c r="EU206">
        <v>9.61633180237613e-10</v>
      </c>
      <c r="EV206">
        <v>-0.0133641391554055</v>
      </c>
      <c r="EW206">
        <v>0.00964955815971448</v>
      </c>
      <c r="EX206">
        <v>0.000351754833574242</v>
      </c>
      <c r="EY206">
        <v>-6.74969522547015e-06</v>
      </c>
      <c r="EZ206">
        <v>-1</v>
      </c>
      <c r="FA206">
        <v>-1</v>
      </c>
      <c r="FB206">
        <v>-1</v>
      </c>
      <c r="FC206">
        <v>-1</v>
      </c>
      <c r="FD206">
        <v>6.7</v>
      </c>
      <c r="FE206">
        <v>6.7</v>
      </c>
      <c r="FF206">
        <v>2</v>
      </c>
      <c r="FG206">
        <v>793.717</v>
      </c>
      <c r="FH206">
        <v>739.331</v>
      </c>
      <c r="FI206">
        <v>19.9996</v>
      </c>
      <c r="FJ206">
        <v>26.8111</v>
      </c>
      <c r="FK206">
        <v>29.9996</v>
      </c>
      <c r="FL206">
        <v>26.8896</v>
      </c>
      <c r="FM206">
        <v>26.8643</v>
      </c>
      <c r="FN206">
        <v>37.1723</v>
      </c>
      <c r="FO206">
        <v>17.0558</v>
      </c>
      <c r="FP206">
        <v>6.45989</v>
      </c>
      <c r="FQ206">
        <v>20</v>
      </c>
      <c r="FR206">
        <v>635.39</v>
      </c>
      <c r="FS206">
        <v>13.0148</v>
      </c>
      <c r="FT206">
        <v>100.045</v>
      </c>
      <c r="FU206">
        <v>100.412</v>
      </c>
    </row>
    <row r="207" spans="1:177">
      <c r="A207">
        <v>191</v>
      </c>
      <c r="B207">
        <v>1621533949.6</v>
      </c>
      <c r="C207">
        <v>380.099999904633</v>
      </c>
      <c r="D207" t="s">
        <v>678</v>
      </c>
      <c r="E207" t="s">
        <v>679</v>
      </c>
      <c r="G207">
        <v>1621533949.6</v>
      </c>
      <c r="H207">
        <f>CD207*AF207*(BZ207-CA207)/(100*BS207*(1000-AF207*BZ207))</f>
        <v>0</v>
      </c>
      <c r="I207">
        <f>CD207*AF207*(BY207-BX207*(1000-AF207*CA207)/(1000-AF207*BZ207))/(100*BS207)</f>
        <v>0</v>
      </c>
      <c r="J207">
        <f>BX207 - IF(AF207&gt;1, I207*BS207*100.0/(AH207*CL207), 0)</f>
        <v>0</v>
      </c>
      <c r="K207">
        <f>((Q207-H207/2)*J207-I207)/(Q207+H207/2)</f>
        <v>0</v>
      </c>
      <c r="L207">
        <f>K207*(CE207+CF207)/1000.0</f>
        <v>0</v>
      </c>
      <c r="M207">
        <f>(BX207 - IF(AF207&gt;1, I207*BS207*100.0/(AH207*CL207), 0))*(CE207+CF207)/1000.0</f>
        <v>0</v>
      </c>
      <c r="N207">
        <f>2.0/((1/P207-1/O207)+SIGN(P207)*SQRT((1/P207-1/O207)*(1/P207-1/O207) + 4*BT207/((BT207+1)*(BT207+1))*(2*1/P207*1/O207-1/O207*1/O207)))</f>
        <v>0</v>
      </c>
      <c r="O207">
        <f>IF(LEFT(BU207,1)&lt;&gt;"0",IF(LEFT(BU207,1)="1",3.0,BV207),$D$5+$E$5*(CL207*CE207/($K$5*1000))+$F$5*(CL207*CE207/($K$5*1000))*MAX(MIN(BS207,$J$5),$I$5)*MAX(MIN(BS207,$J$5),$I$5)+$G$5*MAX(MIN(BS207,$J$5),$I$5)*(CL207*CE207/($K$5*1000))+$H$5*(CL207*CE207/($K$5*1000))*(CL207*CE207/($K$5*1000)))</f>
        <v>0</v>
      </c>
      <c r="P207">
        <f>H207*(1000-(1000*0.61365*exp(17.502*T207/(240.97+T207))/(CE207+CF207)+BZ207)/2)/(1000*0.61365*exp(17.502*T207/(240.97+T207))/(CE207+CF207)-BZ207)</f>
        <v>0</v>
      </c>
      <c r="Q207">
        <f>1/((BT207+1)/(N207/1.6)+1/(O207/1.37)) + BT207/((BT207+1)/(N207/1.6) + BT207/(O207/1.37))</f>
        <v>0</v>
      </c>
      <c r="R207">
        <f>(BP207*BR207)</f>
        <v>0</v>
      </c>
      <c r="S207">
        <f>(CG207+(R207+2*0.95*5.67E-8*(((CG207+$B$7)+273)^4-(CG207+273)^4)-44100*H207)/(1.84*29.3*O207+8*0.95*5.67E-8*(CG207+273)^3))</f>
        <v>0</v>
      </c>
      <c r="T207">
        <f>($C$7*CH207+$D$7*CI207+$E$7*S207)</f>
        <v>0</v>
      </c>
      <c r="U207">
        <f>0.61365*exp(17.502*T207/(240.97+T207))</f>
        <v>0</v>
      </c>
      <c r="V207">
        <f>(W207/X207*100)</f>
        <v>0</v>
      </c>
      <c r="W207">
        <f>BZ207*(CE207+CF207)/1000</f>
        <v>0</v>
      </c>
      <c r="X207">
        <f>0.61365*exp(17.502*CG207/(240.97+CG207))</f>
        <v>0</v>
      </c>
      <c r="Y207">
        <f>(U207-BZ207*(CE207+CF207)/1000)</f>
        <v>0</v>
      </c>
      <c r="Z207">
        <f>(-H207*44100)</f>
        <v>0</v>
      </c>
      <c r="AA207">
        <f>2*29.3*O207*0.92*(CG207-T207)</f>
        <v>0</v>
      </c>
      <c r="AB207">
        <f>2*0.95*5.67E-8*(((CG207+$B$7)+273)^4-(T207+273)^4)</f>
        <v>0</v>
      </c>
      <c r="AC207">
        <f>R207+AB207+Z207+AA207</f>
        <v>0</v>
      </c>
      <c r="AD207">
        <v>0</v>
      </c>
      <c r="AE207">
        <v>0</v>
      </c>
      <c r="AF207">
        <f>IF(AD207*$H$13&gt;=AH207,1.0,(AH207/(AH207-AD207*$H$13)))</f>
        <v>0</v>
      </c>
      <c r="AG207">
        <f>(AF207-1)*100</f>
        <v>0</v>
      </c>
      <c r="AH207">
        <f>MAX(0,($B$13+$C$13*CL207)/(1+$D$13*CL207)*CE207/(CG207+273)*$E$13)</f>
        <v>0</v>
      </c>
      <c r="AI207" t="s">
        <v>294</v>
      </c>
      <c r="AJ207">
        <v>0</v>
      </c>
      <c r="AK207">
        <v>0</v>
      </c>
      <c r="AL207">
        <f>AK207-AJ207</f>
        <v>0</v>
      </c>
      <c r="AM207">
        <f>AL207/AK207</f>
        <v>0</v>
      </c>
      <c r="AN207">
        <v>0</v>
      </c>
      <c r="AO207" t="s">
        <v>294</v>
      </c>
      <c r="AP207">
        <v>0</v>
      </c>
      <c r="AQ207">
        <v>0</v>
      </c>
      <c r="AR207">
        <f>1-AP207/AQ207</f>
        <v>0</v>
      </c>
      <c r="AS207">
        <v>0.5</v>
      </c>
      <c r="AT207">
        <f>BP207</f>
        <v>0</v>
      </c>
      <c r="AU207">
        <f>I207</f>
        <v>0</v>
      </c>
      <c r="AV207">
        <f>AR207*AS207*AT207</f>
        <v>0</v>
      </c>
      <c r="AW207">
        <f>BB207/AQ207</f>
        <v>0</v>
      </c>
      <c r="AX207">
        <f>(AU207-AN207)/AT207</f>
        <v>0</v>
      </c>
      <c r="AY207">
        <f>(AK207-AQ207)/AQ207</f>
        <v>0</v>
      </c>
      <c r="AZ207" t="s">
        <v>294</v>
      </c>
      <c r="BA207">
        <v>0</v>
      </c>
      <c r="BB207">
        <f>AQ207-BA207</f>
        <v>0</v>
      </c>
      <c r="BC207">
        <f>(AQ207-AP207)/(AQ207-BA207)</f>
        <v>0</v>
      </c>
      <c r="BD207">
        <f>(AK207-AQ207)/(AK207-BA207)</f>
        <v>0</v>
      </c>
      <c r="BE207">
        <f>(AQ207-AP207)/(AQ207-AJ207)</f>
        <v>0</v>
      </c>
      <c r="BF207">
        <f>(AK207-AQ207)/(AK207-AJ207)</f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f>$B$11*CM207+$C$11*CN207+$F$11*CO207*(1-CR207)</f>
        <v>0</v>
      </c>
      <c r="BP207">
        <f>BO207*BQ207</f>
        <v>0</v>
      </c>
      <c r="BQ207">
        <f>($B$11*$D$9+$C$11*$D$9+$F$11*((DB207+CT207)/MAX(DB207+CT207+DC207, 0.1)*$I$9+DC207/MAX(DB207+CT207+DC207, 0.1)*$J$9))/($B$11+$C$11+$F$11)</f>
        <v>0</v>
      </c>
      <c r="BR207">
        <f>($B$11*$K$9+$C$11*$K$9+$F$11*((DB207+CT207)/MAX(DB207+CT207+DC207, 0.1)*$P$9+DC207/MAX(DB207+CT207+DC207, 0.1)*$Q$9))/($B$11+$C$11+$F$11)</f>
        <v>0</v>
      </c>
      <c r="BS207">
        <v>6</v>
      </c>
      <c r="BT207">
        <v>0.5</v>
      </c>
      <c r="BU207" t="s">
        <v>295</v>
      </c>
      <c r="BV207">
        <v>2</v>
      </c>
      <c r="BW207">
        <v>1621533949.6</v>
      </c>
      <c r="BX207">
        <v>616.999</v>
      </c>
      <c r="BY207">
        <v>626.984</v>
      </c>
      <c r="BZ207">
        <v>12.9496</v>
      </c>
      <c r="CA207">
        <v>12.9499</v>
      </c>
      <c r="CB207">
        <v>607.236</v>
      </c>
      <c r="CC207">
        <v>12.796</v>
      </c>
      <c r="CD207">
        <v>700.068</v>
      </c>
      <c r="CE207">
        <v>100.926</v>
      </c>
      <c r="CF207">
        <v>0.101087</v>
      </c>
      <c r="CG207">
        <v>22.9308</v>
      </c>
      <c r="CH207">
        <v>22.8883</v>
      </c>
      <c r="CI207">
        <v>999.9</v>
      </c>
      <c r="CJ207">
        <v>0</v>
      </c>
      <c r="CK207">
        <v>0</v>
      </c>
      <c r="CL207">
        <v>9960</v>
      </c>
      <c r="CM207">
        <v>0</v>
      </c>
      <c r="CN207">
        <v>3.20017</v>
      </c>
      <c r="CO207">
        <v>599.785</v>
      </c>
      <c r="CP207">
        <v>0.932968</v>
      </c>
      <c r="CQ207">
        <v>0.0670323</v>
      </c>
      <c r="CR207">
        <v>0</v>
      </c>
      <c r="CS207">
        <v>3.4673</v>
      </c>
      <c r="CT207">
        <v>4.99951</v>
      </c>
      <c r="CU207">
        <v>88.8045</v>
      </c>
      <c r="CV207">
        <v>4812.32</v>
      </c>
      <c r="CW207">
        <v>37.625</v>
      </c>
      <c r="CX207">
        <v>41.375</v>
      </c>
      <c r="CY207">
        <v>40</v>
      </c>
      <c r="CZ207">
        <v>41</v>
      </c>
      <c r="DA207">
        <v>39.937</v>
      </c>
      <c r="DB207">
        <v>554.92</v>
      </c>
      <c r="DC207">
        <v>39.87</v>
      </c>
      <c r="DD207">
        <v>0</v>
      </c>
      <c r="DE207">
        <v>1621533953.8</v>
      </c>
      <c r="DF207">
        <v>0</v>
      </c>
      <c r="DG207">
        <v>3.366632</v>
      </c>
      <c r="DH207">
        <v>-0.42508461499913</v>
      </c>
      <c r="DI207">
        <v>-17.0728615826897</v>
      </c>
      <c r="DJ207">
        <v>88.219344</v>
      </c>
      <c r="DK207">
        <v>15</v>
      </c>
      <c r="DL207">
        <v>1621533543.5</v>
      </c>
      <c r="DM207" t="s">
        <v>296</v>
      </c>
      <c r="DN207">
        <v>1621533543</v>
      </c>
      <c r="DO207">
        <v>1621533543.5</v>
      </c>
      <c r="DP207">
        <v>4</v>
      </c>
      <c r="DQ207">
        <v>0.002</v>
      </c>
      <c r="DR207">
        <v>0.003</v>
      </c>
      <c r="DS207">
        <v>8.559</v>
      </c>
      <c r="DT207">
        <v>0.154</v>
      </c>
      <c r="DU207">
        <v>420</v>
      </c>
      <c r="DV207">
        <v>13</v>
      </c>
      <c r="DW207">
        <v>1.35</v>
      </c>
      <c r="DX207">
        <v>0.35</v>
      </c>
      <c r="DY207">
        <v>-9.92923024390244</v>
      </c>
      <c r="DZ207">
        <v>0.477544181184655</v>
      </c>
      <c r="EA207">
        <v>0.164345829682675</v>
      </c>
      <c r="EB207">
        <v>1</v>
      </c>
      <c r="EC207">
        <v>3.37285882352941</v>
      </c>
      <c r="ED207">
        <v>-0.423656969689353</v>
      </c>
      <c r="EE207">
        <v>0.148925514579381</v>
      </c>
      <c r="EF207">
        <v>1</v>
      </c>
      <c r="EG207">
        <v>-0.00121812063170732</v>
      </c>
      <c r="EH207">
        <v>0.0175499067407666</v>
      </c>
      <c r="EI207">
        <v>0.00368336877795547</v>
      </c>
      <c r="EJ207">
        <v>1</v>
      </c>
      <c r="EK207">
        <v>3</v>
      </c>
      <c r="EL207">
        <v>3</v>
      </c>
      <c r="EM207" t="s">
        <v>297</v>
      </c>
      <c r="EN207">
        <v>100</v>
      </c>
      <c r="EO207">
        <v>100</v>
      </c>
      <c r="EP207">
        <v>9.763</v>
      </c>
      <c r="EQ207">
        <v>0.1536</v>
      </c>
      <c r="ER207">
        <v>5.25304998807394</v>
      </c>
      <c r="ES207">
        <v>0.0095515401478521</v>
      </c>
      <c r="ET207">
        <v>-4.08282145803731e-06</v>
      </c>
      <c r="EU207">
        <v>9.61633180237613e-10</v>
      </c>
      <c r="EV207">
        <v>-0.0133641391554055</v>
      </c>
      <c r="EW207">
        <v>0.00964955815971448</v>
      </c>
      <c r="EX207">
        <v>0.000351754833574242</v>
      </c>
      <c r="EY207">
        <v>-6.74969522547015e-06</v>
      </c>
      <c r="EZ207">
        <v>-1</v>
      </c>
      <c r="FA207">
        <v>-1</v>
      </c>
      <c r="FB207">
        <v>-1</v>
      </c>
      <c r="FC207">
        <v>-1</v>
      </c>
      <c r="FD207">
        <v>6.8</v>
      </c>
      <c r="FE207">
        <v>6.8</v>
      </c>
      <c r="FF207">
        <v>2</v>
      </c>
      <c r="FG207">
        <v>794.964</v>
      </c>
      <c r="FH207">
        <v>739.13</v>
      </c>
      <c r="FI207">
        <v>19.9993</v>
      </c>
      <c r="FJ207">
        <v>26.8111</v>
      </c>
      <c r="FK207">
        <v>29.9999</v>
      </c>
      <c r="FL207">
        <v>26.8896</v>
      </c>
      <c r="FM207">
        <v>26.863</v>
      </c>
      <c r="FN207">
        <v>37.3367</v>
      </c>
      <c r="FO207">
        <v>17.0558</v>
      </c>
      <c r="FP207">
        <v>6.45989</v>
      </c>
      <c r="FQ207">
        <v>20</v>
      </c>
      <c r="FR207">
        <v>638.77</v>
      </c>
      <c r="FS207">
        <v>13.0148</v>
      </c>
      <c r="FT207">
        <v>100.047</v>
      </c>
      <c r="FU207">
        <v>100.413</v>
      </c>
    </row>
    <row r="208" spans="1:177">
      <c r="A208">
        <v>192</v>
      </c>
      <c r="B208">
        <v>1621533951.6</v>
      </c>
      <c r="C208">
        <v>382.099999904633</v>
      </c>
      <c r="D208" t="s">
        <v>680</v>
      </c>
      <c r="E208" t="s">
        <v>681</v>
      </c>
      <c r="G208">
        <v>1621533951.6</v>
      </c>
      <c r="H208">
        <f>CD208*AF208*(BZ208-CA208)/(100*BS208*(1000-AF208*BZ208))</f>
        <v>0</v>
      </c>
      <c r="I208">
        <f>CD208*AF208*(BY208-BX208*(1000-AF208*CA208)/(1000-AF208*BZ208))/(100*BS208)</f>
        <v>0</v>
      </c>
      <c r="J208">
        <f>BX208 - IF(AF208&gt;1, I208*BS208*100.0/(AH208*CL208), 0)</f>
        <v>0</v>
      </c>
      <c r="K208">
        <f>((Q208-H208/2)*J208-I208)/(Q208+H208/2)</f>
        <v>0</v>
      </c>
      <c r="L208">
        <f>K208*(CE208+CF208)/1000.0</f>
        <v>0</v>
      </c>
      <c r="M208">
        <f>(BX208 - IF(AF208&gt;1, I208*BS208*100.0/(AH208*CL208), 0))*(CE208+CF208)/1000.0</f>
        <v>0</v>
      </c>
      <c r="N208">
        <f>2.0/((1/P208-1/O208)+SIGN(P208)*SQRT((1/P208-1/O208)*(1/P208-1/O208) + 4*BT208/((BT208+1)*(BT208+1))*(2*1/P208*1/O208-1/O208*1/O208)))</f>
        <v>0</v>
      </c>
      <c r="O208">
        <f>IF(LEFT(BU208,1)&lt;&gt;"0",IF(LEFT(BU208,1)="1",3.0,BV208),$D$5+$E$5*(CL208*CE208/($K$5*1000))+$F$5*(CL208*CE208/($K$5*1000))*MAX(MIN(BS208,$J$5),$I$5)*MAX(MIN(BS208,$J$5),$I$5)+$G$5*MAX(MIN(BS208,$J$5),$I$5)*(CL208*CE208/($K$5*1000))+$H$5*(CL208*CE208/($K$5*1000))*(CL208*CE208/($K$5*1000)))</f>
        <v>0</v>
      </c>
      <c r="P208">
        <f>H208*(1000-(1000*0.61365*exp(17.502*T208/(240.97+T208))/(CE208+CF208)+BZ208)/2)/(1000*0.61365*exp(17.502*T208/(240.97+T208))/(CE208+CF208)-BZ208)</f>
        <v>0</v>
      </c>
      <c r="Q208">
        <f>1/((BT208+1)/(N208/1.6)+1/(O208/1.37)) + BT208/((BT208+1)/(N208/1.6) + BT208/(O208/1.37))</f>
        <v>0</v>
      </c>
      <c r="R208">
        <f>(BP208*BR208)</f>
        <v>0</v>
      </c>
      <c r="S208">
        <f>(CG208+(R208+2*0.95*5.67E-8*(((CG208+$B$7)+273)^4-(CG208+273)^4)-44100*H208)/(1.84*29.3*O208+8*0.95*5.67E-8*(CG208+273)^3))</f>
        <v>0</v>
      </c>
      <c r="T208">
        <f>($C$7*CH208+$D$7*CI208+$E$7*S208)</f>
        <v>0</v>
      </c>
      <c r="U208">
        <f>0.61365*exp(17.502*T208/(240.97+T208))</f>
        <v>0</v>
      </c>
      <c r="V208">
        <f>(W208/X208*100)</f>
        <v>0</v>
      </c>
      <c r="W208">
        <f>BZ208*(CE208+CF208)/1000</f>
        <v>0</v>
      </c>
      <c r="X208">
        <f>0.61365*exp(17.502*CG208/(240.97+CG208))</f>
        <v>0</v>
      </c>
      <c r="Y208">
        <f>(U208-BZ208*(CE208+CF208)/1000)</f>
        <v>0</v>
      </c>
      <c r="Z208">
        <f>(-H208*44100)</f>
        <v>0</v>
      </c>
      <c r="AA208">
        <f>2*29.3*O208*0.92*(CG208-T208)</f>
        <v>0</v>
      </c>
      <c r="AB208">
        <f>2*0.95*5.67E-8*(((CG208+$B$7)+273)^4-(T208+273)^4)</f>
        <v>0</v>
      </c>
      <c r="AC208">
        <f>R208+AB208+Z208+AA208</f>
        <v>0</v>
      </c>
      <c r="AD208">
        <v>0</v>
      </c>
      <c r="AE208">
        <v>0</v>
      </c>
      <c r="AF208">
        <f>IF(AD208*$H$13&gt;=AH208,1.0,(AH208/(AH208-AD208*$H$13)))</f>
        <v>0</v>
      </c>
      <c r="AG208">
        <f>(AF208-1)*100</f>
        <v>0</v>
      </c>
      <c r="AH208">
        <f>MAX(0,($B$13+$C$13*CL208)/(1+$D$13*CL208)*CE208/(CG208+273)*$E$13)</f>
        <v>0</v>
      </c>
      <c r="AI208" t="s">
        <v>294</v>
      </c>
      <c r="AJ208">
        <v>0</v>
      </c>
      <c r="AK208">
        <v>0</v>
      </c>
      <c r="AL208">
        <f>AK208-AJ208</f>
        <v>0</v>
      </c>
      <c r="AM208">
        <f>AL208/AK208</f>
        <v>0</v>
      </c>
      <c r="AN208">
        <v>0</v>
      </c>
      <c r="AO208" t="s">
        <v>294</v>
      </c>
      <c r="AP208">
        <v>0</v>
      </c>
      <c r="AQ208">
        <v>0</v>
      </c>
      <c r="AR208">
        <f>1-AP208/AQ208</f>
        <v>0</v>
      </c>
      <c r="AS208">
        <v>0.5</v>
      </c>
      <c r="AT208">
        <f>BP208</f>
        <v>0</v>
      </c>
      <c r="AU208">
        <f>I208</f>
        <v>0</v>
      </c>
      <c r="AV208">
        <f>AR208*AS208*AT208</f>
        <v>0</v>
      </c>
      <c r="AW208">
        <f>BB208/AQ208</f>
        <v>0</v>
      </c>
      <c r="AX208">
        <f>(AU208-AN208)/AT208</f>
        <v>0</v>
      </c>
      <c r="AY208">
        <f>(AK208-AQ208)/AQ208</f>
        <v>0</v>
      </c>
      <c r="AZ208" t="s">
        <v>294</v>
      </c>
      <c r="BA208">
        <v>0</v>
      </c>
      <c r="BB208">
        <f>AQ208-BA208</f>
        <v>0</v>
      </c>
      <c r="BC208">
        <f>(AQ208-AP208)/(AQ208-BA208)</f>
        <v>0</v>
      </c>
      <c r="BD208">
        <f>(AK208-AQ208)/(AK208-BA208)</f>
        <v>0</v>
      </c>
      <c r="BE208">
        <f>(AQ208-AP208)/(AQ208-AJ208)</f>
        <v>0</v>
      </c>
      <c r="BF208">
        <f>(AK208-AQ208)/(AK208-AJ208)</f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f>$B$11*CM208+$C$11*CN208+$F$11*CO208*(1-CR208)</f>
        <v>0</v>
      </c>
      <c r="BP208">
        <f>BO208*BQ208</f>
        <v>0</v>
      </c>
      <c r="BQ208">
        <f>($B$11*$D$9+$C$11*$D$9+$F$11*((DB208+CT208)/MAX(DB208+CT208+DC208, 0.1)*$I$9+DC208/MAX(DB208+CT208+DC208, 0.1)*$J$9))/($B$11+$C$11+$F$11)</f>
        <v>0</v>
      </c>
      <c r="BR208">
        <f>($B$11*$K$9+$C$11*$K$9+$F$11*((DB208+CT208)/MAX(DB208+CT208+DC208, 0.1)*$P$9+DC208/MAX(DB208+CT208+DC208, 0.1)*$Q$9))/($B$11+$C$11+$F$11)</f>
        <v>0</v>
      </c>
      <c r="BS208">
        <v>6</v>
      </c>
      <c r="BT208">
        <v>0.5</v>
      </c>
      <c r="BU208" t="s">
        <v>295</v>
      </c>
      <c r="BV208">
        <v>2</v>
      </c>
      <c r="BW208">
        <v>1621533951.6</v>
      </c>
      <c r="BX208">
        <v>620.381</v>
      </c>
      <c r="BY208">
        <v>630.311</v>
      </c>
      <c r="BZ208">
        <v>12.9524</v>
      </c>
      <c r="CA208">
        <v>12.9443</v>
      </c>
      <c r="CB208">
        <v>610.599</v>
      </c>
      <c r="CC208">
        <v>12.7988</v>
      </c>
      <c r="CD208">
        <v>700.073</v>
      </c>
      <c r="CE208">
        <v>100.927</v>
      </c>
      <c r="CF208">
        <v>0.100871</v>
      </c>
      <c r="CG208">
        <v>22.9301</v>
      </c>
      <c r="CH208">
        <v>22.9062</v>
      </c>
      <c r="CI208">
        <v>999.9</v>
      </c>
      <c r="CJ208">
        <v>0</v>
      </c>
      <c r="CK208">
        <v>0</v>
      </c>
      <c r="CL208">
        <v>9970</v>
      </c>
      <c r="CM208">
        <v>0</v>
      </c>
      <c r="CN208">
        <v>3.26802</v>
      </c>
      <c r="CO208">
        <v>599.79</v>
      </c>
      <c r="CP208">
        <v>0.932968</v>
      </c>
      <c r="CQ208">
        <v>0.0670323</v>
      </c>
      <c r="CR208">
        <v>0</v>
      </c>
      <c r="CS208">
        <v>3.7285</v>
      </c>
      <c r="CT208">
        <v>4.99951</v>
      </c>
      <c r="CU208">
        <v>87.2691</v>
      </c>
      <c r="CV208">
        <v>4812.35</v>
      </c>
      <c r="CW208">
        <v>37.625</v>
      </c>
      <c r="CX208">
        <v>41.375</v>
      </c>
      <c r="CY208">
        <v>40</v>
      </c>
      <c r="CZ208">
        <v>41</v>
      </c>
      <c r="DA208">
        <v>39.937</v>
      </c>
      <c r="DB208">
        <v>554.92</v>
      </c>
      <c r="DC208">
        <v>39.87</v>
      </c>
      <c r="DD208">
        <v>0</v>
      </c>
      <c r="DE208">
        <v>1621533955.6</v>
      </c>
      <c r="DF208">
        <v>0</v>
      </c>
      <c r="DG208">
        <v>3.36783461538462</v>
      </c>
      <c r="DH208">
        <v>0.135969226365855</v>
      </c>
      <c r="DI208">
        <v>-12.917839302841</v>
      </c>
      <c r="DJ208">
        <v>88.1372538461539</v>
      </c>
      <c r="DK208">
        <v>15</v>
      </c>
      <c r="DL208">
        <v>1621533543.5</v>
      </c>
      <c r="DM208" t="s">
        <v>296</v>
      </c>
      <c r="DN208">
        <v>1621533543</v>
      </c>
      <c r="DO208">
        <v>1621533543.5</v>
      </c>
      <c r="DP208">
        <v>4</v>
      </c>
      <c r="DQ208">
        <v>0.002</v>
      </c>
      <c r="DR208">
        <v>0.003</v>
      </c>
      <c r="DS208">
        <v>8.559</v>
      </c>
      <c r="DT208">
        <v>0.154</v>
      </c>
      <c r="DU208">
        <v>420</v>
      </c>
      <c r="DV208">
        <v>13</v>
      </c>
      <c r="DW208">
        <v>1.35</v>
      </c>
      <c r="DX208">
        <v>0.35</v>
      </c>
      <c r="DY208">
        <v>-9.92957975609756</v>
      </c>
      <c r="DZ208">
        <v>0.297718745644553</v>
      </c>
      <c r="EA208">
        <v>0.169430947852464</v>
      </c>
      <c r="EB208">
        <v>1</v>
      </c>
      <c r="EC208">
        <v>3.37728484848485</v>
      </c>
      <c r="ED208">
        <v>-0.389728561092898</v>
      </c>
      <c r="EE208">
        <v>0.151710342271876</v>
      </c>
      <c r="EF208">
        <v>1</v>
      </c>
      <c r="EG208">
        <v>-0.000373188704878049</v>
      </c>
      <c r="EH208">
        <v>0.015070434871777</v>
      </c>
      <c r="EI208">
        <v>0.00330086323723848</v>
      </c>
      <c r="EJ208">
        <v>1</v>
      </c>
      <c r="EK208">
        <v>3</v>
      </c>
      <c r="EL208">
        <v>3</v>
      </c>
      <c r="EM208" t="s">
        <v>297</v>
      </c>
      <c r="EN208">
        <v>100</v>
      </c>
      <c r="EO208">
        <v>100</v>
      </c>
      <c r="EP208">
        <v>9.782</v>
      </c>
      <c r="EQ208">
        <v>0.1536</v>
      </c>
      <c r="ER208">
        <v>5.25304998807394</v>
      </c>
      <c r="ES208">
        <v>0.0095515401478521</v>
      </c>
      <c r="ET208">
        <v>-4.08282145803731e-06</v>
      </c>
      <c r="EU208">
        <v>9.61633180237613e-10</v>
      </c>
      <c r="EV208">
        <v>-0.0133641391554055</v>
      </c>
      <c r="EW208">
        <v>0.00964955815971448</v>
      </c>
      <c r="EX208">
        <v>0.000351754833574242</v>
      </c>
      <c r="EY208">
        <v>-6.74969522547015e-06</v>
      </c>
      <c r="EZ208">
        <v>-1</v>
      </c>
      <c r="FA208">
        <v>-1</v>
      </c>
      <c r="FB208">
        <v>-1</v>
      </c>
      <c r="FC208">
        <v>-1</v>
      </c>
      <c r="FD208">
        <v>6.8</v>
      </c>
      <c r="FE208">
        <v>6.8</v>
      </c>
      <c r="FF208">
        <v>2</v>
      </c>
      <c r="FG208">
        <v>793.506</v>
      </c>
      <c r="FH208">
        <v>739.489</v>
      </c>
      <c r="FI208">
        <v>19.9992</v>
      </c>
      <c r="FJ208">
        <v>26.8089</v>
      </c>
      <c r="FK208">
        <v>29.9999</v>
      </c>
      <c r="FL208">
        <v>26.8873</v>
      </c>
      <c r="FM208">
        <v>26.8621</v>
      </c>
      <c r="FN208">
        <v>37.4999</v>
      </c>
      <c r="FO208">
        <v>17.0558</v>
      </c>
      <c r="FP208">
        <v>6.45989</v>
      </c>
      <c r="FQ208">
        <v>20</v>
      </c>
      <c r="FR208">
        <v>642.13</v>
      </c>
      <c r="FS208">
        <v>13.0148</v>
      </c>
      <c r="FT208">
        <v>100.047</v>
      </c>
      <c r="FU208">
        <v>100.409</v>
      </c>
    </row>
    <row r="209" spans="1:177">
      <c r="A209">
        <v>193</v>
      </c>
      <c r="B209">
        <v>1621533953.6</v>
      </c>
      <c r="C209">
        <v>384.099999904633</v>
      </c>
      <c r="D209" t="s">
        <v>682</v>
      </c>
      <c r="E209" t="s">
        <v>683</v>
      </c>
      <c r="G209">
        <v>1621533953.6</v>
      </c>
      <c r="H209">
        <f>CD209*AF209*(BZ209-CA209)/(100*BS209*(1000-AF209*BZ209))</f>
        <v>0</v>
      </c>
      <c r="I209">
        <f>CD209*AF209*(BY209-BX209*(1000-AF209*CA209)/(1000-AF209*BZ209))/(100*BS209)</f>
        <v>0</v>
      </c>
      <c r="J209">
        <f>BX209 - IF(AF209&gt;1, I209*BS209*100.0/(AH209*CL209), 0)</f>
        <v>0</v>
      </c>
      <c r="K209">
        <f>((Q209-H209/2)*J209-I209)/(Q209+H209/2)</f>
        <v>0</v>
      </c>
      <c r="L209">
        <f>K209*(CE209+CF209)/1000.0</f>
        <v>0</v>
      </c>
      <c r="M209">
        <f>(BX209 - IF(AF209&gt;1, I209*BS209*100.0/(AH209*CL209), 0))*(CE209+CF209)/1000.0</f>
        <v>0</v>
      </c>
      <c r="N209">
        <f>2.0/((1/P209-1/O209)+SIGN(P209)*SQRT((1/P209-1/O209)*(1/P209-1/O209) + 4*BT209/((BT209+1)*(BT209+1))*(2*1/P209*1/O209-1/O209*1/O209)))</f>
        <v>0</v>
      </c>
      <c r="O209">
        <f>IF(LEFT(BU209,1)&lt;&gt;"0",IF(LEFT(BU209,1)="1",3.0,BV209),$D$5+$E$5*(CL209*CE209/($K$5*1000))+$F$5*(CL209*CE209/($K$5*1000))*MAX(MIN(BS209,$J$5),$I$5)*MAX(MIN(BS209,$J$5),$I$5)+$G$5*MAX(MIN(BS209,$J$5),$I$5)*(CL209*CE209/($K$5*1000))+$H$5*(CL209*CE209/($K$5*1000))*(CL209*CE209/($K$5*1000)))</f>
        <v>0</v>
      </c>
      <c r="P209">
        <f>H209*(1000-(1000*0.61365*exp(17.502*T209/(240.97+T209))/(CE209+CF209)+BZ209)/2)/(1000*0.61365*exp(17.502*T209/(240.97+T209))/(CE209+CF209)-BZ209)</f>
        <v>0</v>
      </c>
      <c r="Q209">
        <f>1/((BT209+1)/(N209/1.6)+1/(O209/1.37)) + BT209/((BT209+1)/(N209/1.6) + BT209/(O209/1.37))</f>
        <v>0</v>
      </c>
      <c r="R209">
        <f>(BP209*BR209)</f>
        <v>0</v>
      </c>
      <c r="S209">
        <f>(CG209+(R209+2*0.95*5.67E-8*(((CG209+$B$7)+273)^4-(CG209+273)^4)-44100*H209)/(1.84*29.3*O209+8*0.95*5.67E-8*(CG209+273)^3))</f>
        <v>0</v>
      </c>
      <c r="T209">
        <f>($C$7*CH209+$D$7*CI209+$E$7*S209)</f>
        <v>0</v>
      </c>
      <c r="U209">
        <f>0.61365*exp(17.502*T209/(240.97+T209))</f>
        <v>0</v>
      </c>
      <c r="V209">
        <f>(W209/X209*100)</f>
        <v>0</v>
      </c>
      <c r="W209">
        <f>BZ209*(CE209+CF209)/1000</f>
        <v>0</v>
      </c>
      <c r="X209">
        <f>0.61365*exp(17.502*CG209/(240.97+CG209))</f>
        <v>0</v>
      </c>
      <c r="Y209">
        <f>(U209-BZ209*(CE209+CF209)/1000)</f>
        <v>0</v>
      </c>
      <c r="Z209">
        <f>(-H209*44100)</f>
        <v>0</v>
      </c>
      <c r="AA209">
        <f>2*29.3*O209*0.92*(CG209-T209)</f>
        <v>0</v>
      </c>
      <c r="AB209">
        <f>2*0.95*5.67E-8*(((CG209+$B$7)+273)^4-(T209+273)^4)</f>
        <v>0</v>
      </c>
      <c r="AC209">
        <f>R209+AB209+Z209+AA209</f>
        <v>0</v>
      </c>
      <c r="AD209">
        <v>0</v>
      </c>
      <c r="AE209">
        <v>0</v>
      </c>
      <c r="AF209">
        <f>IF(AD209*$H$13&gt;=AH209,1.0,(AH209/(AH209-AD209*$H$13)))</f>
        <v>0</v>
      </c>
      <c r="AG209">
        <f>(AF209-1)*100</f>
        <v>0</v>
      </c>
      <c r="AH209">
        <f>MAX(0,($B$13+$C$13*CL209)/(1+$D$13*CL209)*CE209/(CG209+273)*$E$13)</f>
        <v>0</v>
      </c>
      <c r="AI209" t="s">
        <v>294</v>
      </c>
      <c r="AJ209">
        <v>0</v>
      </c>
      <c r="AK209">
        <v>0</v>
      </c>
      <c r="AL209">
        <f>AK209-AJ209</f>
        <v>0</v>
      </c>
      <c r="AM209">
        <f>AL209/AK209</f>
        <v>0</v>
      </c>
      <c r="AN209">
        <v>0</v>
      </c>
      <c r="AO209" t="s">
        <v>294</v>
      </c>
      <c r="AP209">
        <v>0</v>
      </c>
      <c r="AQ209">
        <v>0</v>
      </c>
      <c r="AR209">
        <f>1-AP209/AQ209</f>
        <v>0</v>
      </c>
      <c r="AS209">
        <v>0.5</v>
      </c>
      <c r="AT209">
        <f>BP209</f>
        <v>0</v>
      </c>
      <c r="AU209">
        <f>I209</f>
        <v>0</v>
      </c>
      <c r="AV209">
        <f>AR209*AS209*AT209</f>
        <v>0</v>
      </c>
      <c r="AW209">
        <f>BB209/AQ209</f>
        <v>0</v>
      </c>
      <c r="AX209">
        <f>(AU209-AN209)/AT209</f>
        <v>0</v>
      </c>
      <c r="AY209">
        <f>(AK209-AQ209)/AQ209</f>
        <v>0</v>
      </c>
      <c r="AZ209" t="s">
        <v>294</v>
      </c>
      <c r="BA209">
        <v>0</v>
      </c>
      <c r="BB209">
        <f>AQ209-BA209</f>
        <v>0</v>
      </c>
      <c r="BC209">
        <f>(AQ209-AP209)/(AQ209-BA209)</f>
        <v>0</v>
      </c>
      <c r="BD209">
        <f>(AK209-AQ209)/(AK209-BA209)</f>
        <v>0</v>
      </c>
      <c r="BE209">
        <f>(AQ209-AP209)/(AQ209-AJ209)</f>
        <v>0</v>
      </c>
      <c r="BF209">
        <f>(AK209-AQ209)/(AK209-AJ209)</f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f>$B$11*CM209+$C$11*CN209+$F$11*CO209*(1-CR209)</f>
        <v>0</v>
      </c>
      <c r="BP209">
        <f>BO209*BQ209</f>
        <v>0</v>
      </c>
      <c r="BQ209">
        <f>($B$11*$D$9+$C$11*$D$9+$F$11*((DB209+CT209)/MAX(DB209+CT209+DC209, 0.1)*$I$9+DC209/MAX(DB209+CT209+DC209, 0.1)*$J$9))/($B$11+$C$11+$F$11)</f>
        <v>0</v>
      </c>
      <c r="BR209">
        <f>($B$11*$K$9+$C$11*$K$9+$F$11*((DB209+CT209)/MAX(DB209+CT209+DC209, 0.1)*$P$9+DC209/MAX(DB209+CT209+DC209, 0.1)*$Q$9))/($B$11+$C$11+$F$11)</f>
        <v>0</v>
      </c>
      <c r="BS209">
        <v>6</v>
      </c>
      <c r="BT209">
        <v>0.5</v>
      </c>
      <c r="BU209" t="s">
        <v>295</v>
      </c>
      <c r="BV209">
        <v>2</v>
      </c>
      <c r="BW209">
        <v>1621533953.6</v>
      </c>
      <c r="BX209">
        <v>623.659</v>
      </c>
      <c r="BY209">
        <v>633.781</v>
      </c>
      <c r="BZ209">
        <v>12.9466</v>
      </c>
      <c r="CA209">
        <v>12.9585</v>
      </c>
      <c r="CB209">
        <v>613.858</v>
      </c>
      <c r="CC209">
        <v>12.7931</v>
      </c>
      <c r="CD209">
        <v>699.832</v>
      </c>
      <c r="CE209">
        <v>100.927</v>
      </c>
      <c r="CF209">
        <v>0.100777</v>
      </c>
      <c r="CG209">
        <v>22.9362</v>
      </c>
      <c r="CH209">
        <v>22.8836</v>
      </c>
      <c r="CI209">
        <v>999.9</v>
      </c>
      <c r="CJ209">
        <v>0</v>
      </c>
      <c r="CK209">
        <v>0</v>
      </c>
      <c r="CL209">
        <v>10020</v>
      </c>
      <c r="CM209">
        <v>0</v>
      </c>
      <c r="CN209">
        <v>3.22278</v>
      </c>
      <c r="CO209">
        <v>600.088</v>
      </c>
      <c r="CP209">
        <v>0.933003</v>
      </c>
      <c r="CQ209">
        <v>0.0669971</v>
      </c>
      <c r="CR209">
        <v>0</v>
      </c>
      <c r="CS209">
        <v>3.8456</v>
      </c>
      <c r="CT209">
        <v>4.99951</v>
      </c>
      <c r="CU209">
        <v>87.5893</v>
      </c>
      <c r="CV209">
        <v>4814.81</v>
      </c>
      <c r="CW209">
        <v>37.625</v>
      </c>
      <c r="CX209">
        <v>41.375</v>
      </c>
      <c r="CY209">
        <v>40</v>
      </c>
      <c r="CZ209">
        <v>41</v>
      </c>
      <c r="DA209">
        <v>39.937</v>
      </c>
      <c r="DB209">
        <v>555.22</v>
      </c>
      <c r="DC209">
        <v>39.87</v>
      </c>
      <c r="DD209">
        <v>0</v>
      </c>
      <c r="DE209">
        <v>1621533957.4</v>
      </c>
      <c r="DF209">
        <v>0</v>
      </c>
      <c r="DG209">
        <v>3.412332</v>
      </c>
      <c r="DH209">
        <v>0.46766923174777</v>
      </c>
      <c r="DI209">
        <v>-8.79569227643337</v>
      </c>
      <c r="DJ209">
        <v>87.857036</v>
      </c>
      <c r="DK209">
        <v>15</v>
      </c>
      <c r="DL209">
        <v>1621533543.5</v>
      </c>
      <c r="DM209" t="s">
        <v>296</v>
      </c>
      <c r="DN209">
        <v>1621533543</v>
      </c>
      <c r="DO209">
        <v>1621533543.5</v>
      </c>
      <c r="DP209">
        <v>4</v>
      </c>
      <c r="DQ209">
        <v>0.002</v>
      </c>
      <c r="DR209">
        <v>0.003</v>
      </c>
      <c r="DS209">
        <v>8.559</v>
      </c>
      <c r="DT209">
        <v>0.154</v>
      </c>
      <c r="DU209">
        <v>420</v>
      </c>
      <c r="DV209">
        <v>13</v>
      </c>
      <c r="DW209">
        <v>1.35</v>
      </c>
      <c r="DX209">
        <v>0.35</v>
      </c>
      <c r="DY209">
        <v>-9.91901682926829</v>
      </c>
      <c r="DZ209">
        <v>0.08377024390244</v>
      </c>
      <c r="EA209">
        <v>0.155288596387485</v>
      </c>
      <c r="EB209">
        <v>1</v>
      </c>
      <c r="EC209">
        <v>3.39168857142857</v>
      </c>
      <c r="ED209">
        <v>-0.129526330020959</v>
      </c>
      <c r="EE209">
        <v>0.160686578284611</v>
      </c>
      <c r="EF209">
        <v>1</v>
      </c>
      <c r="EG209">
        <v>0.000468952026829268</v>
      </c>
      <c r="EH209">
        <v>0.0170908532885017</v>
      </c>
      <c r="EI209">
        <v>0.0033296601775959</v>
      </c>
      <c r="EJ209">
        <v>1</v>
      </c>
      <c r="EK209">
        <v>3</v>
      </c>
      <c r="EL209">
        <v>3</v>
      </c>
      <c r="EM209" t="s">
        <v>297</v>
      </c>
      <c r="EN209">
        <v>100</v>
      </c>
      <c r="EO209">
        <v>100</v>
      </c>
      <c r="EP209">
        <v>9.801</v>
      </c>
      <c r="EQ209">
        <v>0.1535</v>
      </c>
      <c r="ER209">
        <v>5.25304998807394</v>
      </c>
      <c r="ES209">
        <v>0.0095515401478521</v>
      </c>
      <c r="ET209">
        <v>-4.08282145803731e-06</v>
      </c>
      <c r="EU209">
        <v>9.61633180237613e-10</v>
      </c>
      <c r="EV209">
        <v>-0.0133641391554055</v>
      </c>
      <c r="EW209">
        <v>0.00964955815971448</v>
      </c>
      <c r="EX209">
        <v>0.000351754833574242</v>
      </c>
      <c r="EY209">
        <v>-6.74969522547015e-06</v>
      </c>
      <c r="EZ209">
        <v>-1</v>
      </c>
      <c r="FA209">
        <v>-1</v>
      </c>
      <c r="FB209">
        <v>-1</v>
      </c>
      <c r="FC209">
        <v>-1</v>
      </c>
      <c r="FD209">
        <v>6.8</v>
      </c>
      <c r="FE209">
        <v>6.8</v>
      </c>
      <c r="FF209">
        <v>2</v>
      </c>
      <c r="FG209">
        <v>793.328</v>
      </c>
      <c r="FH209">
        <v>739.868</v>
      </c>
      <c r="FI209">
        <v>19.9995</v>
      </c>
      <c r="FJ209">
        <v>26.8075</v>
      </c>
      <c r="FK209">
        <v>29.9999</v>
      </c>
      <c r="FL209">
        <v>26.8873</v>
      </c>
      <c r="FM209">
        <v>26.8616</v>
      </c>
      <c r="FN209">
        <v>37.6626</v>
      </c>
      <c r="FO209">
        <v>16.7813</v>
      </c>
      <c r="FP209">
        <v>6.45989</v>
      </c>
      <c r="FQ209">
        <v>20</v>
      </c>
      <c r="FR209">
        <v>645.53</v>
      </c>
      <c r="FS209">
        <v>13.0148</v>
      </c>
      <c r="FT209">
        <v>100.044</v>
      </c>
      <c r="FU209">
        <v>100.411</v>
      </c>
    </row>
    <row r="210" spans="1:177">
      <c r="A210">
        <v>194</v>
      </c>
      <c r="B210">
        <v>1621533955.6</v>
      </c>
      <c r="C210">
        <v>386.099999904633</v>
      </c>
      <c r="D210" t="s">
        <v>684</v>
      </c>
      <c r="E210" t="s">
        <v>685</v>
      </c>
      <c r="G210">
        <v>1621533955.6</v>
      </c>
      <c r="H210">
        <f>CD210*AF210*(BZ210-CA210)/(100*BS210*(1000-AF210*BZ210))</f>
        <v>0</v>
      </c>
      <c r="I210">
        <f>CD210*AF210*(BY210-BX210*(1000-AF210*CA210)/(1000-AF210*BZ210))/(100*BS210)</f>
        <v>0</v>
      </c>
      <c r="J210">
        <f>BX210 - IF(AF210&gt;1, I210*BS210*100.0/(AH210*CL210), 0)</f>
        <v>0</v>
      </c>
      <c r="K210">
        <f>((Q210-H210/2)*J210-I210)/(Q210+H210/2)</f>
        <v>0</v>
      </c>
      <c r="L210">
        <f>K210*(CE210+CF210)/1000.0</f>
        <v>0</v>
      </c>
      <c r="M210">
        <f>(BX210 - IF(AF210&gt;1, I210*BS210*100.0/(AH210*CL210), 0))*(CE210+CF210)/1000.0</f>
        <v>0</v>
      </c>
      <c r="N210">
        <f>2.0/((1/P210-1/O210)+SIGN(P210)*SQRT((1/P210-1/O210)*(1/P210-1/O210) + 4*BT210/((BT210+1)*(BT210+1))*(2*1/P210*1/O210-1/O210*1/O210)))</f>
        <v>0</v>
      </c>
      <c r="O210">
        <f>IF(LEFT(BU210,1)&lt;&gt;"0",IF(LEFT(BU210,1)="1",3.0,BV210),$D$5+$E$5*(CL210*CE210/($K$5*1000))+$F$5*(CL210*CE210/($K$5*1000))*MAX(MIN(BS210,$J$5),$I$5)*MAX(MIN(BS210,$J$5),$I$5)+$G$5*MAX(MIN(BS210,$J$5),$I$5)*(CL210*CE210/($K$5*1000))+$H$5*(CL210*CE210/($K$5*1000))*(CL210*CE210/($K$5*1000)))</f>
        <v>0</v>
      </c>
      <c r="P210">
        <f>H210*(1000-(1000*0.61365*exp(17.502*T210/(240.97+T210))/(CE210+CF210)+BZ210)/2)/(1000*0.61365*exp(17.502*T210/(240.97+T210))/(CE210+CF210)-BZ210)</f>
        <v>0</v>
      </c>
      <c r="Q210">
        <f>1/((BT210+1)/(N210/1.6)+1/(O210/1.37)) + BT210/((BT210+1)/(N210/1.6) + BT210/(O210/1.37))</f>
        <v>0</v>
      </c>
      <c r="R210">
        <f>(BP210*BR210)</f>
        <v>0</v>
      </c>
      <c r="S210">
        <f>(CG210+(R210+2*0.95*5.67E-8*(((CG210+$B$7)+273)^4-(CG210+273)^4)-44100*H210)/(1.84*29.3*O210+8*0.95*5.67E-8*(CG210+273)^3))</f>
        <v>0</v>
      </c>
      <c r="T210">
        <f>($C$7*CH210+$D$7*CI210+$E$7*S210)</f>
        <v>0</v>
      </c>
      <c r="U210">
        <f>0.61365*exp(17.502*T210/(240.97+T210))</f>
        <v>0</v>
      </c>
      <c r="V210">
        <f>(W210/X210*100)</f>
        <v>0</v>
      </c>
      <c r="W210">
        <f>BZ210*(CE210+CF210)/1000</f>
        <v>0</v>
      </c>
      <c r="X210">
        <f>0.61365*exp(17.502*CG210/(240.97+CG210))</f>
        <v>0</v>
      </c>
      <c r="Y210">
        <f>(U210-BZ210*(CE210+CF210)/1000)</f>
        <v>0</v>
      </c>
      <c r="Z210">
        <f>(-H210*44100)</f>
        <v>0</v>
      </c>
      <c r="AA210">
        <f>2*29.3*O210*0.92*(CG210-T210)</f>
        <v>0</v>
      </c>
      <c r="AB210">
        <f>2*0.95*5.67E-8*(((CG210+$B$7)+273)^4-(T210+273)^4)</f>
        <v>0</v>
      </c>
      <c r="AC210">
        <f>R210+AB210+Z210+AA210</f>
        <v>0</v>
      </c>
      <c r="AD210">
        <v>0</v>
      </c>
      <c r="AE210">
        <v>0</v>
      </c>
      <c r="AF210">
        <f>IF(AD210*$H$13&gt;=AH210,1.0,(AH210/(AH210-AD210*$H$13)))</f>
        <v>0</v>
      </c>
      <c r="AG210">
        <f>(AF210-1)*100</f>
        <v>0</v>
      </c>
      <c r="AH210">
        <f>MAX(0,($B$13+$C$13*CL210)/(1+$D$13*CL210)*CE210/(CG210+273)*$E$13)</f>
        <v>0</v>
      </c>
      <c r="AI210" t="s">
        <v>294</v>
      </c>
      <c r="AJ210">
        <v>0</v>
      </c>
      <c r="AK210">
        <v>0</v>
      </c>
      <c r="AL210">
        <f>AK210-AJ210</f>
        <v>0</v>
      </c>
      <c r="AM210">
        <f>AL210/AK210</f>
        <v>0</v>
      </c>
      <c r="AN210">
        <v>0</v>
      </c>
      <c r="AO210" t="s">
        <v>294</v>
      </c>
      <c r="AP210">
        <v>0</v>
      </c>
      <c r="AQ210">
        <v>0</v>
      </c>
      <c r="AR210">
        <f>1-AP210/AQ210</f>
        <v>0</v>
      </c>
      <c r="AS210">
        <v>0.5</v>
      </c>
      <c r="AT210">
        <f>BP210</f>
        <v>0</v>
      </c>
      <c r="AU210">
        <f>I210</f>
        <v>0</v>
      </c>
      <c r="AV210">
        <f>AR210*AS210*AT210</f>
        <v>0</v>
      </c>
      <c r="AW210">
        <f>BB210/AQ210</f>
        <v>0</v>
      </c>
      <c r="AX210">
        <f>(AU210-AN210)/AT210</f>
        <v>0</v>
      </c>
      <c r="AY210">
        <f>(AK210-AQ210)/AQ210</f>
        <v>0</v>
      </c>
      <c r="AZ210" t="s">
        <v>294</v>
      </c>
      <c r="BA210">
        <v>0</v>
      </c>
      <c r="BB210">
        <f>AQ210-BA210</f>
        <v>0</v>
      </c>
      <c r="BC210">
        <f>(AQ210-AP210)/(AQ210-BA210)</f>
        <v>0</v>
      </c>
      <c r="BD210">
        <f>(AK210-AQ210)/(AK210-BA210)</f>
        <v>0</v>
      </c>
      <c r="BE210">
        <f>(AQ210-AP210)/(AQ210-AJ210)</f>
        <v>0</v>
      </c>
      <c r="BF210">
        <f>(AK210-AQ210)/(AK210-AJ210)</f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f>$B$11*CM210+$C$11*CN210+$F$11*CO210*(1-CR210)</f>
        <v>0</v>
      </c>
      <c r="BP210">
        <f>BO210*BQ210</f>
        <v>0</v>
      </c>
      <c r="BQ210">
        <f>($B$11*$D$9+$C$11*$D$9+$F$11*((DB210+CT210)/MAX(DB210+CT210+DC210, 0.1)*$I$9+DC210/MAX(DB210+CT210+DC210, 0.1)*$J$9))/($B$11+$C$11+$F$11)</f>
        <v>0</v>
      </c>
      <c r="BR210">
        <f>($B$11*$K$9+$C$11*$K$9+$F$11*((DB210+CT210)/MAX(DB210+CT210+DC210, 0.1)*$P$9+DC210/MAX(DB210+CT210+DC210, 0.1)*$Q$9))/($B$11+$C$11+$F$11)</f>
        <v>0</v>
      </c>
      <c r="BS210">
        <v>6</v>
      </c>
      <c r="BT210">
        <v>0.5</v>
      </c>
      <c r="BU210" t="s">
        <v>295</v>
      </c>
      <c r="BV210">
        <v>2</v>
      </c>
      <c r="BW210">
        <v>1621533955.6</v>
      </c>
      <c r="BX210">
        <v>627.118</v>
      </c>
      <c r="BY210">
        <v>637.085</v>
      </c>
      <c r="BZ210">
        <v>12.951</v>
      </c>
      <c r="CA210">
        <v>12.9866</v>
      </c>
      <c r="CB210">
        <v>617.298</v>
      </c>
      <c r="CC210">
        <v>12.7974</v>
      </c>
      <c r="CD210">
        <v>699.898</v>
      </c>
      <c r="CE210">
        <v>100.927</v>
      </c>
      <c r="CF210">
        <v>0.100631</v>
      </c>
      <c r="CG210">
        <v>22.9409</v>
      </c>
      <c r="CH210">
        <v>22.9081</v>
      </c>
      <c r="CI210">
        <v>999.9</v>
      </c>
      <c r="CJ210">
        <v>0</v>
      </c>
      <c r="CK210">
        <v>0</v>
      </c>
      <c r="CL210">
        <v>9965</v>
      </c>
      <c r="CM210">
        <v>0</v>
      </c>
      <c r="CN210">
        <v>3.22278</v>
      </c>
      <c r="CO210">
        <v>600.084</v>
      </c>
      <c r="CP210">
        <v>0.933003</v>
      </c>
      <c r="CQ210">
        <v>0.0669971</v>
      </c>
      <c r="CR210">
        <v>0</v>
      </c>
      <c r="CS210">
        <v>3.6297</v>
      </c>
      <c r="CT210">
        <v>4.99951</v>
      </c>
      <c r="CU210">
        <v>87.0576</v>
      </c>
      <c r="CV210">
        <v>4814.78</v>
      </c>
      <c r="CW210">
        <v>37.625</v>
      </c>
      <c r="CX210">
        <v>41.375</v>
      </c>
      <c r="CY210">
        <v>40</v>
      </c>
      <c r="CZ210">
        <v>41</v>
      </c>
      <c r="DA210">
        <v>39.937</v>
      </c>
      <c r="DB210">
        <v>555.22</v>
      </c>
      <c r="DC210">
        <v>39.87</v>
      </c>
      <c r="DD210">
        <v>0</v>
      </c>
      <c r="DE210">
        <v>1621533959.8</v>
      </c>
      <c r="DF210">
        <v>0</v>
      </c>
      <c r="DG210">
        <v>3.416004</v>
      </c>
      <c r="DH210">
        <v>0.617646155831902</v>
      </c>
      <c r="DI210">
        <v>-1.00116920811513</v>
      </c>
      <c r="DJ210">
        <v>87.608292</v>
      </c>
      <c r="DK210">
        <v>15</v>
      </c>
      <c r="DL210">
        <v>1621533543.5</v>
      </c>
      <c r="DM210" t="s">
        <v>296</v>
      </c>
      <c r="DN210">
        <v>1621533543</v>
      </c>
      <c r="DO210">
        <v>1621533543.5</v>
      </c>
      <c r="DP210">
        <v>4</v>
      </c>
      <c r="DQ210">
        <v>0.002</v>
      </c>
      <c r="DR210">
        <v>0.003</v>
      </c>
      <c r="DS210">
        <v>8.559</v>
      </c>
      <c r="DT210">
        <v>0.154</v>
      </c>
      <c r="DU210">
        <v>420</v>
      </c>
      <c r="DV210">
        <v>13</v>
      </c>
      <c r="DW210">
        <v>1.35</v>
      </c>
      <c r="DX210">
        <v>0.35</v>
      </c>
      <c r="DY210">
        <v>-9.92044536585366</v>
      </c>
      <c r="DZ210">
        <v>-0.363058954703855</v>
      </c>
      <c r="EA210">
        <v>0.151774541650301</v>
      </c>
      <c r="EB210">
        <v>1</v>
      </c>
      <c r="EC210">
        <v>3.39294411764706</v>
      </c>
      <c r="ED210">
        <v>0.226477949491142</v>
      </c>
      <c r="EE210">
        <v>0.179190403483814</v>
      </c>
      <c r="EF210">
        <v>1</v>
      </c>
      <c r="EG210">
        <v>-0.00111402977804878</v>
      </c>
      <c r="EH210">
        <v>-0.0146177710055749</v>
      </c>
      <c r="EI210">
        <v>0.0074644712224562</v>
      </c>
      <c r="EJ210">
        <v>1</v>
      </c>
      <c r="EK210">
        <v>3</v>
      </c>
      <c r="EL210">
        <v>3</v>
      </c>
      <c r="EM210" t="s">
        <v>297</v>
      </c>
      <c r="EN210">
        <v>100</v>
      </c>
      <c r="EO210">
        <v>100</v>
      </c>
      <c r="EP210">
        <v>9.82</v>
      </c>
      <c r="EQ210">
        <v>0.1536</v>
      </c>
      <c r="ER210">
        <v>5.25304998807394</v>
      </c>
      <c r="ES210">
        <v>0.0095515401478521</v>
      </c>
      <c r="ET210">
        <v>-4.08282145803731e-06</v>
      </c>
      <c r="EU210">
        <v>9.61633180237613e-10</v>
      </c>
      <c r="EV210">
        <v>-0.0133641391554055</v>
      </c>
      <c r="EW210">
        <v>0.00964955815971448</v>
      </c>
      <c r="EX210">
        <v>0.000351754833574242</v>
      </c>
      <c r="EY210">
        <v>-6.74969522547015e-06</v>
      </c>
      <c r="EZ210">
        <v>-1</v>
      </c>
      <c r="FA210">
        <v>-1</v>
      </c>
      <c r="FB210">
        <v>-1</v>
      </c>
      <c r="FC210">
        <v>-1</v>
      </c>
      <c r="FD210">
        <v>6.9</v>
      </c>
      <c r="FE210">
        <v>6.9</v>
      </c>
      <c r="FF210">
        <v>2</v>
      </c>
      <c r="FG210">
        <v>793.83</v>
      </c>
      <c r="FH210">
        <v>739.837</v>
      </c>
      <c r="FI210">
        <v>19.9994</v>
      </c>
      <c r="FJ210">
        <v>26.8066</v>
      </c>
      <c r="FK210">
        <v>29.9998</v>
      </c>
      <c r="FL210">
        <v>26.8851</v>
      </c>
      <c r="FM210">
        <v>26.8598</v>
      </c>
      <c r="FN210">
        <v>37.8269</v>
      </c>
      <c r="FO210">
        <v>16.7813</v>
      </c>
      <c r="FP210">
        <v>6.45989</v>
      </c>
      <c r="FQ210">
        <v>20</v>
      </c>
      <c r="FR210">
        <v>648.9</v>
      </c>
      <c r="FS210">
        <v>13.0148</v>
      </c>
      <c r="FT210">
        <v>100.045</v>
      </c>
      <c r="FU210">
        <v>100.411</v>
      </c>
    </row>
    <row r="211" spans="1:177">
      <c r="A211">
        <v>195</v>
      </c>
      <c r="B211">
        <v>1621533957.6</v>
      </c>
      <c r="C211">
        <v>388.099999904633</v>
      </c>
      <c r="D211" t="s">
        <v>686</v>
      </c>
      <c r="E211" t="s">
        <v>687</v>
      </c>
      <c r="G211">
        <v>1621533957.6</v>
      </c>
      <c r="H211">
        <f>CD211*AF211*(BZ211-CA211)/(100*BS211*(1000-AF211*BZ211))</f>
        <v>0</v>
      </c>
      <c r="I211">
        <f>CD211*AF211*(BY211-BX211*(1000-AF211*CA211)/(1000-AF211*BZ211))/(100*BS211)</f>
        <v>0</v>
      </c>
      <c r="J211">
        <f>BX211 - IF(AF211&gt;1, I211*BS211*100.0/(AH211*CL211), 0)</f>
        <v>0</v>
      </c>
      <c r="K211">
        <f>((Q211-H211/2)*J211-I211)/(Q211+H211/2)</f>
        <v>0</v>
      </c>
      <c r="L211">
        <f>K211*(CE211+CF211)/1000.0</f>
        <v>0</v>
      </c>
      <c r="M211">
        <f>(BX211 - IF(AF211&gt;1, I211*BS211*100.0/(AH211*CL211), 0))*(CE211+CF211)/1000.0</f>
        <v>0</v>
      </c>
      <c r="N211">
        <f>2.0/((1/P211-1/O211)+SIGN(P211)*SQRT((1/P211-1/O211)*(1/P211-1/O211) + 4*BT211/((BT211+1)*(BT211+1))*(2*1/P211*1/O211-1/O211*1/O211)))</f>
        <v>0</v>
      </c>
      <c r="O211">
        <f>IF(LEFT(BU211,1)&lt;&gt;"0",IF(LEFT(BU211,1)="1",3.0,BV211),$D$5+$E$5*(CL211*CE211/($K$5*1000))+$F$5*(CL211*CE211/($K$5*1000))*MAX(MIN(BS211,$J$5),$I$5)*MAX(MIN(BS211,$J$5),$I$5)+$G$5*MAX(MIN(BS211,$J$5),$I$5)*(CL211*CE211/($K$5*1000))+$H$5*(CL211*CE211/($K$5*1000))*(CL211*CE211/($K$5*1000)))</f>
        <v>0</v>
      </c>
      <c r="P211">
        <f>H211*(1000-(1000*0.61365*exp(17.502*T211/(240.97+T211))/(CE211+CF211)+BZ211)/2)/(1000*0.61365*exp(17.502*T211/(240.97+T211))/(CE211+CF211)-BZ211)</f>
        <v>0</v>
      </c>
      <c r="Q211">
        <f>1/((BT211+1)/(N211/1.6)+1/(O211/1.37)) + BT211/((BT211+1)/(N211/1.6) + BT211/(O211/1.37))</f>
        <v>0</v>
      </c>
      <c r="R211">
        <f>(BP211*BR211)</f>
        <v>0</v>
      </c>
      <c r="S211">
        <f>(CG211+(R211+2*0.95*5.67E-8*(((CG211+$B$7)+273)^4-(CG211+273)^4)-44100*H211)/(1.84*29.3*O211+8*0.95*5.67E-8*(CG211+273)^3))</f>
        <v>0</v>
      </c>
      <c r="T211">
        <f>($C$7*CH211+$D$7*CI211+$E$7*S211)</f>
        <v>0</v>
      </c>
      <c r="U211">
        <f>0.61365*exp(17.502*T211/(240.97+T211))</f>
        <v>0</v>
      </c>
      <c r="V211">
        <f>(W211/X211*100)</f>
        <v>0</v>
      </c>
      <c r="W211">
        <f>BZ211*(CE211+CF211)/1000</f>
        <v>0</v>
      </c>
      <c r="X211">
        <f>0.61365*exp(17.502*CG211/(240.97+CG211))</f>
        <v>0</v>
      </c>
      <c r="Y211">
        <f>(U211-BZ211*(CE211+CF211)/1000)</f>
        <v>0</v>
      </c>
      <c r="Z211">
        <f>(-H211*44100)</f>
        <v>0</v>
      </c>
      <c r="AA211">
        <f>2*29.3*O211*0.92*(CG211-T211)</f>
        <v>0</v>
      </c>
      <c r="AB211">
        <f>2*0.95*5.67E-8*(((CG211+$B$7)+273)^4-(T211+273)^4)</f>
        <v>0</v>
      </c>
      <c r="AC211">
        <f>R211+AB211+Z211+AA211</f>
        <v>0</v>
      </c>
      <c r="AD211">
        <v>0</v>
      </c>
      <c r="AE211">
        <v>0</v>
      </c>
      <c r="AF211">
        <f>IF(AD211*$H$13&gt;=AH211,1.0,(AH211/(AH211-AD211*$H$13)))</f>
        <v>0</v>
      </c>
      <c r="AG211">
        <f>(AF211-1)*100</f>
        <v>0</v>
      </c>
      <c r="AH211">
        <f>MAX(0,($B$13+$C$13*CL211)/(1+$D$13*CL211)*CE211/(CG211+273)*$E$13)</f>
        <v>0</v>
      </c>
      <c r="AI211" t="s">
        <v>294</v>
      </c>
      <c r="AJ211">
        <v>0</v>
      </c>
      <c r="AK211">
        <v>0</v>
      </c>
      <c r="AL211">
        <f>AK211-AJ211</f>
        <v>0</v>
      </c>
      <c r="AM211">
        <f>AL211/AK211</f>
        <v>0</v>
      </c>
      <c r="AN211">
        <v>0</v>
      </c>
      <c r="AO211" t="s">
        <v>294</v>
      </c>
      <c r="AP211">
        <v>0</v>
      </c>
      <c r="AQ211">
        <v>0</v>
      </c>
      <c r="AR211">
        <f>1-AP211/AQ211</f>
        <v>0</v>
      </c>
      <c r="AS211">
        <v>0.5</v>
      </c>
      <c r="AT211">
        <f>BP211</f>
        <v>0</v>
      </c>
      <c r="AU211">
        <f>I211</f>
        <v>0</v>
      </c>
      <c r="AV211">
        <f>AR211*AS211*AT211</f>
        <v>0</v>
      </c>
      <c r="AW211">
        <f>BB211/AQ211</f>
        <v>0</v>
      </c>
      <c r="AX211">
        <f>(AU211-AN211)/AT211</f>
        <v>0</v>
      </c>
      <c r="AY211">
        <f>(AK211-AQ211)/AQ211</f>
        <v>0</v>
      </c>
      <c r="AZ211" t="s">
        <v>294</v>
      </c>
      <c r="BA211">
        <v>0</v>
      </c>
      <c r="BB211">
        <f>AQ211-BA211</f>
        <v>0</v>
      </c>
      <c r="BC211">
        <f>(AQ211-AP211)/(AQ211-BA211)</f>
        <v>0</v>
      </c>
      <c r="BD211">
        <f>(AK211-AQ211)/(AK211-BA211)</f>
        <v>0</v>
      </c>
      <c r="BE211">
        <f>(AQ211-AP211)/(AQ211-AJ211)</f>
        <v>0</v>
      </c>
      <c r="BF211">
        <f>(AK211-AQ211)/(AK211-AJ211)</f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f>$B$11*CM211+$C$11*CN211+$F$11*CO211*(1-CR211)</f>
        <v>0</v>
      </c>
      <c r="BP211">
        <f>BO211*BQ211</f>
        <v>0</v>
      </c>
      <c r="BQ211">
        <f>($B$11*$D$9+$C$11*$D$9+$F$11*((DB211+CT211)/MAX(DB211+CT211+DC211, 0.1)*$I$9+DC211/MAX(DB211+CT211+DC211, 0.1)*$J$9))/($B$11+$C$11+$F$11)</f>
        <v>0</v>
      </c>
      <c r="BR211">
        <f>($B$11*$K$9+$C$11*$K$9+$F$11*((DB211+CT211)/MAX(DB211+CT211+DC211, 0.1)*$P$9+DC211/MAX(DB211+CT211+DC211, 0.1)*$Q$9))/($B$11+$C$11+$F$11)</f>
        <v>0</v>
      </c>
      <c r="BS211">
        <v>6</v>
      </c>
      <c r="BT211">
        <v>0.5</v>
      </c>
      <c r="BU211" t="s">
        <v>295</v>
      </c>
      <c r="BV211">
        <v>2</v>
      </c>
      <c r="BW211">
        <v>1621533957.6</v>
      </c>
      <c r="BX211">
        <v>630.382</v>
      </c>
      <c r="BY211">
        <v>640.499</v>
      </c>
      <c r="BZ211">
        <v>12.9621</v>
      </c>
      <c r="CA211">
        <v>12.9856</v>
      </c>
      <c r="CB211">
        <v>620.544</v>
      </c>
      <c r="CC211">
        <v>12.8083</v>
      </c>
      <c r="CD211">
        <v>700.141</v>
      </c>
      <c r="CE211">
        <v>100.927</v>
      </c>
      <c r="CF211">
        <v>0.100817</v>
      </c>
      <c r="CG211">
        <v>22.9405</v>
      </c>
      <c r="CH211">
        <v>22.888</v>
      </c>
      <c r="CI211">
        <v>999.9</v>
      </c>
      <c r="CJ211">
        <v>0</v>
      </c>
      <c r="CK211">
        <v>0</v>
      </c>
      <c r="CL211">
        <v>9940</v>
      </c>
      <c r="CM211">
        <v>0</v>
      </c>
      <c r="CN211">
        <v>3.22278</v>
      </c>
      <c r="CO211">
        <v>599.787</v>
      </c>
      <c r="CP211">
        <v>0.932968</v>
      </c>
      <c r="CQ211">
        <v>0.0670323</v>
      </c>
      <c r="CR211">
        <v>0</v>
      </c>
      <c r="CS211">
        <v>3.3917</v>
      </c>
      <c r="CT211">
        <v>4.99951</v>
      </c>
      <c r="CU211">
        <v>86.6188</v>
      </c>
      <c r="CV211">
        <v>4812.33</v>
      </c>
      <c r="CW211">
        <v>37.625</v>
      </c>
      <c r="CX211">
        <v>41.375</v>
      </c>
      <c r="CY211">
        <v>40</v>
      </c>
      <c r="CZ211">
        <v>41</v>
      </c>
      <c r="DA211">
        <v>39.937</v>
      </c>
      <c r="DB211">
        <v>554.92</v>
      </c>
      <c r="DC211">
        <v>39.87</v>
      </c>
      <c r="DD211">
        <v>0</v>
      </c>
      <c r="DE211">
        <v>1621533961.6</v>
      </c>
      <c r="DF211">
        <v>0</v>
      </c>
      <c r="DG211">
        <v>3.40057692307692</v>
      </c>
      <c r="DH211">
        <v>0.467958973219731</v>
      </c>
      <c r="DI211">
        <v>0.59195897699322</v>
      </c>
      <c r="DJ211">
        <v>87.3887384615385</v>
      </c>
      <c r="DK211">
        <v>15</v>
      </c>
      <c r="DL211">
        <v>1621533543.5</v>
      </c>
      <c r="DM211" t="s">
        <v>296</v>
      </c>
      <c r="DN211">
        <v>1621533543</v>
      </c>
      <c r="DO211">
        <v>1621533543.5</v>
      </c>
      <c r="DP211">
        <v>4</v>
      </c>
      <c r="DQ211">
        <v>0.002</v>
      </c>
      <c r="DR211">
        <v>0.003</v>
      </c>
      <c r="DS211">
        <v>8.559</v>
      </c>
      <c r="DT211">
        <v>0.154</v>
      </c>
      <c r="DU211">
        <v>420</v>
      </c>
      <c r="DV211">
        <v>13</v>
      </c>
      <c r="DW211">
        <v>1.35</v>
      </c>
      <c r="DX211">
        <v>0.35</v>
      </c>
      <c r="DY211">
        <v>-9.90330951219512</v>
      </c>
      <c r="DZ211">
        <v>-0.506465435540055</v>
      </c>
      <c r="EA211">
        <v>0.134228012414828</v>
      </c>
      <c r="EB211">
        <v>0</v>
      </c>
      <c r="EC211">
        <v>3.39913333333333</v>
      </c>
      <c r="ED211">
        <v>0.536810892629783</v>
      </c>
      <c r="EE211">
        <v>0.184873299228625</v>
      </c>
      <c r="EF211">
        <v>1</v>
      </c>
      <c r="EG211">
        <v>-0.00445270392439024</v>
      </c>
      <c r="EH211">
        <v>-0.0639049668188153</v>
      </c>
      <c r="EI211">
        <v>0.012335827078</v>
      </c>
      <c r="EJ211">
        <v>1</v>
      </c>
      <c r="EK211">
        <v>2</v>
      </c>
      <c r="EL211">
        <v>3</v>
      </c>
      <c r="EM211" t="s">
        <v>306</v>
      </c>
      <c r="EN211">
        <v>100</v>
      </c>
      <c r="EO211">
        <v>100</v>
      </c>
      <c r="EP211">
        <v>9.838</v>
      </c>
      <c r="EQ211">
        <v>0.1538</v>
      </c>
      <c r="ER211">
        <v>5.25304998807394</v>
      </c>
      <c r="ES211">
        <v>0.0095515401478521</v>
      </c>
      <c r="ET211">
        <v>-4.08282145803731e-06</v>
      </c>
      <c r="EU211">
        <v>9.61633180237613e-10</v>
      </c>
      <c r="EV211">
        <v>-0.0133641391554055</v>
      </c>
      <c r="EW211">
        <v>0.00964955815971448</v>
      </c>
      <c r="EX211">
        <v>0.000351754833574242</v>
      </c>
      <c r="EY211">
        <v>-6.74969522547015e-06</v>
      </c>
      <c r="EZ211">
        <v>-1</v>
      </c>
      <c r="FA211">
        <v>-1</v>
      </c>
      <c r="FB211">
        <v>-1</v>
      </c>
      <c r="FC211">
        <v>-1</v>
      </c>
      <c r="FD211">
        <v>6.9</v>
      </c>
      <c r="FE211">
        <v>6.9</v>
      </c>
      <c r="FF211">
        <v>2</v>
      </c>
      <c r="FG211">
        <v>793.474</v>
      </c>
      <c r="FH211">
        <v>739.458</v>
      </c>
      <c r="FI211">
        <v>19.9997</v>
      </c>
      <c r="FJ211">
        <v>26.8053</v>
      </c>
      <c r="FK211">
        <v>29.9999</v>
      </c>
      <c r="FL211">
        <v>26.8851</v>
      </c>
      <c r="FM211">
        <v>26.8594</v>
      </c>
      <c r="FN211">
        <v>37.9905</v>
      </c>
      <c r="FO211">
        <v>16.7813</v>
      </c>
      <c r="FP211">
        <v>6.45989</v>
      </c>
      <c r="FQ211">
        <v>20</v>
      </c>
      <c r="FR211">
        <v>648.9</v>
      </c>
      <c r="FS211">
        <v>13.0148</v>
      </c>
      <c r="FT211">
        <v>100.046</v>
      </c>
      <c r="FU211">
        <v>100.411</v>
      </c>
    </row>
    <row r="212" spans="1:177">
      <c r="A212">
        <v>196</v>
      </c>
      <c r="B212">
        <v>1621533959.6</v>
      </c>
      <c r="C212">
        <v>390.099999904633</v>
      </c>
      <c r="D212" t="s">
        <v>688</v>
      </c>
      <c r="E212" t="s">
        <v>689</v>
      </c>
      <c r="G212">
        <v>1621533959.6</v>
      </c>
      <c r="H212">
        <f>CD212*AF212*(BZ212-CA212)/(100*BS212*(1000-AF212*BZ212))</f>
        <v>0</v>
      </c>
      <c r="I212">
        <f>CD212*AF212*(BY212-BX212*(1000-AF212*CA212)/(1000-AF212*BZ212))/(100*BS212)</f>
        <v>0</v>
      </c>
      <c r="J212">
        <f>BX212 - IF(AF212&gt;1, I212*BS212*100.0/(AH212*CL212), 0)</f>
        <v>0</v>
      </c>
      <c r="K212">
        <f>((Q212-H212/2)*J212-I212)/(Q212+H212/2)</f>
        <v>0</v>
      </c>
      <c r="L212">
        <f>K212*(CE212+CF212)/1000.0</f>
        <v>0</v>
      </c>
      <c r="M212">
        <f>(BX212 - IF(AF212&gt;1, I212*BS212*100.0/(AH212*CL212), 0))*(CE212+CF212)/1000.0</f>
        <v>0</v>
      </c>
      <c r="N212">
        <f>2.0/((1/P212-1/O212)+SIGN(P212)*SQRT((1/P212-1/O212)*(1/P212-1/O212) + 4*BT212/((BT212+1)*(BT212+1))*(2*1/P212*1/O212-1/O212*1/O212)))</f>
        <v>0</v>
      </c>
      <c r="O212">
        <f>IF(LEFT(BU212,1)&lt;&gt;"0",IF(LEFT(BU212,1)="1",3.0,BV212),$D$5+$E$5*(CL212*CE212/($K$5*1000))+$F$5*(CL212*CE212/($K$5*1000))*MAX(MIN(BS212,$J$5),$I$5)*MAX(MIN(BS212,$J$5),$I$5)+$G$5*MAX(MIN(BS212,$J$5),$I$5)*(CL212*CE212/($K$5*1000))+$H$5*(CL212*CE212/($K$5*1000))*(CL212*CE212/($K$5*1000)))</f>
        <v>0</v>
      </c>
      <c r="P212">
        <f>H212*(1000-(1000*0.61365*exp(17.502*T212/(240.97+T212))/(CE212+CF212)+BZ212)/2)/(1000*0.61365*exp(17.502*T212/(240.97+T212))/(CE212+CF212)-BZ212)</f>
        <v>0</v>
      </c>
      <c r="Q212">
        <f>1/((BT212+1)/(N212/1.6)+1/(O212/1.37)) + BT212/((BT212+1)/(N212/1.6) + BT212/(O212/1.37))</f>
        <v>0</v>
      </c>
      <c r="R212">
        <f>(BP212*BR212)</f>
        <v>0</v>
      </c>
      <c r="S212">
        <f>(CG212+(R212+2*0.95*5.67E-8*(((CG212+$B$7)+273)^4-(CG212+273)^4)-44100*H212)/(1.84*29.3*O212+8*0.95*5.67E-8*(CG212+273)^3))</f>
        <v>0</v>
      </c>
      <c r="T212">
        <f>($C$7*CH212+$D$7*CI212+$E$7*S212)</f>
        <v>0</v>
      </c>
      <c r="U212">
        <f>0.61365*exp(17.502*T212/(240.97+T212))</f>
        <v>0</v>
      </c>
      <c r="V212">
        <f>(W212/X212*100)</f>
        <v>0</v>
      </c>
      <c r="W212">
        <f>BZ212*(CE212+CF212)/1000</f>
        <v>0</v>
      </c>
      <c r="X212">
        <f>0.61365*exp(17.502*CG212/(240.97+CG212))</f>
        <v>0</v>
      </c>
      <c r="Y212">
        <f>(U212-BZ212*(CE212+CF212)/1000)</f>
        <v>0</v>
      </c>
      <c r="Z212">
        <f>(-H212*44100)</f>
        <v>0</v>
      </c>
      <c r="AA212">
        <f>2*29.3*O212*0.92*(CG212-T212)</f>
        <v>0</v>
      </c>
      <c r="AB212">
        <f>2*0.95*5.67E-8*(((CG212+$B$7)+273)^4-(T212+273)^4)</f>
        <v>0</v>
      </c>
      <c r="AC212">
        <f>R212+AB212+Z212+AA212</f>
        <v>0</v>
      </c>
      <c r="AD212">
        <v>0</v>
      </c>
      <c r="AE212">
        <v>0</v>
      </c>
      <c r="AF212">
        <f>IF(AD212*$H$13&gt;=AH212,1.0,(AH212/(AH212-AD212*$H$13)))</f>
        <v>0</v>
      </c>
      <c r="AG212">
        <f>(AF212-1)*100</f>
        <v>0</v>
      </c>
      <c r="AH212">
        <f>MAX(0,($B$13+$C$13*CL212)/(1+$D$13*CL212)*CE212/(CG212+273)*$E$13)</f>
        <v>0</v>
      </c>
      <c r="AI212" t="s">
        <v>294</v>
      </c>
      <c r="AJ212">
        <v>0</v>
      </c>
      <c r="AK212">
        <v>0</v>
      </c>
      <c r="AL212">
        <f>AK212-AJ212</f>
        <v>0</v>
      </c>
      <c r="AM212">
        <f>AL212/AK212</f>
        <v>0</v>
      </c>
      <c r="AN212">
        <v>0</v>
      </c>
      <c r="AO212" t="s">
        <v>294</v>
      </c>
      <c r="AP212">
        <v>0</v>
      </c>
      <c r="AQ212">
        <v>0</v>
      </c>
      <c r="AR212">
        <f>1-AP212/AQ212</f>
        <v>0</v>
      </c>
      <c r="AS212">
        <v>0.5</v>
      </c>
      <c r="AT212">
        <f>BP212</f>
        <v>0</v>
      </c>
      <c r="AU212">
        <f>I212</f>
        <v>0</v>
      </c>
      <c r="AV212">
        <f>AR212*AS212*AT212</f>
        <v>0</v>
      </c>
      <c r="AW212">
        <f>BB212/AQ212</f>
        <v>0</v>
      </c>
      <c r="AX212">
        <f>(AU212-AN212)/AT212</f>
        <v>0</v>
      </c>
      <c r="AY212">
        <f>(AK212-AQ212)/AQ212</f>
        <v>0</v>
      </c>
      <c r="AZ212" t="s">
        <v>294</v>
      </c>
      <c r="BA212">
        <v>0</v>
      </c>
      <c r="BB212">
        <f>AQ212-BA212</f>
        <v>0</v>
      </c>
      <c r="BC212">
        <f>(AQ212-AP212)/(AQ212-BA212)</f>
        <v>0</v>
      </c>
      <c r="BD212">
        <f>(AK212-AQ212)/(AK212-BA212)</f>
        <v>0</v>
      </c>
      <c r="BE212">
        <f>(AQ212-AP212)/(AQ212-AJ212)</f>
        <v>0</v>
      </c>
      <c r="BF212">
        <f>(AK212-AQ212)/(AK212-AJ212)</f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f>$B$11*CM212+$C$11*CN212+$F$11*CO212*(1-CR212)</f>
        <v>0</v>
      </c>
      <c r="BP212">
        <f>BO212*BQ212</f>
        <v>0</v>
      </c>
      <c r="BQ212">
        <f>($B$11*$D$9+$C$11*$D$9+$F$11*((DB212+CT212)/MAX(DB212+CT212+DC212, 0.1)*$I$9+DC212/MAX(DB212+CT212+DC212, 0.1)*$J$9))/($B$11+$C$11+$F$11)</f>
        <v>0</v>
      </c>
      <c r="BR212">
        <f>($B$11*$K$9+$C$11*$K$9+$F$11*((DB212+CT212)/MAX(DB212+CT212+DC212, 0.1)*$P$9+DC212/MAX(DB212+CT212+DC212, 0.1)*$Q$9))/($B$11+$C$11+$F$11)</f>
        <v>0</v>
      </c>
      <c r="BS212">
        <v>6</v>
      </c>
      <c r="BT212">
        <v>0.5</v>
      </c>
      <c r="BU212" t="s">
        <v>295</v>
      </c>
      <c r="BV212">
        <v>2</v>
      </c>
      <c r="BW212">
        <v>1621533959.6</v>
      </c>
      <c r="BX212">
        <v>633.898</v>
      </c>
      <c r="BY212">
        <v>643.7</v>
      </c>
      <c r="BZ212">
        <v>12.9699</v>
      </c>
      <c r="CA212">
        <v>12.9943</v>
      </c>
      <c r="CB212">
        <v>624.041</v>
      </c>
      <c r="CC212">
        <v>12.816</v>
      </c>
      <c r="CD212">
        <v>700.047</v>
      </c>
      <c r="CE212">
        <v>100.927</v>
      </c>
      <c r="CF212">
        <v>0.100457</v>
      </c>
      <c r="CG212">
        <v>22.9424</v>
      </c>
      <c r="CH212">
        <v>22.8983</v>
      </c>
      <c r="CI212">
        <v>999.9</v>
      </c>
      <c r="CJ212">
        <v>0</v>
      </c>
      <c r="CK212">
        <v>0</v>
      </c>
      <c r="CL212">
        <v>10040</v>
      </c>
      <c r="CM212">
        <v>0</v>
      </c>
      <c r="CN212">
        <v>3.26802</v>
      </c>
      <c r="CO212">
        <v>600.09</v>
      </c>
      <c r="CP212">
        <v>0.933003</v>
      </c>
      <c r="CQ212">
        <v>0.0669971</v>
      </c>
      <c r="CR212">
        <v>0</v>
      </c>
      <c r="CS212">
        <v>3.1406</v>
      </c>
      <c r="CT212">
        <v>4.99951</v>
      </c>
      <c r="CU212">
        <v>87.3716</v>
      </c>
      <c r="CV212">
        <v>4814.83</v>
      </c>
      <c r="CW212">
        <v>37.625</v>
      </c>
      <c r="CX212">
        <v>41.375</v>
      </c>
      <c r="CY212">
        <v>40</v>
      </c>
      <c r="CZ212">
        <v>41</v>
      </c>
      <c r="DA212">
        <v>39.937</v>
      </c>
      <c r="DB212">
        <v>555.22</v>
      </c>
      <c r="DC212">
        <v>39.87</v>
      </c>
      <c r="DD212">
        <v>0</v>
      </c>
      <c r="DE212">
        <v>1621533963.4</v>
      </c>
      <c r="DF212">
        <v>0</v>
      </c>
      <c r="DG212">
        <v>3.39696</v>
      </c>
      <c r="DH212">
        <v>0.176546155558054</v>
      </c>
      <c r="DI212">
        <v>5.53660769764235</v>
      </c>
      <c r="DJ212">
        <v>87.223848</v>
      </c>
      <c r="DK212">
        <v>15</v>
      </c>
      <c r="DL212">
        <v>1621533543.5</v>
      </c>
      <c r="DM212" t="s">
        <v>296</v>
      </c>
      <c r="DN212">
        <v>1621533543</v>
      </c>
      <c r="DO212">
        <v>1621533543.5</v>
      </c>
      <c r="DP212">
        <v>4</v>
      </c>
      <c r="DQ212">
        <v>0.002</v>
      </c>
      <c r="DR212">
        <v>0.003</v>
      </c>
      <c r="DS212">
        <v>8.559</v>
      </c>
      <c r="DT212">
        <v>0.154</v>
      </c>
      <c r="DU212">
        <v>420</v>
      </c>
      <c r="DV212">
        <v>13</v>
      </c>
      <c r="DW212">
        <v>1.35</v>
      </c>
      <c r="DX212">
        <v>0.35</v>
      </c>
      <c r="DY212">
        <v>-9.92561853658537</v>
      </c>
      <c r="DZ212">
        <v>-0.823839512195124</v>
      </c>
      <c r="EA212">
        <v>0.154356756811836</v>
      </c>
      <c r="EB212">
        <v>0</v>
      </c>
      <c r="EC212">
        <v>3.39425428571429</v>
      </c>
      <c r="ED212">
        <v>0.350438525372528</v>
      </c>
      <c r="EE212">
        <v>0.183965054667389</v>
      </c>
      <c r="EF212">
        <v>1</v>
      </c>
      <c r="EG212">
        <v>-0.00645395416829268</v>
      </c>
      <c r="EH212">
        <v>-0.0827215284857143</v>
      </c>
      <c r="EI212">
        <v>0.0131575688583102</v>
      </c>
      <c r="EJ212">
        <v>1</v>
      </c>
      <c r="EK212">
        <v>2</v>
      </c>
      <c r="EL212">
        <v>3</v>
      </c>
      <c r="EM212" t="s">
        <v>306</v>
      </c>
      <c r="EN212">
        <v>100</v>
      </c>
      <c r="EO212">
        <v>100</v>
      </c>
      <c r="EP212">
        <v>9.857</v>
      </c>
      <c r="EQ212">
        <v>0.1539</v>
      </c>
      <c r="ER212">
        <v>5.25304998807394</v>
      </c>
      <c r="ES212">
        <v>0.0095515401478521</v>
      </c>
      <c r="ET212">
        <v>-4.08282145803731e-06</v>
      </c>
      <c r="EU212">
        <v>9.61633180237613e-10</v>
      </c>
      <c r="EV212">
        <v>-0.0133641391554055</v>
      </c>
      <c r="EW212">
        <v>0.00964955815971448</v>
      </c>
      <c r="EX212">
        <v>0.000351754833574242</v>
      </c>
      <c r="EY212">
        <v>-6.74969522547015e-06</v>
      </c>
      <c r="EZ212">
        <v>-1</v>
      </c>
      <c r="FA212">
        <v>-1</v>
      </c>
      <c r="FB212">
        <v>-1</v>
      </c>
      <c r="FC212">
        <v>-1</v>
      </c>
      <c r="FD212">
        <v>6.9</v>
      </c>
      <c r="FE212">
        <v>6.9</v>
      </c>
      <c r="FF212">
        <v>2</v>
      </c>
      <c r="FG212">
        <v>793.283</v>
      </c>
      <c r="FH212">
        <v>739.806</v>
      </c>
      <c r="FI212">
        <v>19.9999</v>
      </c>
      <c r="FJ212">
        <v>26.8044</v>
      </c>
      <c r="FK212">
        <v>29.9999</v>
      </c>
      <c r="FL212">
        <v>26.8837</v>
      </c>
      <c r="FM212">
        <v>26.8575</v>
      </c>
      <c r="FN212">
        <v>38.1539</v>
      </c>
      <c r="FO212">
        <v>16.7813</v>
      </c>
      <c r="FP212">
        <v>6.45989</v>
      </c>
      <c r="FQ212">
        <v>20</v>
      </c>
      <c r="FR212">
        <v>652.29</v>
      </c>
      <c r="FS212">
        <v>13.0093</v>
      </c>
      <c r="FT212">
        <v>100.045</v>
      </c>
      <c r="FU212">
        <v>100.413</v>
      </c>
    </row>
    <row r="213" spans="1:177">
      <c r="A213">
        <v>197</v>
      </c>
      <c r="B213">
        <v>1621533961.6</v>
      </c>
      <c r="C213">
        <v>392.099999904633</v>
      </c>
      <c r="D213" t="s">
        <v>690</v>
      </c>
      <c r="E213" t="s">
        <v>691</v>
      </c>
      <c r="G213">
        <v>1621533961.6</v>
      </c>
      <c r="H213">
        <f>CD213*AF213*(BZ213-CA213)/(100*BS213*(1000-AF213*BZ213))</f>
        <v>0</v>
      </c>
      <c r="I213">
        <f>CD213*AF213*(BY213-BX213*(1000-AF213*CA213)/(1000-AF213*BZ213))/(100*BS213)</f>
        <v>0</v>
      </c>
      <c r="J213">
        <f>BX213 - IF(AF213&gt;1, I213*BS213*100.0/(AH213*CL213), 0)</f>
        <v>0</v>
      </c>
      <c r="K213">
        <f>((Q213-H213/2)*J213-I213)/(Q213+H213/2)</f>
        <v>0</v>
      </c>
      <c r="L213">
        <f>K213*(CE213+CF213)/1000.0</f>
        <v>0</v>
      </c>
      <c r="M213">
        <f>(BX213 - IF(AF213&gt;1, I213*BS213*100.0/(AH213*CL213), 0))*(CE213+CF213)/1000.0</f>
        <v>0</v>
      </c>
      <c r="N213">
        <f>2.0/((1/P213-1/O213)+SIGN(P213)*SQRT((1/P213-1/O213)*(1/P213-1/O213) + 4*BT213/((BT213+1)*(BT213+1))*(2*1/P213*1/O213-1/O213*1/O213)))</f>
        <v>0</v>
      </c>
      <c r="O213">
        <f>IF(LEFT(BU213,1)&lt;&gt;"0",IF(LEFT(BU213,1)="1",3.0,BV213),$D$5+$E$5*(CL213*CE213/($K$5*1000))+$F$5*(CL213*CE213/($K$5*1000))*MAX(MIN(BS213,$J$5),$I$5)*MAX(MIN(BS213,$J$5),$I$5)+$G$5*MAX(MIN(BS213,$J$5),$I$5)*(CL213*CE213/($K$5*1000))+$H$5*(CL213*CE213/($K$5*1000))*(CL213*CE213/($K$5*1000)))</f>
        <v>0</v>
      </c>
      <c r="P213">
        <f>H213*(1000-(1000*0.61365*exp(17.502*T213/(240.97+T213))/(CE213+CF213)+BZ213)/2)/(1000*0.61365*exp(17.502*T213/(240.97+T213))/(CE213+CF213)-BZ213)</f>
        <v>0</v>
      </c>
      <c r="Q213">
        <f>1/((BT213+1)/(N213/1.6)+1/(O213/1.37)) + BT213/((BT213+1)/(N213/1.6) + BT213/(O213/1.37))</f>
        <v>0</v>
      </c>
      <c r="R213">
        <f>(BP213*BR213)</f>
        <v>0</v>
      </c>
      <c r="S213">
        <f>(CG213+(R213+2*0.95*5.67E-8*(((CG213+$B$7)+273)^4-(CG213+273)^4)-44100*H213)/(1.84*29.3*O213+8*0.95*5.67E-8*(CG213+273)^3))</f>
        <v>0</v>
      </c>
      <c r="T213">
        <f>($C$7*CH213+$D$7*CI213+$E$7*S213)</f>
        <v>0</v>
      </c>
      <c r="U213">
        <f>0.61365*exp(17.502*T213/(240.97+T213))</f>
        <v>0</v>
      </c>
      <c r="V213">
        <f>(W213/X213*100)</f>
        <v>0</v>
      </c>
      <c r="W213">
        <f>BZ213*(CE213+CF213)/1000</f>
        <v>0</v>
      </c>
      <c r="X213">
        <f>0.61365*exp(17.502*CG213/(240.97+CG213))</f>
        <v>0</v>
      </c>
      <c r="Y213">
        <f>(U213-BZ213*(CE213+CF213)/1000)</f>
        <v>0</v>
      </c>
      <c r="Z213">
        <f>(-H213*44100)</f>
        <v>0</v>
      </c>
      <c r="AA213">
        <f>2*29.3*O213*0.92*(CG213-T213)</f>
        <v>0</v>
      </c>
      <c r="AB213">
        <f>2*0.95*5.67E-8*(((CG213+$B$7)+273)^4-(T213+273)^4)</f>
        <v>0</v>
      </c>
      <c r="AC213">
        <f>R213+AB213+Z213+AA213</f>
        <v>0</v>
      </c>
      <c r="AD213">
        <v>0</v>
      </c>
      <c r="AE213">
        <v>0</v>
      </c>
      <c r="AF213">
        <f>IF(AD213*$H$13&gt;=AH213,1.0,(AH213/(AH213-AD213*$H$13)))</f>
        <v>0</v>
      </c>
      <c r="AG213">
        <f>(AF213-1)*100</f>
        <v>0</v>
      </c>
      <c r="AH213">
        <f>MAX(0,($B$13+$C$13*CL213)/(1+$D$13*CL213)*CE213/(CG213+273)*$E$13)</f>
        <v>0</v>
      </c>
      <c r="AI213" t="s">
        <v>294</v>
      </c>
      <c r="AJ213">
        <v>0</v>
      </c>
      <c r="AK213">
        <v>0</v>
      </c>
      <c r="AL213">
        <f>AK213-AJ213</f>
        <v>0</v>
      </c>
      <c r="AM213">
        <f>AL213/AK213</f>
        <v>0</v>
      </c>
      <c r="AN213">
        <v>0</v>
      </c>
      <c r="AO213" t="s">
        <v>294</v>
      </c>
      <c r="AP213">
        <v>0</v>
      </c>
      <c r="AQ213">
        <v>0</v>
      </c>
      <c r="AR213">
        <f>1-AP213/AQ213</f>
        <v>0</v>
      </c>
      <c r="AS213">
        <v>0.5</v>
      </c>
      <c r="AT213">
        <f>BP213</f>
        <v>0</v>
      </c>
      <c r="AU213">
        <f>I213</f>
        <v>0</v>
      </c>
      <c r="AV213">
        <f>AR213*AS213*AT213</f>
        <v>0</v>
      </c>
      <c r="AW213">
        <f>BB213/AQ213</f>
        <v>0</v>
      </c>
      <c r="AX213">
        <f>(AU213-AN213)/AT213</f>
        <v>0</v>
      </c>
      <c r="AY213">
        <f>(AK213-AQ213)/AQ213</f>
        <v>0</v>
      </c>
      <c r="AZ213" t="s">
        <v>294</v>
      </c>
      <c r="BA213">
        <v>0</v>
      </c>
      <c r="BB213">
        <f>AQ213-BA213</f>
        <v>0</v>
      </c>
      <c r="BC213">
        <f>(AQ213-AP213)/(AQ213-BA213)</f>
        <v>0</v>
      </c>
      <c r="BD213">
        <f>(AK213-AQ213)/(AK213-BA213)</f>
        <v>0</v>
      </c>
      <c r="BE213">
        <f>(AQ213-AP213)/(AQ213-AJ213)</f>
        <v>0</v>
      </c>
      <c r="BF213">
        <f>(AK213-AQ213)/(AK213-AJ213)</f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f>$B$11*CM213+$C$11*CN213+$F$11*CO213*(1-CR213)</f>
        <v>0</v>
      </c>
      <c r="BP213">
        <f>BO213*BQ213</f>
        <v>0</v>
      </c>
      <c r="BQ213">
        <f>($B$11*$D$9+$C$11*$D$9+$F$11*((DB213+CT213)/MAX(DB213+CT213+DC213, 0.1)*$I$9+DC213/MAX(DB213+CT213+DC213, 0.1)*$J$9))/($B$11+$C$11+$F$11)</f>
        <v>0</v>
      </c>
      <c r="BR213">
        <f>($B$11*$K$9+$C$11*$K$9+$F$11*((DB213+CT213)/MAX(DB213+CT213+DC213, 0.1)*$P$9+DC213/MAX(DB213+CT213+DC213, 0.1)*$Q$9))/($B$11+$C$11+$F$11)</f>
        <v>0</v>
      </c>
      <c r="BS213">
        <v>6</v>
      </c>
      <c r="BT213">
        <v>0.5</v>
      </c>
      <c r="BU213" t="s">
        <v>295</v>
      </c>
      <c r="BV213">
        <v>2</v>
      </c>
      <c r="BW213">
        <v>1621533961.6</v>
      </c>
      <c r="BX213">
        <v>637.155</v>
      </c>
      <c r="BY213">
        <v>647.236</v>
      </c>
      <c r="BZ213">
        <v>12.9714</v>
      </c>
      <c r="CA213">
        <v>12.9824</v>
      </c>
      <c r="CB213">
        <v>627.279</v>
      </c>
      <c r="CC213">
        <v>12.8175</v>
      </c>
      <c r="CD213">
        <v>700.113</v>
      </c>
      <c r="CE213">
        <v>100.931</v>
      </c>
      <c r="CF213">
        <v>0.101341</v>
      </c>
      <c r="CG213">
        <v>22.9421</v>
      </c>
      <c r="CH213">
        <v>22.9178</v>
      </c>
      <c r="CI213">
        <v>999.9</v>
      </c>
      <c r="CJ213">
        <v>0</v>
      </c>
      <c r="CK213">
        <v>0</v>
      </c>
      <c r="CL213">
        <v>9930</v>
      </c>
      <c r="CM213">
        <v>0</v>
      </c>
      <c r="CN213">
        <v>3.26802</v>
      </c>
      <c r="CO213">
        <v>600.092</v>
      </c>
      <c r="CP213">
        <v>0.932968</v>
      </c>
      <c r="CQ213">
        <v>0.0670323</v>
      </c>
      <c r="CR213">
        <v>0</v>
      </c>
      <c r="CS213">
        <v>3.5127</v>
      </c>
      <c r="CT213">
        <v>4.99951</v>
      </c>
      <c r="CU213">
        <v>87.3388</v>
      </c>
      <c r="CV213">
        <v>4814.79</v>
      </c>
      <c r="CW213">
        <v>37.625</v>
      </c>
      <c r="CX213">
        <v>41.375</v>
      </c>
      <c r="CY213">
        <v>40</v>
      </c>
      <c r="CZ213">
        <v>41</v>
      </c>
      <c r="DA213">
        <v>39.937</v>
      </c>
      <c r="DB213">
        <v>555.2</v>
      </c>
      <c r="DC213">
        <v>39.89</v>
      </c>
      <c r="DD213">
        <v>0</v>
      </c>
      <c r="DE213">
        <v>1621533965.2</v>
      </c>
      <c r="DF213">
        <v>0</v>
      </c>
      <c r="DG213">
        <v>3.43205</v>
      </c>
      <c r="DH213">
        <v>0.600037603789979</v>
      </c>
      <c r="DI213">
        <v>3.10440684586758</v>
      </c>
      <c r="DJ213">
        <v>87.3018576923077</v>
      </c>
      <c r="DK213">
        <v>15</v>
      </c>
      <c r="DL213">
        <v>1621533543.5</v>
      </c>
      <c r="DM213" t="s">
        <v>296</v>
      </c>
      <c r="DN213">
        <v>1621533543</v>
      </c>
      <c r="DO213">
        <v>1621533543.5</v>
      </c>
      <c r="DP213">
        <v>4</v>
      </c>
      <c r="DQ213">
        <v>0.002</v>
      </c>
      <c r="DR213">
        <v>0.003</v>
      </c>
      <c r="DS213">
        <v>8.559</v>
      </c>
      <c r="DT213">
        <v>0.154</v>
      </c>
      <c r="DU213">
        <v>420</v>
      </c>
      <c r="DV213">
        <v>13</v>
      </c>
      <c r="DW213">
        <v>1.35</v>
      </c>
      <c r="DX213">
        <v>0.35</v>
      </c>
      <c r="DY213">
        <v>-9.96354585365854</v>
      </c>
      <c r="DZ213">
        <v>-0.86746097560974</v>
      </c>
      <c r="EA213">
        <v>0.1731131255676</v>
      </c>
      <c r="EB213">
        <v>0</v>
      </c>
      <c r="EC213">
        <v>3.41309705882353</v>
      </c>
      <c r="ED213">
        <v>0.39578026617371</v>
      </c>
      <c r="EE213">
        <v>0.194093524281002</v>
      </c>
      <c r="EF213">
        <v>1</v>
      </c>
      <c r="EG213">
        <v>-0.00829915246097561</v>
      </c>
      <c r="EH213">
        <v>-0.0966367900829268</v>
      </c>
      <c r="EI213">
        <v>0.0137467164701675</v>
      </c>
      <c r="EJ213">
        <v>1</v>
      </c>
      <c r="EK213">
        <v>2</v>
      </c>
      <c r="EL213">
        <v>3</v>
      </c>
      <c r="EM213" t="s">
        <v>306</v>
      </c>
      <c r="EN213">
        <v>100</v>
      </c>
      <c r="EO213">
        <v>100</v>
      </c>
      <c r="EP213">
        <v>9.876</v>
      </c>
      <c r="EQ213">
        <v>0.1539</v>
      </c>
      <c r="ER213">
        <v>5.25304998807394</v>
      </c>
      <c r="ES213">
        <v>0.0095515401478521</v>
      </c>
      <c r="ET213">
        <v>-4.08282145803731e-06</v>
      </c>
      <c r="EU213">
        <v>9.61633180237613e-10</v>
      </c>
      <c r="EV213">
        <v>-0.0133641391554055</v>
      </c>
      <c r="EW213">
        <v>0.00964955815971448</v>
      </c>
      <c r="EX213">
        <v>0.000351754833574242</v>
      </c>
      <c r="EY213">
        <v>-6.74969522547015e-06</v>
      </c>
      <c r="EZ213">
        <v>-1</v>
      </c>
      <c r="FA213">
        <v>-1</v>
      </c>
      <c r="FB213">
        <v>-1</v>
      </c>
      <c r="FC213">
        <v>-1</v>
      </c>
      <c r="FD213">
        <v>7</v>
      </c>
      <c r="FE213">
        <v>7</v>
      </c>
      <c r="FF213">
        <v>2</v>
      </c>
      <c r="FG213">
        <v>793.441</v>
      </c>
      <c r="FH213">
        <v>739.806</v>
      </c>
      <c r="FI213">
        <v>19.9999</v>
      </c>
      <c r="FJ213">
        <v>26.803</v>
      </c>
      <c r="FK213">
        <v>30</v>
      </c>
      <c r="FL213">
        <v>26.8828</v>
      </c>
      <c r="FM213">
        <v>26.8575</v>
      </c>
      <c r="FN213">
        <v>38.315</v>
      </c>
      <c r="FO213">
        <v>16.7813</v>
      </c>
      <c r="FP213">
        <v>6.45989</v>
      </c>
      <c r="FQ213">
        <v>20</v>
      </c>
      <c r="FR213">
        <v>655.64</v>
      </c>
      <c r="FS213">
        <v>13.008</v>
      </c>
      <c r="FT213">
        <v>100.045</v>
      </c>
      <c r="FU213">
        <v>100.411</v>
      </c>
    </row>
    <row r="214" spans="1:177">
      <c r="A214">
        <v>198</v>
      </c>
      <c r="B214">
        <v>1621533963.6</v>
      </c>
      <c r="C214">
        <v>394.099999904633</v>
      </c>
      <c r="D214" t="s">
        <v>692</v>
      </c>
      <c r="E214" t="s">
        <v>693</v>
      </c>
      <c r="G214">
        <v>1621533963.6</v>
      </c>
      <c r="H214">
        <f>CD214*AF214*(BZ214-CA214)/(100*BS214*(1000-AF214*BZ214))</f>
        <v>0</v>
      </c>
      <c r="I214">
        <f>CD214*AF214*(BY214-BX214*(1000-AF214*CA214)/(1000-AF214*BZ214))/(100*BS214)</f>
        <v>0</v>
      </c>
      <c r="J214">
        <f>BX214 - IF(AF214&gt;1, I214*BS214*100.0/(AH214*CL214), 0)</f>
        <v>0</v>
      </c>
      <c r="K214">
        <f>((Q214-H214/2)*J214-I214)/(Q214+H214/2)</f>
        <v>0</v>
      </c>
      <c r="L214">
        <f>K214*(CE214+CF214)/1000.0</f>
        <v>0</v>
      </c>
      <c r="M214">
        <f>(BX214 - IF(AF214&gt;1, I214*BS214*100.0/(AH214*CL214), 0))*(CE214+CF214)/1000.0</f>
        <v>0</v>
      </c>
      <c r="N214">
        <f>2.0/((1/P214-1/O214)+SIGN(P214)*SQRT((1/P214-1/O214)*(1/P214-1/O214) + 4*BT214/((BT214+1)*(BT214+1))*(2*1/P214*1/O214-1/O214*1/O214)))</f>
        <v>0</v>
      </c>
      <c r="O214">
        <f>IF(LEFT(BU214,1)&lt;&gt;"0",IF(LEFT(BU214,1)="1",3.0,BV214),$D$5+$E$5*(CL214*CE214/($K$5*1000))+$F$5*(CL214*CE214/($K$5*1000))*MAX(MIN(BS214,$J$5),$I$5)*MAX(MIN(BS214,$J$5),$I$5)+$G$5*MAX(MIN(BS214,$J$5),$I$5)*(CL214*CE214/($K$5*1000))+$H$5*(CL214*CE214/($K$5*1000))*(CL214*CE214/($K$5*1000)))</f>
        <v>0</v>
      </c>
      <c r="P214">
        <f>H214*(1000-(1000*0.61365*exp(17.502*T214/(240.97+T214))/(CE214+CF214)+BZ214)/2)/(1000*0.61365*exp(17.502*T214/(240.97+T214))/(CE214+CF214)-BZ214)</f>
        <v>0</v>
      </c>
      <c r="Q214">
        <f>1/((BT214+1)/(N214/1.6)+1/(O214/1.37)) + BT214/((BT214+1)/(N214/1.6) + BT214/(O214/1.37))</f>
        <v>0</v>
      </c>
      <c r="R214">
        <f>(BP214*BR214)</f>
        <v>0</v>
      </c>
      <c r="S214">
        <f>(CG214+(R214+2*0.95*5.67E-8*(((CG214+$B$7)+273)^4-(CG214+273)^4)-44100*H214)/(1.84*29.3*O214+8*0.95*5.67E-8*(CG214+273)^3))</f>
        <v>0</v>
      </c>
      <c r="T214">
        <f>($C$7*CH214+$D$7*CI214+$E$7*S214)</f>
        <v>0</v>
      </c>
      <c r="U214">
        <f>0.61365*exp(17.502*T214/(240.97+T214))</f>
        <v>0</v>
      </c>
      <c r="V214">
        <f>(W214/X214*100)</f>
        <v>0</v>
      </c>
      <c r="W214">
        <f>BZ214*(CE214+CF214)/1000</f>
        <v>0</v>
      </c>
      <c r="X214">
        <f>0.61365*exp(17.502*CG214/(240.97+CG214))</f>
        <v>0</v>
      </c>
      <c r="Y214">
        <f>(U214-BZ214*(CE214+CF214)/1000)</f>
        <v>0</v>
      </c>
      <c r="Z214">
        <f>(-H214*44100)</f>
        <v>0</v>
      </c>
      <c r="AA214">
        <f>2*29.3*O214*0.92*(CG214-T214)</f>
        <v>0</v>
      </c>
      <c r="AB214">
        <f>2*0.95*5.67E-8*(((CG214+$B$7)+273)^4-(T214+273)^4)</f>
        <v>0</v>
      </c>
      <c r="AC214">
        <f>R214+AB214+Z214+AA214</f>
        <v>0</v>
      </c>
      <c r="AD214">
        <v>0</v>
      </c>
      <c r="AE214">
        <v>0</v>
      </c>
      <c r="AF214">
        <f>IF(AD214*$H$13&gt;=AH214,1.0,(AH214/(AH214-AD214*$H$13)))</f>
        <v>0</v>
      </c>
      <c r="AG214">
        <f>(AF214-1)*100</f>
        <v>0</v>
      </c>
      <c r="AH214">
        <f>MAX(0,($B$13+$C$13*CL214)/(1+$D$13*CL214)*CE214/(CG214+273)*$E$13)</f>
        <v>0</v>
      </c>
      <c r="AI214" t="s">
        <v>294</v>
      </c>
      <c r="AJ214">
        <v>0</v>
      </c>
      <c r="AK214">
        <v>0</v>
      </c>
      <c r="AL214">
        <f>AK214-AJ214</f>
        <v>0</v>
      </c>
      <c r="AM214">
        <f>AL214/AK214</f>
        <v>0</v>
      </c>
      <c r="AN214">
        <v>0</v>
      </c>
      <c r="AO214" t="s">
        <v>294</v>
      </c>
      <c r="AP214">
        <v>0</v>
      </c>
      <c r="AQ214">
        <v>0</v>
      </c>
      <c r="AR214">
        <f>1-AP214/AQ214</f>
        <v>0</v>
      </c>
      <c r="AS214">
        <v>0.5</v>
      </c>
      <c r="AT214">
        <f>BP214</f>
        <v>0</v>
      </c>
      <c r="AU214">
        <f>I214</f>
        <v>0</v>
      </c>
      <c r="AV214">
        <f>AR214*AS214*AT214</f>
        <v>0</v>
      </c>
      <c r="AW214">
        <f>BB214/AQ214</f>
        <v>0</v>
      </c>
      <c r="AX214">
        <f>(AU214-AN214)/AT214</f>
        <v>0</v>
      </c>
      <c r="AY214">
        <f>(AK214-AQ214)/AQ214</f>
        <v>0</v>
      </c>
      <c r="AZ214" t="s">
        <v>294</v>
      </c>
      <c r="BA214">
        <v>0</v>
      </c>
      <c r="BB214">
        <f>AQ214-BA214</f>
        <v>0</v>
      </c>
      <c r="BC214">
        <f>(AQ214-AP214)/(AQ214-BA214)</f>
        <v>0</v>
      </c>
      <c r="BD214">
        <f>(AK214-AQ214)/(AK214-BA214)</f>
        <v>0</v>
      </c>
      <c r="BE214">
        <f>(AQ214-AP214)/(AQ214-AJ214)</f>
        <v>0</v>
      </c>
      <c r="BF214">
        <f>(AK214-AQ214)/(AK214-AJ214)</f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f>$B$11*CM214+$C$11*CN214+$F$11*CO214*(1-CR214)</f>
        <v>0</v>
      </c>
      <c r="BP214">
        <f>BO214*BQ214</f>
        <v>0</v>
      </c>
      <c r="BQ214">
        <f>($B$11*$D$9+$C$11*$D$9+$F$11*((DB214+CT214)/MAX(DB214+CT214+DC214, 0.1)*$I$9+DC214/MAX(DB214+CT214+DC214, 0.1)*$J$9))/($B$11+$C$11+$F$11)</f>
        <v>0</v>
      </c>
      <c r="BR214">
        <f>($B$11*$K$9+$C$11*$K$9+$F$11*((DB214+CT214)/MAX(DB214+CT214+DC214, 0.1)*$P$9+DC214/MAX(DB214+CT214+DC214, 0.1)*$Q$9))/($B$11+$C$11+$F$11)</f>
        <v>0</v>
      </c>
      <c r="BS214">
        <v>6</v>
      </c>
      <c r="BT214">
        <v>0.5</v>
      </c>
      <c r="BU214" t="s">
        <v>295</v>
      </c>
      <c r="BV214">
        <v>2</v>
      </c>
      <c r="BW214">
        <v>1621533963.6</v>
      </c>
      <c r="BX214">
        <v>640.529</v>
      </c>
      <c r="BY214">
        <v>650.648</v>
      </c>
      <c r="BZ214">
        <v>12.9727</v>
      </c>
      <c r="CA214">
        <v>12.9815</v>
      </c>
      <c r="CB214">
        <v>630.634</v>
      </c>
      <c r="CC214">
        <v>12.8188</v>
      </c>
      <c r="CD214">
        <v>700.258</v>
      </c>
      <c r="CE214">
        <v>100.928</v>
      </c>
      <c r="CF214">
        <v>0.100066</v>
      </c>
      <c r="CG214">
        <v>22.9367</v>
      </c>
      <c r="CH214">
        <v>22.9052</v>
      </c>
      <c r="CI214">
        <v>999.9</v>
      </c>
      <c r="CJ214">
        <v>0</v>
      </c>
      <c r="CK214">
        <v>0</v>
      </c>
      <c r="CL214">
        <v>10050</v>
      </c>
      <c r="CM214">
        <v>0</v>
      </c>
      <c r="CN214">
        <v>3.26802</v>
      </c>
      <c r="CO214">
        <v>600.091</v>
      </c>
      <c r="CP214">
        <v>0.932968</v>
      </c>
      <c r="CQ214">
        <v>0.0670323</v>
      </c>
      <c r="CR214">
        <v>0</v>
      </c>
      <c r="CS214">
        <v>3.5549</v>
      </c>
      <c r="CT214">
        <v>4.99951</v>
      </c>
      <c r="CU214">
        <v>87.3582</v>
      </c>
      <c r="CV214">
        <v>4814.79</v>
      </c>
      <c r="CW214">
        <v>37.625</v>
      </c>
      <c r="CX214">
        <v>41.375</v>
      </c>
      <c r="CY214">
        <v>40</v>
      </c>
      <c r="CZ214">
        <v>41</v>
      </c>
      <c r="DA214">
        <v>39.937</v>
      </c>
      <c r="DB214">
        <v>555.2</v>
      </c>
      <c r="DC214">
        <v>39.89</v>
      </c>
      <c r="DD214">
        <v>0</v>
      </c>
      <c r="DE214">
        <v>1621533967.6</v>
      </c>
      <c r="DF214">
        <v>0</v>
      </c>
      <c r="DG214">
        <v>3.43934230769231</v>
      </c>
      <c r="DH214">
        <v>0.0252615357335673</v>
      </c>
      <c r="DI214">
        <v>-1.87725468802873</v>
      </c>
      <c r="DJ214">
        <v>87.5183576923077</v>
      </c>
      <c r="DK214">
        <v>15</v>
      </c>
      <c r="DL214">
        <v>1621533543.5</v>
      </c>
      <c r="DM214" t="s">
        <v>296</v>
      </c>
      <c r="DN214">
        <v>1621533543</v>
      </c>
      <c r="DO214">
        <v>1621533543.5</v>
      </c>
      <c r="DP214">
        <v>4</v>
      </c>
      <c r="DQ214">
        <v>0.002</v>
      </c>
      <c r="DR214">
        <v>0.003</v>
      </c>
      <c r="DS214">
        <v>8.559</v>
      </c>
      <c r="DT214">
        <v>0.154</v>
      </c>
      <c r="DU214">
        <v>420</v>
      </c>
      <c r="DV214">
        <v>13</v>
      </c>
      <c r="DW214">
        <v>1.35</v>
      </c>
      <c r="DX214">
        <v>0.35</v>
      </c>
      <c r="DY214">
        <v>-9.98529414634146</v>
      </c>
      <c r="DZ214">
        <v>-0.837819512195126</v>
      </c>
      <c r="EA214">
        <v>0.16971910522369</v>
      </c>
      <c r="EB214">
        <v>0</v>
      </c>
      <c r="EC214">
        <v>3.4119</v>
      </c>
      <c r="ED214">
        <v>0.347641557768159</v>
      </c>
      <c r="EE214">
        <v>0.192578924996847</v>
      </c>
      <c r="EF214">
        <v>1</v>
      </c>
      <c r="EG214">
        <v>-0.00915462131463415</v>
      </c>
      <c r="EH214">
        <v>-0.0899092374710802</v>
      </c>
      <c r="EI214">
        <v>0.0136264730033329</v>
      </c>
      <c r="EJ214">
        <v>1</v>
      </c>
      <c r="EK214">
        <v>2</v>
      </c>
      <c r="EL214">
        <v>3</v>
      </c>
      <c r="EM214" t="s">
        <v>306</v>
      </c>
      <c r="EN214">
        <v>100</v>
      </c>
      <c r="EO214">
        <v>100</v>
      </c>
      <c r="EP214">
        <v>9.895</v>
      </c>
      <c r="EQ214">
        <v>0.1539</v>
      </c>
      <c r="ER214">
        <v>5.25304998807394</v>
      </c>
      <c r="ES214">
        <v>0.0095515401478521</v>
      </c>
      <c r="ET214">
        <v>-4.08282145803731e-06</v>
      </c>
      <c r="EU214">
        <v>9.61633180237613e-10</v>
      </c>
      <c r="EV214">
        <v>-0.0133641391554055</v>
      </c>
      <c r="EW214">
        <v>0.00964955815971448</v>
      </c>
      <c r="EX214">
        <v>0.000351754833574242</v>
      </c>
      <c r="EY214">
        <v>-6.74969522547015e-06</v>
      </c>
      <c r="EZ214">
        <v>-1</v>
      </c>
      <c r="FA214">
        <v>-1</v>
      </c>
      <c r="FB214">
        <v>-1</v>
      </c>
      <c r="FC214">
        <v>-1</v>
      </c>
      <c r="FD214">
        <v>7</v>
      </c>
      <c r="FE214">
        <v>7</v>
      </c>
      <c r="FF214">
        <v>2</v>
      </c>
      <c r="FG214">
        <v>793.962</v>
      </c>
      <c r="FH214">
        <v>739.396</v>
      </c>
      <c r="FI214">
        <v>19.9999</v>
      </c>
      <c r="FJ214">
        <v>26.8021</v>
      </c>
      <c r="FK214">
        <v>29.9999</v>
      </c>
      <c r="FL214">
        <v>26.8815</v>
      </c>
      <c r="FM214">
        <v>26.8553</v>
      </c>
      <c r="FN214">
        <v>38.4756</v>
      </c>
      <c r="FO214">
        <v>16.7813</v>
      </c>
      <c r="FP214">
        <v>6.45989</v>
      </c>
      <c r="FQ214">
        <v>20</v>
      </c>
      <c r="FR214">
        <v>659</v>
      </c>
      <c r="FS214">
        <v>13.0068</v>
      </c>
      <c r="FT214">
        <v>100.043</v>
      </c>
      <c r="FU214">
        <v>100.409</v>
      </c>
    </row>
    <row r="215" spans="1:177">
      <c r="A215">
        <v>199</v>
      </c>
      <c r="B215">
        <v>1621533965.6</v>
      </c>
      <c r="C215">
        <v>396.099999904633</v>
      </c>
      <c r="D215" t="s">
        <v>694</v>
      </c>
      <c r="E215" t="s">
        <v>695</v>
      </c>
      <c r="G215">
        <v>1621533965.6</v>
      </c>
      <c r="H215">
        <f>CD215*AF215*(BZ215-CA215)/(100*BS215*(1000-AF215*BZ215))</f>
        <v>0</v>
      </c>
      <c r="I215">
        <f>CD215*AF215*(BY215-BX215*(1000-AF215*CA215)/(1000-AF215*BZ215))/(100*BS215)</f>
        <v>0</v>
      </c>
      <c r="J215">
        <f>BX215 - IF(AF215&gt;1, I215*BS215*100.0/(AH215*CL215), 0)</f>
        <v>0</v>
      </c>
      <c r="K215">
        <f>((Q215-H215/2)*J215-I215)/(Q215+H215/2)</f>
        <v>0</v>
      </c>
      <c r="L215">
        <f>K215*(CE215+CF215)/1000.0</f>
        <v>0</v>
      </c>
      <c r="M215">
        <f>(BX215 - IF(AF215&gt;1, I215*BS215*100.0/(AH215*CL215), 0))*(CE215+CF215)/1000.0</f>
        <v>0</v>
      </c>
      <c r="N215">
        <f>2.0/((1/P215-1/O215)+SIGN(P215)*SQRT((1/P215-1/O215)*(1/P215-1/O215) + 4*BT215/((BT215+1)*(BT215+1))*(2*1/P215*1/O215-1/O215*1/O215)))</f>
        <v>0</v>
      </c>
      <c r="O215">
        <f>IF(LEFT(BU215,1)&lt;&gt;"0",IF(LEFT(BU215,1)="1",3.0,BV215),$D$5+$E$5*(CL215*CE215/($K$5*1000))+$F$5*(CL215*CE215/($K$5*1000))*MAX(MIN(BS215,$J$5),$I$5)*MAX(MIN(BS215,$J$5),$I$5)+$G$5*MAX(MIN(BS215,$J$5),$I$5)*(CL215*CE215/($K$5*1000))+$H$5*(CL215*CE215/($K$5*1000))*(CL215*CE215/($K$5*1000)))</f>
        <v>0</v>
      </c>
      <c r="P215">
        <f>H215*(1000-(1000*0.61365*exp(17.502*T215/(240.97+T215))/(CE215+CF215)+BZ215)/2)/(1000*0.61365*exp(17.502*T215/(240.97+T215))/(CE215+CF215)-BZ215)</f>
        <v>0</v>
      </c>
      <c r="Q215">
        <f>1/((BT215+1)/(N215/1.6)+1/(O215/1.37)) + BT215/((BT215+1)/(N215/1.6) + BT215/(O215/1.37))</f>
        <v>0</v>
      </c>
      <c r="R215">
        <f>(BP215*BR215)</f>
        <v>0</v>
      </c>
      <c r="S215">
        <f>(CG215+(R215+2*0.95*5.67E-8*(((CG215+$B$7)+273)^4-(CG215+273)^4)-44100*H215)/(1.84*29.3*O215+8*0.95*5.67E-8*(CG215+273)^3))</f>
        <v>0</v>
      </c>
      <c r="T215">
        <f>($C$7*CH215+$D$7*CI215+$E$7*S215)</f>
        <v>0</v>
      </c>
      <c r="U215">
        <f>0.61365*exp(17.502*T215/(240.97+T215))</f>
        <v>0</v>
      </c>
      <c r="V215">
        <f>(W215/X215*100)</f>
        <v>0</v>
      </c>
      <c r="W215">
        <f>BZ215*(CE215+CF215)/1000</f>
        <v>0</v>
      </c>
      <c r="X215">
        <f>0.61365*exp(17.502*CG215/(240.97+CG215))</f>
        <v>0</v>
      </c>
      <c r="Y215">
        <f>(U215-BZ215*(CE215+CF215)/1000)</f>
        <v>0</v>
      </c>
      <c r="Z215">
        <f>(-H215*44100)</f>
        <v>0</v>
      </c>
      <c r="AA215">
        <f>2*29.3*O215*0.92*(CG215-T215)</f>
        <v>0</v>
      </c>
      <c r="AB215">
        <f>2*0.95*5.67E-8*(((CG215+$B$7)+273)^4-(T215+273)^4)</f>
        <v>0</v>
      </c>
      <c r="AC215">
        <f>R215+AB215+Z215+AA215</f>
        <v>0</v>
      </c>
      <c r="AD215">
        <v>0</v>
      </c>
      <c r="AE215">
        <v>0</v>
      </c>
      <c r="AF215">
        <f>IF(AD215*$H$13&gt;=AH215,1.0,(AH215/(AH215-AD215*$H$13)))</f>
        <v>0</v>
      </c>
      <c r="AG215">
        <f>(AF215-1)*100</f>
        <v>0</v>
      </c>
      <c r="AH215">
        <f>MAX(0,($B$13+$C$13*CL215)/(1+$D$13*CL215)*CE215/(CG215+273)*$E$13)</f>
        <v>0</v>
      </c>
      <c r="AI215" t="s">
        <v>294</v>
      </c>
      <c r="AJ215">
        <v>0</v>
      </c>
      <c r="AK215">
        <v>0</v>
      </c>
      <c r="AL215">
        <f>AK215-AJ215</f>
        <v>0</v>
      </c>
      <c r="AM215">
        <f>AL215/AK215</f>
        <v>0</v>
      </c>
      <c r="AN215">
        <v>0</v>
      </c>
      <c r="AO215" t="s">
        <v>294</v>
      </c>
      <c r="AP215">
        <v>0</v>
      </c>
      <c r="AQ215">
        <v>0</v>
      </c>
      <c r="AR215">
        <f>1-AP215/AQ215</f>
        <v>0</v>
      </c>
      <c r="AS215">
        <v>0.5</v>
      </c>
      <c r="AT215">
        <f>BP215</f>
        <v>0</v>
      </c>
      <c r="AU215">
        <f>I215</f>
        <v>0</v>
      </c>
      <c r="AV215">
        <f>AR215*AS215*AT215</f>
        <v>0</v>
      </c>
      <c r="AW215">
        <f>BB215/AQ215</f>
        <v>0</v>
      </c>
      <c r="AX215">
        <f>(AU215-AN215)/AT215</f>
        <v>0</v>
      </c>
      <c r="AY215">
        <f>(AK215-AQ215)/AQ215</f>
        <v>0</v>
      </c>
      <c r="AZ215" t="s">
        <v>294</v>
      </c>
      <c r="BA215">
        <v>0</v>
      </c>
      <c r="BB215">
        <f>AQ215-BA215</f>
        <v>0</v>
      </c>
      <c r="BC215">
        <f>(AQ215-AP215)/(AQ215-BA215)</f>
        <v>0</v>
      </c>
      <c r="BD215">
        <f>(AK215-AQ215)/(AK215-BA215)</f>
        <v>0</v>
      </c>
      <c r="BE215">
        <f>(AQ215-AP215)/(AQ215-AJ215)</f>
        <v>0</v>
      </c>
      <c r="BF215">
        <f>(AK215-AQ215)/(AK215-AJ215)</f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f>$B$11*CM215+$C$11*CN215+$F$11*CO215*(1-CR215)</f>
        <v>0</v>
      </c>
      <c r="BP215">
        <f>BO215*BQ215</f>
        <v>0</v>
      </c>
      <c r="BQ215">
        <f>($B$11*$D$9+$C$11*$D$9+$F$11*((DB215+CT215)/MAX(DB215+CT215+DC215, 0.1)*$I$9+DC215/MAX(DB215+CT215+DC215, 0.1)*$J$9))/($B$11+$C$11+$F$11)</f>
        <v>0</v>
      </c>
      <c r="BR215">
        <f>($B$11*$K$9+$C$11*$K$9+$F$11*((DB215+CT215)/MAX(DB215+CT215+DC215, 0.1)*$P$9+DC215/MAX(DB215+CT215+DC215, 0.1)*$Q$9))/($B$11+$C$11+$F$11)</f>
        <v>0</v>
      </c>
      <c r="BS215">
        <v>6</v>
      </c>
      <c r="BT215">
        <v>0.5</v>
      </c>
      <c r="BU215" t="s">
        <v>295</v>
      </c>
      <c r="BV215">
        <v>2</v>
      </c>
      <c r="BW215">
        <v>1621533965.6</v>
      </c>
      <c r="BX215">
        <v>644.107</v>
      </c>
      <c r="BY215">
        <v>654.057</v>
      </c>
      <c r="BZ215">
        <v>12.9736</v>
      </c>
      <c r="CA215">
        <v>12.9824</v>
      </c>
      <c r="CB215">
        <v>634.193</v>
      </c>
      <c r="CC215">
        <v>12.8196</v>
      </c>
      <c r="CD215">
        <v>699.937</v>
      </c>
      <c r="CE215">
        <v>100.926</v>
      </c>
      <c r="CF215">
        <v>0.099471</v>
      </c>
      <c r="CG215">
        <v>22.9397</v>
      </c>
      <c r="CH215">
        <v>22.9071</v>
      </c>
      <c r="CI215">
        <v>999.9</v>
      </c>
      <c r="CJ215">
        <v>0</v>
      </c>
      <c r="CK215">
        <v>0</v>
      </c>
      <c r="CL215">
        <v>10140</v>
      </c>
      <c r="CM215">
        <v>0</v>
      </c>
      <c r="CN215">
        <v>3.26802</v>
      </c>
      <c r="CO215">
        <v>600.084</v>
      </c>
      <c r="CP215">
        <v>0.933003</v>
      </c>
      <c r="CQ215">
        <v>0.0669971</v>
      </c>
      <c r="CR215">
        <v>0</v>
      </c>
      <c r="CS215">
        <v>3.5841</v>
      </c>
      <c r="CT215">
        <v>4.99951</v>
      </c>
      <c r="CU215">
        <v>87.2721</v>
      </c>
      <c r="CV215">
        <v>4814.78</v>
      </c>
      <c r="CW215">
        <v>37.625</v>
      </c>
      <c r="CX215">
        <v>41.375</v>
      </c>
      <c r="CY215">
        <v>40</v>
      </c>
      <c r="CZ215">
        <v>41</v>
      </c>
      <c r="DA215">
        <v>39.937</v>
      </c>
      <c r="DB215">
        <v>555.22</v>
      </c>
      <c r="DC215">
        <v>39.87</v>
      </c>
      <c r="DD215">
        <v>0</v>
      </c>
      <c r="DE215">
        <v>1621533969.4</v>
      </c>
      <c r="DF215">
        <v>0</v>
      </c>
      <c r="DG215">
        <v>3.466144</v>
      </c>
      <c r="DH215">
        <v>-0.160392312222277</v>
      </c>
      <c r="DI215">
        <v>-3.02799999606533</v>
      </c>
      <c r="DJ215">
        <v>87.489904</v>
      </c>
      <c r="DK215">
        <v>15</v>
      </c>
      <c r="DL215">
        <v>1621533543.5</v>
      </c>
      <c r="DM215" t="s">
        <v>296</v>
      </c>
      <c r="DN215">
        <v>1621533543</v>
      </c>
      <c r="DO215">
        <v>1621533543.5</v>
      </c>
      <c r="DP215">
        <v>4</v>
      </c>
      <c r="DQ215">
        <v>0.002</v>
      </c>
      <c r="DR215">
        <v>0.003</v>
      </c>
      <c r="DS215">
        <v>8.559</v>
      </c>
      <c r="DT215">
        <v>0.154</v>
      </c>
      <c r="DU215">
        <v>420</v>
      </c>
      <c r="DV215">
        <v>13</v>
      </c>
      <c r="DW215">
        <v>1.35</v>
      </c>
      <c r="DX215">
        <v>0.35</v>
      </c>
      <c r="DY215">
        <v>-10.0187348780488</v>
      </c>
      <c r="DZ215">
        <v>-1.04608494773518</v>
      </c>
      <c r="EA215">
        <v>0.182192981379661</v>
      </c>
      <c r="EB215">
        <v>0</v>
      </c>
      <c r="EC215">
        <v>3.41035588235294</v>
      </c>
      <c r="ED215">
        <v>0.375098678788186</v>
      </c>
      <c r="EE215">
        <v>0.190573534041752</v>
      </c>
      <c r="EF215">
        <v>1</v>
      </c>
      <c r="EG215">
        <v>-0.0100647749756098</v>
      </c>
      <c r="EH215">
        <v>-0.0716120827108014</v>
      </c>
      <c r="EI215">
        <v>0.0132693059585561</v>
      </c>
      <c r="EJ215">
        <v>1</v>
      </c>
      <c r="EK215">
        <v>2</v>
      </c>
      <c r="EL215">
        <v>3</v>
      </c>
      <c r="EM215" t="s">
        <v>306</v>
      </c>
      <c r="EN215">
        <v>100</v>
      </c>
      <c r="EO215">
        <v>100</v>
      </c>
      <c r="EP215">
        <v>9.914</v>
      </c>
      <c r="EQ215">
        <v>0.154</v>
      </c>
      <c r="ER215">
        <v>5.25304998807394</v>
      </c>
      <c r="ES215">
        <v>0.0095515401478521</v>
      </c>
      <c r="ET215">
        <v>-4.08282145803731e-06</v>
      </c>
      <c r="EU215">
        <v>9.61633180237613e-10</v>
      </c>
      <c r="EV215">
        <v>-0.0133641391554055</v>
      </c>
      <c r="EW215">
        <v>0.00964955815971448</v>
      </c>
      <c r="EX215">
        <v>0.000351754833574242</v>
      </c>
      <c r="EY215">
        <v>-6.74969522547015e-06</v>
      </c>
      <c r="EZ215">
        <v>-1</v>
      </c>
      <c r="FA215">
        <v>-1</v>
      </c>
      <c r="FB215">
        <v>-1</v>
      </c>
      <c r="FC215">
        <v>-1</v>
      </c>
      <c r="FD215">
        <v>7</v>
      </c>
      <c r="FE215">
        <v>7</v>
      </c>
      <c r="FF215">
        <v>2</v>
      </c>
      <c r="FG215">
        <v>793.231</v>
      </c>
      <c r="FH215">
        <v>739.965</v>
      </c>
      <c r="FI215">
        <v>19.9998</v>
      </c>
      <c r="FJ215">
        <v>26.7998</v>
      </c>
      <c r="FK215">
        <v>29.9999</v>
      </c>
      <c r="FL215">
        <v>26.8806</v>
      </c>
      <c r="FM215">
        <v>26.8553</v>
      </c>
      <c r="FN215">
        <v>38.6344</v>
      </c>
      <c r="FO215">
        <v>16.7813</v>
      </c>
      <c r="FP215">
        <v>6.45989</v>
      </c>
      <c r="FQ215">
        <v>20</v>
      </c>
      <c r="FR215">
        <v>662.36</v>
      </c>
      <c r="FS215">
        <v>13.004</v>
      </c>
      <c r="FT215">
        <v>100.045</v>
      </c>
      <c r="FU215">
        <v>100.41</v>
      </c>
    </row>
    <row r="216" spans="1:177">
      <c r="A216">
        <v>200</v>
      </c>
      <c r="B216">
        <v>1621533967.6</v>
      </c>
      <c r="C216">
        <v>398.099999904633</v>
      </c>
      <c r="D216" t="s">
        <v>696</v>
      </c>
      <c r="E216" t="s">
        <v>697</v>
      </c>
      <c r="G216">
        <v>1621533967.6</v>
      </c>
      <c r="H216">
        <f>CD216*AF216*(BZ216-CA216)/(100*BS216*(1000-AF216*BZ216))</f>
        <v>0</v>
      </c>
      <c r="I216">
        <f>CD216*AF216*(BY216-BX216*(1000-AF216*CA216)/(1000-AF216*BZ216))/(100*BS216)</f>
        <v>0</v>
      </c>
      <c r="J216">
        <f>BX216 - IF(AF216&gt;1, I216*BS216*100.0/(AH216*CL216), 0)</f>
        <v>0</v>
      </c>
      <c r="K216">
        <f>((Q216-H216/2)*J216-I216)/(Q216+H216/2)</f>
        <v>0</v>
      </c>
      <c r="L216">
        <f>K216*(CE216+CF216)/1000.0</f>
        <v>0</v>
      </c>
      <c r="M216">
        <f>(BX216 - IF(AF216&gt;1, I216*BS216*100.0/(AH216*CL216), 0))*(CE216+CF216)/1000.0</f>
        <v>0</v>
      </c>
      <c r="N216">
        <f>2.0/((1/P216-1/O216)+SIGN(P216)*SQRT((1/P216-1/O216)*(1/P216-1/O216) + 4*BT216/((BT216+1)*(BT216+1))*(2*1/P216*1/O216-1/O216*1/O216)))</f>
        <v>0</v>
      </c>
      <c r="O216">
        <f>IF(LEFT(BU216,1)&lt;&gt;"0",IF(LEFT(BU216,1)="1",3.0,BV216),$D$5+$E$5*(CL216*CE216/($K$5*1000))+$F$5*(CL216*CE216/($K$5*1000))*MAX(MIN(BS216,$J$5),$I$5)*MAX(MIN(BS216,$J$5),$I$5)+$G$5*MAX(MIN(BS216,$J$5),$I$5)*(CL216*CE216/($K$5*1000))+$H$5*(CL216*CE216/($K$5*1000))*(CL216*CE216/($K$5*1000)))</f>
        <v>0</v>
      </c>
      <c r="P216">
        <f>H216*(1000-(1000*0.61365*exp(17.502*T216/(240.97+T216))/(CE216+CF216)+BZ216)/2)/(1000*0.61365*exp(17.502*T216/(240.97+T216))/(CE216+CF216)-BZ216)</f>
        <v>0</v>
      </c>
      <c r="Q216">
        <f>1/((BT216+1)/(N216/1.6)+1/(O216/1.37)) + BT216/((BT216+1)/(N216/1.6) + BT216/(O216/1.37))</f>
        <v>0</v>
      </c>
      <c r="R216">
        <f>(BP216*BR216)</f>
        <v>0</v>
      </c>
      <c r="S216">
        <f>(CG216+(R216+2*0.95*5.67E-8*(((CG216+$B$7)+273)^4-(CG216+273)^4)-44100*H216)/(1.84*29.3*O216+8*0.95*5.67E-8*(CG216+273)^3))</f>
        <v>0</v>
      </c>
      <c r="T216">
        <f>($C$7*CH216+$D$7*CI216+$E$7*S216)</f>
        <v>0</v>
      </c>
      <c r="U216">
        <f>0.61365*exp(17.502*T216/(240.97+T216))</f>
        <v>0</v>
      </c>
      <c r="V216">
        <f>(W216/X216*100)</f>
        <v>0</v>
      </c>
      <c r="W216">
        <f>BZ216*(CE216+CF216)/1000</f>
        <v>0</v>
      </c>
      <c r="X216">
        <f>0.61365*exp(17.502*CG216/(240.97+CG216))</f>
        <v>0</v>
      </c>
      <c r="Y216">
        <f>(U216-BZ216*(CE216+CF216)/1000)</f>
        <v>0</v>
      </c>
      <c r="Z216">
        <f>(-H216*44100)</f>
        <v>0</v>
      </c>
      <c r="AA216">
        <f>2*29.3*O216*0.92*(CG216-T216)</f>
        <v>0</v>
      </c>
      <c r="AB216">
        <f>2*0.95*5.67E-8*(((CG216+$B$7)+273)^4-(T216+273)^4)</f>
        <v>0</v>
      </c>
      <c r="AC216">
        <f>R216+AB216+Z216+AA216</f>
        <v>0</v>
      </c>
      <c r="AD216">
        <v>0</v>
      </c>
      <c r="AE216">
        <v>0</v>
      </c>
      <c r="AF216">
        <f>IF(AD216*$H$13&gt;=AH216,1.0,(AH216/(AH216-AD216*$H$13)))</f>
        <v>0</v>
      </c>
      <c r="AG216">
        <f>(AF216-1)*100</f>
        <v>0</v>
      </c>
      <c r="AH216">
        <f>MAX(0,($B$13+$C$13*CL216)/(1+$D$13*CL216)*CE216/(CG216+273)*$E$13)</f>
        <v>0</v>
      </c>
      <c r="AI216" t="s">
        <v>294</v>
      </c>
      <c r="AJ216">
        <v>0</v>
      </c>
      <c r="AK216">
        <v>0</v>
      </c>
      <c r="AL216">
        <f>AK216-AJ216</f>
        <v>0</v>
      </c>
      <c r="AM216">
        <f>AL216/AK216</f>
        <v>0</v>
      </c>
      <c r="AN216">
        <v>0</v>
      </c>
      <c r="AO216" t="s">
        <v>294</v>
      </c>
      <c r="AP216">
        <v>0</v>
      </c>
      <c r="AQ216">
        <v>0</v>
      </c>
      <c r="AR216">
        <f>1-AP216/AQ216</f>
        <v>0</v>
      </c>
      <c r="AS216">
        <v>0.5</v>
      </c>
      <c r="AT216">
        <f>BP216</f>
        <v>0</v>
      </c>
      <c r="AU216">
        <f>I216</f>
        <v>0</v>
      </c>
      <c r="AV216">
        <f>AR216*AS216*AT216</f>
        <v>0</v>
      </c>
      <c r="AW216">
        <f>BB216/AQ216</f>
        <v>0</v>
      </c>
      <c r="AX216">
        <f>(AU216-AN216)/AT216</f>
        <v>0</v>
      </c>
      <c r="AY216">
        <f>(AK216-AQ216)/AQ216</f>
        <v>0</v>
      </c>
      <c r="AZ216" t="s">
        <v>294</v>
      </c>
      <c r="BA216">
        <v>0</v>
      </c>
      <c r="BB216">
        <f>AQ216-BA216</f>
        <v>0</v>
      </c>
      <c r="BC216">
        <f>(AQ216-AP216)/(AQ216-BA216)</f>
        <v>0</v>
      </c>
      <c r="BD216">
        <f>(AK216-AQ216)/(AK216-BA216)</f>
        <v>0</v>
      </c>
      <c r="BE216">
        <f>(AQ216-AP216)/(AQ216-AJ216)</f>
        <v>0</v>
      </c>
      <c r="BF216">
        <f>(AK216-AQ216)/(AK216-AJ216)</f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f>$B$11*CM216+$C$11*CN216+$F$11*CO216*(1-CR216)</f>
        <v>0</v>
      </c>
      <c r="BP216">
        <f>BO216*BQ216</f>
        <v>0</v>
      </c>
      <c r="BQ216">
        <f>($B$11*$D$9+$C$11*$D$9+$F$11*((DB216+CT216)/MAX(DB216+CT216+DC216, 0.1)*$I$9+DC216/MAX(DB216+CT216+DC216, 0.1)*$J$9))/($B$11+$C$11+$F$11)</f>
        <v>0</v>
      </c>
      <c r="BR216">
        <f>($B$11*$K$9+$C$11*$K$9+$F$11*((DB216+CT216)/MAX(DB216+CT216+DC216, 0.1)*$P$9+DC216/MAX(DB216+CT216+DC216, 0.1)*$Q$9))/($B$11+$C$11+$F$11)</f>
        <v>0</v>
      </c>
      <c r="BS216">
        <v>6</v>
      </c>
      <c r="BT216">
        <v>0.5</v>
      </c>
      <c r="BU216" t="s">
        <v>295</v>
      </c>
      <c r="BV216">
        <v>2</v>
      </c>
      <c r="BW216">
        <v>1621533967.6</v>
      </c>
      <c r="BX216">
        <v>647.476</v>
      </c>
      <c r="BY216">
        <v>657.117</v>
      </c>
      <c r="BZ216">
        <v>12.9774</v>
      </c>
      <c r="CA216">
        <v>12.9821</v>
      </c>
      <c r="CB216">
        <v>637.543</v>
      </c>
      <c r="CC216">
        <v>12.8234</v>
      </c>
      <c r="CD216">
        <v>699.975</v>
      </c>
      <c r="CE216">
        <v>100.926</v>
      </c>
      <c r="CF216">
        <v>0.100634</v>
      </c>
      <c r="CG216">
        <v>22.9405</v>
      </c>
      <c r="CH216">
        <v>22.9032</v>
      </c>
      <c r="CI216">
        <v>999.9</v>
      </c>
      <c r="CJ216">
        <v>0</v>
      </c>
      <c r="CK216">
        <v>0</v>
      </c>
      <c r="CL216">
        <v>9970</v>
      </c>
      <c r="CM216">
        <v>0</v>
      </c>
      <c r="CN216">
        <v>3.26802</v>
      </c>
      <c r="CO216">
        <v>600.088</v>
      </c>
      <c r="CP216">
        <v>0.933003</v>
      </c>
      <c r="CQ216">
        <v>0.0669971</v>
      </c>
      <c r="CR216">
        <v>0</v>
      </c>
      <c r="CS216">
        <v>3.395</v>
      </c>
      <c r="CT216">
        <v>4.99951</v>
      </c>
      <c r="CU216">
        <v>87.3965</v>
      </c>
      <c r="CV216">
        <v>4814.82</v>
      </c>
      <c r="CW216">
        <v>37.625</v>
      </c>
      <c r="CX216">
        <v>41.375</v>
      </c>
      <c r="CY216">
        <v>40</v>
      </c>
      <c r="CZ216">
        <v>41</v>
      </c>
      <c r="DA216">
        <v>39.937</v>
      </c>
      <c r="DB216">
        <v>555.22</v>
      </c>
      <c r="DC216">
        <v>39.87</v>
      </c>
      <c r="DD216">
        <v>0</v>
      </c>
      <c r="DE216">
        <v>1621533971.2</v>
      </c>
      <c r="DF216">
        <v>0</v>
      </c>
      <c r="DG216">
        <v>3.45841923076923</v>
      </c>
      <c r="DH216">
        <v>-0.0895076955996147</v>
      </c>
      <c r="DI216">
        <v>-2.35490941014836</v>
      </c>
      <c r="DJ216">
        <v>87.4335653846154</v>
      </c>
      <c r="DK216">
        <v>15</v>
      </c>
      <c r="DL216">
        <v>1621533543.5</v>
      </c>
      <c r="DM216" t="s">
        <v>296</v>
      </c>
      <c r="DN216">
        <v>1621533543</v>
      </c>
      <c r="DO216">
        <v>1621533543.5</v>
      </c>
      <c r="DP216">
        <v>4</v>
      </c>
      <c r="DQ216">
        <v>0.002</v>
      </c>
      <c r="DR216">
        <v>0.003</v>
      </c>
      <c r="DS216">
        <v>8.559</v>
      </c>
      <c r="DT216">
        <v>0.154</v>
      </c>
      <c r="DU216">
        <v>420</v>
      </c>
      <c r="DV216">
        <v>13</v>
      </c>
      <c r="DW216">
        <v>1.35</v>
      </c>
      <c r="DX216">
        <v>0.35</v>
      </c>
      <c r="DY216">
        <v>-10.0392882926829</v>
      </c>
      <c r="DZ216">
        <v>-0.781881324041823</v>
      </c>
      <c r="EA216">
        <v>0.171976581699901</v>
      </c>
      <c r="EB216">
        <v>0</v>
      </c>
      <c r="EC216">
        <v>3.43041176470588</v>
      </c>
      <c r="ED216">
        <v>0.450386687560631</v>
      </c>
      <c r="EE216">
        <v>0.184816396593557</v>
      </c>
      <c r="EF216">
        <v>1</v>
      </c>
      <c r="EG216">
        <v>-0.010789241804878</v>
      </c>
      <c r="EH216">
        <v>-0.0461670227247387</v>
      </c>
      <c r="EI216">
        <v>0.0128664700366511</v>
      </c>
      <c r="EJ216">
        <v>1</v>
      </c>
      <c r="EK216">
        <v>2</v>
      </c>
      <c r="EL216">
        <v>3</v>
      </c>
      <c r="EM216" t="s">
        <v>306</v>
      </c>
      <c r="EN216">
        <v>100</v>
      </c>
      <c r="EO216">
        <v>100</v>
      </c>
      <c r="EP216">
        <v>9.933</v>
      </c>
      <c r="EQ216">
        <v>0.154</v>
      </c>
      <c r="ER216">
        <v>5.25304998807394</v>
      </c>
      <c r="ES216">
        <v>0.0095515401478521</v>
      </c>
      <c r="ET216">
        <v>-4.08282145803731e-06</v>
      </c>
      <c r="EU216">
        <v>9.61633180237613e-10</v>
      </c>
      <c r="EV216">
        <v>-0.0133641391554055</v>
      </c>
      <c r="EW216">
        <v>0.00964955815971448</v>
      </c>
      <c r="EX216">
        <v>0.000351754833574242</v>
      </c>
      <c r="EY216">
        <v>-6.74969522547015e-06</v>
      </c>
      <c r="EZ216">
        <v>-1</v>
      </c>
      <c r="FA216">
        <v>-1</v>
      </c>
      <c r="FB216">
        <v>-1</v>
      </c>
      <c r="FC216">
        <v>-1</v>
      </c>
      <c r="FD216">
        <v>7.1</v>
      </c>
      <c r="FE216">
        <v>7.1</v>
      </c>
      <c r="FF216">
        <v>2</v>
      </c>
      <c r="FG216">
        <v>793.231</v>
      </c>
      <c r="FH216">
        <v>739.934</v>
      </c>
      <c r="FI216">
        <v>19.9997</v>
      </c>
      <c r="FJ216">
        <v>26.7998</v>
      </c>
      <c r="FK216">
        <v>29.9999</v>
      </c>
      <c r="FL216">
        <v>26.8806</v>
      </c>
      <c r="FM216">
        <v>26.8531</v>
      </c>
      <c r="FN216">
        <v>38.7855</v>
      </c>
      <c r="FO216">
        <v>16.7813</v>
      </c>
      <c r="FP216">
        <v>6.45989</v>
      </c>
      <c r="FQ216">
        <v>20</v>
      </c>
      <c r="FR216">
        <v>665.77</v>
      </c>
      <c r="FS216">
        <v>12.9984</v>
      </c>
      <c r="FT216">
        <v>100.047</v>
      </c>
      <c r="FU216">
        <v>100.412</v>
      </c>
    </row>
    <row r="217" spans="1:177">
      <c r="A217">
        <v>201</v>
      </c>
      <c r="B217">
        <v>1621533969.6</v>
      </c>
      <c r="C217">
        <v>400.099999904633</v>
      </c>
      <c r="D217" t="s">
        <v>698</v>
      </c>
      <c r="E217" t="s">
        <v>699</v>
      </c>
      <c r="G217">
        <v>1621533969.6</v>
      </c>
      <c r="H217">
        <f>CD217*AF217*(BZ217-CA217)/(100*BS217*(1000-AF217*BZ217))</f>
        <v>0</v>
      </c>
      <c r="I217">
        <f>CD217*AF217*(BY217-BX217*(1000-AF217*CA217)/(1000-AF217*BZ217))/(100*BS217)</f>
        <v>0</v>
      </c>
      <c r="J217">
        <f>BX217 - IF(AF217&gt;1, I217*BS217*100.0/(AH217*CL217), 0)</f>
        <v>0</v>
      </c>
      <c r="K217">
        <f>((Q217-H217/2)*J217-I217)/(Q217+H217/2)</f>
        <v>0</v>
      </c>
      <c r="L217">
        <f>K217*(CE217+CF217)/1000.0</f>
        <v>0</v>
      </c>
      <c r="M217">
        <f>(BX217 - IF(AF217&gt;1, I217*BS217*100.0/(AH217*CL217), 0))*(CE217+CF217)/1000.0</f>
        <v>0</v>
      </c>
      <c r="N217">
        <f>2.0/((1/P217-1/O217)+SIGN(P217)*SQRT((1/P217-1/O217)*(1/P217-1/O217) + 4*BT217/((BT217+1)*(BT217+1))*(2*1/P217*1/O217-1/O217*1/O217)))</f>
        <v>0</v>
      </c>
      <c r="O217">
        <f>IF(LEFT(BU217,1)&lt;&gt;"0",IF(LEFT(BU217,1)="1",3.0,BV217),$D$5+$E$5*(CL217*CE217/($K$5*1000))+$F$5*(CL217*CE217/($K$5*1000))*MAX(MIN(BS217,$J$5),$I$5)*MAX(MIN(BS217,$J$5),$I$5)+$G$5*MAX(MIN(BS217,$J$5),$I$5)*(CL217*CE217/($K$5*1000))+$H$5*(CL217*CE217/($K$5*1000))*(CL217*CE217/($K$5*1000)))</f>
        <v>0</v>
      </c>
      <c r="P217">
        <f>H217*(1000-(1000*0.61365*exp(17.502*T217/(240.97+T217))/(CE217+CF217)+BZ217)/2)/(1000*0.61365*exp(17.502*T217/(240.97+T217))/(CE217+CF217)-BZ217)</f>
        <v>0</v>
      </c>
      <c r="Q217">
        <f>1/((BT217+1)/(N217/1.6)+1/(O217/1.37)) + BT217/((BT217+1)/(N217/1.6) + BT217/(O217/1.37))</f>
        <v>0</v>
      </c>
      <c r="R217">
        <f>(BP217*BR217)</f>
        <v>0</v>
      </c>
      <c r="S217">
        <f>(CG217+(R217+2*0.95*5.67E-8*(((CG217+$B$7)+273)^4-(CG217+273)^4)-44100*H217)/(1.84*29.3*O217+8*0.95*5.67E-8*(CG217+273)^3))</f>
        <v>0</v>
      </c>
      <c r="T217">
        <f>($C$7*CH217+$D$7*CI217+$E$7*S217)</f>
        <v>0</v>
      </c>
      <c r="U217">
        <f>0.61365*exp(17.502*T217/(240.97+T217))</f>
        <v>0</v>
      </c>
      <c r="V217">
        <f>(W217/X217*100)</f>
        <v>0</v>
      </c>
      <c r="W217">
        <f>BZ217*(CE217+CF217)/1000</f>
        <v>0</v>
      </c>
      <c r="X217">
        <f>0.61365*exp(17.502*CG217/(240.97+CG217))</f>
        <v>0</v>
      </c>
      <c r="Y217">
        <f>(U217-BZ217*(CE217+CF217)/1000)</f>
        <v>0</v>
      </c>
      <c r="Z217">
        <f>(-H217*44100)</f>
        <v>0</v>
      </c>
      <c r="AA217">
        <f>2*29.3*O217*0.92*(CG217-T217)</f>
        <v>0</v>
      </c>
      <c r="AB217">
        <f>2*0.95*5.67E-8*(((CG217+$B$7)+273)^4-(T217+273)^4)</f>
        <v>0</v>
      </c>
      <c r="AC217">
        <f>R217+AB217+Z217+AA217</f>
        <v>0</v>
      </c>
      <c r="AD217">
        <v>0</v>
      </c>
      <c r="AE217">
        <v>0</v>
      </c>
      <c r="AF217">
        <f>IF(AD217*$H$13&gt;=AH217,1.0,(AH217/(AH217-AD217*$H$13)))</f>
        <v>0</v>
      </c>
      <c r="AG217">
        <f>(AF217-1)*100</f>
        <v>0</v>
      </c>
      <c r="AH217">
        <f>MAX(0,($B$13+$C$13*CL217)/(1+$D$13*CL217)*CE217/(CG217+273)*$E$13)</f>
        <v>0</v>
      </c>
      <c r="AI217" t="s">
        <v>294</v>
      </c>
      <c r="AJ217">
        <v>0</v>
      </c>
      <c r="AK217">
        <v>0</v>
      </c>
      <c r="AL217">
        <f>AK217-AJ217</f>
        <v>0</v>
      </c>
      <c r="AM217">
        <f>AL217/AK217</f>
        <v>0</v>
      </c>
      <c r="AN217">
        <v>0</v>
      </c>
      <c r="AO217" t="s">
        <v>294</v>
      </c>
      <c r="AP217">
        <v>0</v>
      </c>
      <c r="AQ217">
        <v>0</v>
      </c>
      <c r="AR217">
        <f>1-AP217/AQ217</f>
        <v>0</v>
      </c>
      <c r="AS217">
        <v>0.5</v>
      </c>
      <c r="AT217">
        <f>BP217</f>
        <v>0</v>
      </c>
      <c r="AU217">
        <f>I217</f>
        <v>0</v>
      </c>
      <c r="AV217">
        <f>AR217*AS217*AT217</f>
        <v>0</v>
      </c>
      <c r="AW217">
        <f>BB217/AQ217</f>
        <v>0</v>
      </c>
      <c r="AX217">
        <f>(AU217-AN217)/AT217</f>
        <v>0</v>
      </c>
      <c r="AY217">
        <f>(AK217-AQ217)/AQ217</f>
        <v>0</v>
      </c>
      <c r="AZ217" t="s">
        <v>294</v>
      </c>
      <c r="BA217">
        <v>0</v>
      </c>
      <c r="BB217">
        <f>AQ217-BA217</f>
        <v>0</v>
      </c>
      <c r="BC217">
        <f>(AQ217-AP217)/(AQ217-BA217)</f>
        <v>0</v>
      </c>
      <c r="BD217">
        <f>(AK217-AQ217)/(AK217-BA217)</f>
        <v>0</v>
      </c>
      <c r="BE217">
        <f>(AQ217-AP217)/(AQ217-AJ217)</f>
        <v>0</v>
      </c>
      <c r="BF217">
        <f>(AK217-AQ217)/(AK217-AJ217)</f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f>$B$11*CM217+$C$11*CN217+$F$11*CO217*(1-CR217)</f>
        <v>0</v>
      </c>
      <c r="BP217">
        <f>BO217*BQ217</f>
        <v>0</v>
      </c>
      <c r="BQ217">
        <f>($B$11*$D$9+$C$11*$D$9+$F$11*((DB217+CT217)/MAX(DB217+CT217+DC217, 0.1)*$I$9+DC217/MAX(DB217+CT217+DC217, 0.1)*$J$9))/($B$11+$C$11+$F$11)</f>
        <v>0</v>
      </c>
      <c r="BR217">
        <f>($B$11*$K$9+$C$11*$K$9+$F$11*((DB217+CT217)/MAX(DB217+CT217+DC217, 0.1)*$P$9+DC217/MAX(DB217+CT217+DC217, 0.1)*$Q$9))/($B$11+$C$11+$F$11)</f>
        <v>0</v>
      </c>
      <c r="BS217">
        <v>6</v>
      </c>
      <c r="BT217">
        <v>0.5</v>
      </c>
      <c r="BU217" t="s">
        <v>295</v>
      </c>
      <c r="BV217">
        <v>2</v>
      </c>
      <c r="BW217">
        <v>1621533969.6</v>
      </c>
      <c r="BX217">
        <v>650.545</v>
      </c>
      <c r="BY217">
        <v>660.294</v>
      </c>
      <c r="BZ217">
        <v>12.9773</v>
      </c>
      <c r="CA217">
        <v>12.9783</v>
      </c>
      <c r="CB217">
        <v>640.596</v>
      </c>
      <c r="CC217">
        <v>12.8233</v>
      </c>
      <c r="CD217">
        <v>700.105</v>
      </c>
      <c r="CE217">
        <v>100.927</v>
      </c>
      <c r="CF217">
        <v>0.099876</v>
      </c>
      <c r="CG217">
        <v>22.9378</v>
      </c>
      <c r="CH217">
        <v>22.8894</v>
      </c>
      <c r="CI217">
        <v>999.9</v>
      </c>
      <c r="CJ217">
        <v>0</v>
      </c>
      <c r="CK217">
        <v>0</v>
      </c>
      <c r="CL217">
        <v>10040</v>
      </c>
      <c r="CM217">
        <v>0</v>
      </c>
      <c r="CN217">
        <v>3.26802</v>
      </c>
      <c r="CO217">
        <v>600.091</v>
      </c>
      <c r="CP217">
        <v>0.933003</v>
      </c>
      <c r="CQ217">
        <v>0.0669971</v>
      </c>
      <c r="CR217">
        <v>0</v>
      </c>
      <c r="CS217">
        <v>3.4649</v>
      </c>
      <c r="CT217">
        <v>4.99951</v>
      </c>
      <c r="CU217">
        <v>87.2627</v>
      </c>
      <c r="CV217">
        <v>4814.84</v>
      </c>
      <c r="CW217">
        <v>37.625</v>
      </c>
      <c r="CX217">
        <v>41.312</v>
      </c>
      <c r="CY217">
        <v>40</v>
      </c>
      <c r="CZ217">
        <v>41</v>
      </c>
      <c r="DA217">
        <v>39.937</v>
      </c>
      <c r="DB217">
        <v>555.22</v>
      </c>
      <c r="DC217">
        <v>39.87</v>
      </c>
      <c r="DD217">
        <v>0</v>
      </c>
      <c r="DE217">
        <v>1621533973.6</v>
      </c>
      <c r="DF217">
        <v>0</v>
      </c>
      <c r="DG217">
        <v>3.44809230769231</v>
      </c>
      <c r="DH217">
        <v>0.323535034994157</v>
      </c>
      <c r="DI217">
        <v>-0.773227358083018</v>
      </c>
      <c r="DJ217">
        <v>87.3269730769231</v>
      </c>
      <c r="DK217">
        <v>15</v>
      </c>
      <c r="DL217">
        <v>1621533543.5</v>
      </c>
      <c r="DM217" t="s">
        <v>296</v>
      </c>
      <c r="DN217">
        <v>1621533543</v>
      </c>
      <c r="DO217">
        <v>1621533543.5</v>
      </c>
      <c r="DP217">
        <v>4</v>
      </c>
      <c r="DQ217">
        <v>0.002</v>
      </c>
      <c r="DR217">
        <v>0.003</v>
      </c>
      <c r="DS217">
        <v>8.559</v>
      </c>
      <c r="DT217">
        <v>0.154</v>
      </c>
      <c r="DU217">
        <v>420</v>
      </c>
      <c r="DV217">
        <v>13</v>
      </c>
      <c r="DW217">
        <v>1.35</v>
      </c>
      <c r="DX217">
        <v>0.35</v>
      </c>
      <c r="DY217">
        <v>-10.0158929268293</v>
      </c>
      <c r="DZ217">
        <v>-0.0428404181184929</v>
      </c>
      <c r="EA217">
        <v>0.194018600079476</v>
      </c>
      <c r="EB217">
        <v>1</v>
      </c>
      <c r="EC217">
        <v>3.44522058823529</v>
      </c>
      <c r="ED217">
        <v>0.0583900817492346</v>
      </c>
      <c r="EE217">
        <v>0.167315828124032</v>
      </c>
      <c r="EF217">
        <v>1</v>
      </c>
      <c r="EG217">
        <v>-0.0113628186341463</v>
      </c>
      <c r="EH217">
        <v>-0.0115644980696864</v>
      </c>
      <c r="EI217">
        <v>0.0123593488543521</v>
      </c>
      <c r="EJ217">
        <v>1</v>
      </c>
      <c r="EK217">
        <v>3</v>
      </c>
      <c r="EL217">
        <v>3</v>
      </c>
      <c r="EM217" t="s">
        <v>297</v>
      </c>
      <c r="EN217">
        <v>100</v>
      </c>
      <c r="EO217">
        <v>100</v>
      </c>
      <c r="EP217">
        <v>9.949</v>
      </c>
      <c r="EQ217">
        <v>0.154</v>
      </c>
      <c r="ER217">
        <v>5.25304998807394</v>
      </c>
      <c r="ES217">
        <v>0.0095515401478521</v>
      </c>
      <c r="ET217">
        <v>-4.08282145803731e-06</v>
      </c>
      <c r="EU217">
        <v>9.61633180237613e-10</v>
      </c>
      <c r="EV217">
        <v>-0.0133641391554055</v>
      </c>
      <c r="EW217">
        <v>0.00964955815971448</v>
      </c>
      <c r="EX217">
        <v>0.000351754833574242</v>
      </c>
      <c r="EY217">
        <v>-6.74969522547015e-06</v>
      </c>
      <c r="EZ217">
        <v>-1</v>
      </c>
      <c r="FA217">
        <v>-1</v>
      </c>
      <c r="FB217">
        <v>-1</v>
      </c>
      <c r="FC217">
        <v>-1</v>
      </c>
      <c r="FD217">
        <v>7.1</v>
      </c>
      <c r="FE217">
        <v>7.1</v>
      </c>
      <c r="FF217">
        <v>2</v>
      </c>
      <c r="FG217">
        <v>793.199</v>
      </c>
      <c r="FH217">
        <v>739.934</v>
      </c>
      <c r="FI217">
        <v>19.9997</v>
      </c>
      <c r="FJ217">
        <v>26.7975</v>
      </c>
      <c r="FK217">
        <v>29.9999</v>
      </c>
      <c r="FL217">
        <v>26.8783</v>
      </c>
      <c r="FM217">
        <v>26.8531</v>
      </c>
      <c r="FN217">
        <v>38.9396</v>
      </c>
      <c r="FO217">
        <v>16.7813</v>
      </c>
      <c r="FP217">
        <v>6.45989</v>
      </c>
      <c r="FQ217">
        <v>20</v>
      </c>
      <c r="FR217">
        <v>669.13</v>
      </c>
      <c r="FS217">
        <v>12.9948</v>
      </c>
      <c r="FT217">
        <v>100.047</v>
      </c>
      <c r="FU217">
        <v>100.412</v>
      </c>
    </row>
    <row r="218" spans="1:177">
      <c r="A218">
        <v>202</v>
      </c>
      <c r="B218">
        <v>1621533971.6</v>
      </c>
      <c r="C218">
        <v>402.099999904633</v>
      </c>
      <c r="D218" t="s">
        <v>700</v>
      </c>
      <c r="E218" t="s">
        <v>701</v>
      </c>
      <c r="G218">
        <v>1621533971.6</v>
      </c>
      <c r="H218">
        <f>CD218*AF218*(BZ218-CA218)/(100*BS218*(1000-AF218*BZ218))</f>
        <v>0</v>
      </c>
      <c r="I218">
        <f>CD218*AF218*(BY218-BX218*(1000-AF218*CA218)/(1000-AF218*BZ218))/(100*BS218)</f>
        <v>0</v>
      </c>
      <c r="J218">
        <f>BX218 - IF(AF218&gt;1, I218*BS218*100.0/(AH218*CL218), 0)</f>
        <v>0</v>
      </c>
      <c r="K218">
        <f>((Q218-H218/2)*J218-I218)/(Q218+H218/2)</f>
        <v>0</v>
      </c>
      <c r="L218">
        <f>K218*(CE218+CF218)/1000.0</f>
        <v>0</v>
      </c>
      <c r="M218">
        <f>(BX218 - IF(AF218&gt;1, I218*BS218*100.0/(AH218*CL218), 0))*(CE218+CF218)/1000.0</f>
        <v>0</v>
      </c>
      <c r="N218">
        <f>2.0/((1/P218-1/O218)+SIGN(P218)*SQRT((1/P218-1/O218)*(1/P218-1/O218) + 4*BT218/((BT218+1)*(BT218+1))*(2*1/P218*1/O218-1/O218*1/O218)))</f>
        <v>0</v>
      </c>
      <c r="O218">
        <f>IF(LEFT(BU218,1)&lt;&gt;"0",IF(LEFT(BU218,1)="1",3.0,BV218),$D$5+$E$5*(CL218*CE218/($K$5*1000))+$F$5*(CL218*CE218/($K$5*1000))*MAX(MIN(BS218,$J$5),$I$5)*MAX(MIN(BS218,$J$5),$I$5)+$G$5*MAX(MIN(BS218,$J$5),$I$5)*(CL218*CE218/($K$5*1000))+$H$5*(CL218*CE218/($K$5*1000))*(CL218*CE218/($K$5*1000)))</f>
        <v>0</v>
      </c>
      <c r="P218">
        <f>H218*(1000-(1000*0.61365*exp(17.502*T218/(240.97+T218))/(CE218+CF218)+BZ218)/2)/(1000*0.61365*exp(17.502*T218/(240.97+T218))/(CE218+CF218)-BZ218)</f>
        <v>0</v>
      </c>
      <c r="Q218">
        <f>1/((BT218+1)/(N218/1.6)+1/(O218/1.37)) + BT218/((BT218+1)/(N218/1.6) + BT218/(O218/1.37))</f>
        <v>0</v>
      </c>
      <c r="R218">
        <f>(BP218*BR218)</f>
        <v>0</v>
      </c>
      <c r="S218">
        <f>(CG218+(R218+2*0.95*5.67E-8*(((CG218+$B$7)+273)^4-(CG218+273)^4)-44100*H218)/(1.84*29.3*O218+8*0.95*5.67E-8*(CG218+273)^3))</f>
        <v>0</v>
      </c>
      <c r="T218">
        <f>($C$7*CH218+$D$7*CI218+$E$7*S218)</f>
        <v>0</v>
      </c>
      <c r="U218">
        <f>0.61365*exp(17.502*T218/(240.97+T218))</f>
        <v>0</v>
      </c>
      <c r="V218">
        <f>(W218/X218*100)</f>
        <v>0</v>
      </c>
      <c r="W218">
        <f>BZ218*(CE218+CF218)/1000</f>
        <v>0</v>
      </c>
      <c r="X218">
        <f>0.61365*exp(17.502*CG218/(240.97+CG218))</f>
        <v>0</v>
      </c>
      <c r="Y218">
        <f>(U218-BZ218*(CE218+CF218)/1000)</f>
        <v>0</v>
      </c>
      <c r="Z218">
        <f>(-H218*44100)</f>
        <v>0</v>
      </c>
      <c r="AA218">
        <f>2*29.3*O218*0.92*(CG218-T218)</f>
        <v>0</v>
      </c>
      <c r="AB218">
        <f>2*0.95*5.67E-8*(((CG218+$B$7)+273)^4-(T218+273)^4)</f>
        <v>0</v>
      </c>
      <c r="AC218">
        <f>R218+AB218+Z218+AA218</f>
        <v>0</v>
      </c>
      <c r="AD218">
        <v>0</v>
      </c>
      <c r="AE218">
        <v>0</v>
      </c>
      <c r="AF218">
        <f>IF(AD218*$H$13&gt;=AH218,1.0,(AH218/(AH218-AD218*$H$13)))</f>
        <v>0</v>
      </c>
      <c r="AG218">
        <f>(AF218-1)*100</f>
        <v>0</v>
      </c>
      <c r="AH218">
        <f>MAX(0,($B$13+$C$13*CL218)/(1+$D$13*CL218)*CE218/(CG218+273)*$E$13)</f>
        <v>0</v>
      </c>
      <c r="AI218" t="s">
        <v>294</v>
      </c>
      <c r="AJ218">
        <v>0</v>
      </c>
      <c r="AK218">
        <v>0</v>
      </c>
      <c r="AL218">
        <f>AK218-AJ218</f>
        <v>0</v>
      </c>
      <c r="AM218">
        <f>AL218/AK218</f>
        <v>0</v>
      </c>
      <c r="AN218">
        <v>0</v>
      </c>
      <c r="AO218" t="s">
        <v>294</v>
      </c>
      <c r="AP218">
        <v>0</v>
      </c>
      <c r="AQ218">
        <v>0</v>
      </c>
      <c r="AR218">
        <f>1-AP218/AQ218</f>
        <v>0</v>
      </c>
      <c r="AS218">
        <v>0.5</v>
      </c>
      <c r="AT218">
        <f>BP218</f>
        <v>0</v>
      </c>
      <c r="AU218">
        <f>I218</f>
        <v>0</v>
      </c>
      <c r="AV218">
        <f>AR218*AS218*AT218</f>
        <v>0</v>
      </c>
      <c r="AW218">
        <f>BB218/AQ218</f>
        <v>0</v>
      </c>
      <c r="AX218">
        <f>(AU218-AN218)/AT218</f>
        <v>0</v>
      </c>
      <c r="AY218">
        <f>(AK218-AQ218)/AQ218</f>
        <v>0</v>
      </c>
      <c r="AZ218" t="s">
        <v>294</v>
      </c>
      <c r="BA218">
        <v>0</v>
      </c>
      <c r="BB218">
        <f>AQ218-BA218</f>
        <v>0</v>
      </c>
      <c r="BC218">
        <f>(AQ218-AP218)/(AQ218-BA218)</f>
        <v>0</v>
      </c>
      <c r="BD218">
        <f>(AK218-AQ218)/(AK218-BA218)</f>
        <v>0</v>
      </c>
      <c r="BE218">
        <f>(AQ218-AP218)/(AQ218-AJ218)</f>
        <v>0</v>
      </c>
      <c r="BF218">
        <f>(AK218-AQ218)/(AK218-AJ218)</f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f>$B$11*CM218+$C$11*CN218+$F$11*CO218*(1-CR218)</f>
        <v>0</v>
      </c>
      <c r="BP218">
        <f>BO218*BQ218</f>
        <v>0</v>
      </c>
      <c r="BQ218">
        <f>($B$11*$D$9+$C$11*$D$9+$F$11*((DB218+CT218)/MAX(DB218+CT218+DC218, 0.1)*$I$9+DC218/MAX(DB218+CT218+DC218, 0.1)*$J$9))/($B$11+$C$11+$F$11)</f>
        <v>0</v>
      </c>
      <c r="BR218">
        <f>($B$11*$K$9+$C$11*$K$9+$F$11*((DB218+CT218)/MAX(DB218+CT218+DC218, 0.1)*$P$9+DC218/MAX(DB218+CT218+DC218, 0.1)*$Q$9))/($B$11+$C$11+$F$11)</f>
        <v>0</v>
      </c>
      <c r="BS218">
        <v>6</v>
      </c>
      <c r="BT218">
        <v>0.5</v>
      </c>
      <c r="BU218" t="s">
        <v>295</v>
      </c>
      <c r="BV218">
        <v>2</v>
      </c>
      <c r="BW218">
        <v>1621533971.6</v>
      </c>
      <c r="BX218">
        <v>653.865</v>
      </c>
      <c r="BY218">
        <v>663.339</v>
      </c>
      <c r="BZ218">
        <v>12.9736</v>
      </c>
      <c r="CA218">
        <v>12.9771</v>
      </c>
      <c r="CB218">
        <v>643.898</v>
      </c>
      <c r="CC218">
        <v>12.8196</v>
      </c>
      <c r="CD218">
        <v>699.961</v>
      </c>
      <c r="CE218">
        <v>100.927</v>
      </c>
      <c r="CF218">
        <v>0.100885</v>
      </c>
      <c r="CG218">
        <v>22.9355</v>
      </c>
      <c r="CH218">
        <v>22.9051</v>
      </c>
      <c r="CI218">
        <v>999.9</v>
      </c>
      <c r="CJ218">
        <v>0</v>
      </c>
      <c r="CK218">
        <v>0</v>
      </c>
      <c r="CL218">
        <v>9930</v>
      </c>
      <c r="CM218">
        <v>0</v>
      </c>
      <c r="CN218">
        <v>3.26802</v>
      </c>
      <c r="CO218">
        <v>599.775</v>
      </c>
      <c r="CP218">
        <v>0.932968</v>
      </c>
      <c r="CQ218">
        <v>0.0670323</v>
      </c>
      <c r="CR218">
        <v>0</v>
      </c>
      <c r="CS218">
        <v>3.3705</v>
      </c>
      <c r="CT218">
        <v>4.99951</v>
      </c>
      <c r="CU218">
        <v>86.9265</v>
      </c>
      <c r="CV218">
        <v>4812.23</v>
      </c>
      <c r="CW218">
        <v>37.625</v>
      </c>
      <c r="CX218">
        <v>41.375</v>
      </c>
      <c r="CY218">
        <v>40</v>
      </c>
      <c r="CZ218">
        <v>40.937</v>
      </c>
      <c r="DA218">
        <v>39.937</v>
      </c>
      <c r="DB218">
        <v>554.91</v>
      </c>
      <c r="DC218">
        <v>39.87</v>
      </c>
      <c r="DD218">
        <v>0</v>
      </c>
      <c r="DE218">
        <v>1621533975.4</v>
      </c>
      <c r="DF218">
        <v>0</v>
      </c>
      <c r="DG218">
        <v>3.45102</v>
      </c>
      <c r="DH218">
        <v>0.574992295644261</v>
      </c>
      <c r="DI218">
        <v>-0.0316153838081194</v>
      </c>
      <c r="DJ218">
        <v>87.260028</v>
      </c>
      <c r="DK218">
        <v>15</v>
      </c>
      <c r="DL218">
        <v>1621533543.5</v>
      </c>
      <c r="DM218" t="s">
        <v>296</v>
      </c>
      <c r="DN218">
        <v>1621533543</v>
      </c>
      <c r="DO218">
        <v>1621533543.5</v>
      </c>
      <c r="DP218">
        <v>4</v>
      </c>
      <c r="DQ218">
        <v>0.002</v>
      </c>
      <c r="DR218">
        <v>0.003</v>
      </c>
      <c r="DS218">
        <v>8.559</v>
      </c>
      <c r="DT218">
        <v>0.154</v>
      </c>
      <c r="DU218">
        <v>420</v>
      </c>
      <c r="DV218">
        <v>13</v>
      </c>
      <c r="DW218">
        <v>1.35</v>
      </c>
      <c r="DX218">
        <v>0.35</v>
      </c>
      <c r="DY218">
        <v>-10.0030051219512</v>
      </c>
      <c r="DZ218">
        <v>0.466827386759565</v>
      </c>
      <c r="EA218">
        <v>0.19885720583572</v>
      </c>
      <c r="EB218">
        <v>1</v>
      </c>
      <c r="EC218">
        <v>3.46366176470588</v>
      </c>
      <c r="ED218">
        <v>0.0366999881514287</v>
      </c>
      <c r="EE218">
        <v>0.161191754669265</v>
      </c>
      <c r="EF218">
        <v>1</v>
      </c>
      <c r="EG218">
        <v>-0.011788366804878</v>
      </c>
      <c r="EH218">
        <v>0.028020831533101</v>
      </c>
      <c r="EI218">
        <v>0.0119546874000828</v>
      </c>
      <c r="EJ218">
        <v>1</v>
      </c>
      <c r="EK218">
        <v>3</v>
      </c>
      <c r="EL218">
        <v>3</v>
      </c>
      <c r="EM218" t="s">
        <v>297</v>
      </c>
      <c r="EN218">
        <v>100</v>
      </c>
      <c r="EO218">
        <v>100</v>
      </c>
      <c r="EP218">
        <v>9.967</v>
      </c>
      <c r="EQ218">
        <v>0.154</v>
      </c>
      <c r="ER218">
        <v>5.25304998807394</v>
      </c>
      <c r="ES218">
        <v>0.0095515401478521</v>
      </c>
      <c r="ET218">
        <v>-4.08282145803731e-06</v>
      </c>
      <c r="EU218">
        <v>9.61633180237613e-10</v>
      </c>
      <c r="EV218">
        <v>-0.0133641391554055</v>
      </c>
      <c r="EW218">
        <v>0.00964955815971448</v>
      </c>
      <c r="EX218">
        <v>0.000351754833574242</v>
      </c>
      <c r="EY218">
        <v>-6.74969522547015e-06</v>
      </c>
      <c r="EZ218">
        <v>-1</v>
      </c>
      <c r="FA218">
        <v>-1</v>
      </c>
      <c r="FB218">
        <v>-1</v>
      </c>
      <c r="FC218">
        <v>-1</v>
      </c>
      <c r="FD218">
        <v>7.1</v>
      </c>
      <c r="FE218">
        <v>7.1</v>
      </c>
      <c r="FF218">
        <v>2</v>
      </c>
      <c r="FG218">
        <v>793.555</v>
      </c>
      <c r="FH218">
        <v>739.934</v>
      </c>
      <c r="FI218">
        <v>19.9998</v>
      </c>
      <c r="FJ218">
        <v>26.7975</v>
      </c>
      <c r="FK218">
        <v>29.9998</v>
      </c>
      <c r="FL218">
        <v>26.8783</v>
      </c>
      <c r="FM218">
        <v>26.8526</v>
      </c>
      <c r="FN218">
        <v>39.0994</v>
      </c>
      <c r="FO218">
        <v>16.7813</v>
      </c>
      <c r="FP218">
        <v>6.45989</v>
      </c>
      <c r="FQ218">
        <v>20</v>
      </c>
      <c r="FR218">
        <v>672.51</v>
      </c>
      <c r="FS218">
        <v>12.9971</v>
      </c>
      <c r="FT218">
        <v>100.049</v>
      </c>
      <c r="FU218">
        <v>100.412</v>
      </c>
    </row>
    <row r="219" spans="1:177">
      <c r="A219">
        <v>203</v>
      </c>
      <c r="B219">
        <v>1621533973.6</v>
      </c>
      <c r="C219">
        <v>404.099999904633</v>
      </c>
      <c r="D219" t="s">
        <v>702</v>
      </c>
      <c r="E219" t="s">
        <v>703</v>
      </c>
      <c r="G219">
        <v>1621533973.6</v>
      </c>
      <c r="H219">
        <f>CD219*AF219*(BZ219-CA219)/(100*BS219*(1000-AF219*BZ219))</f>
        <v>0</v>
      </c>
      <c r="I219">
        <f>CD219*AF219*(BY219-BX219*(1000-AF219*CA219)/(1000-AF219*BZ219))/(100*BS219)</f>
        <v>0</v>
      </c>
      <c r="J219">
        <f>BX219 - IF(AF219&gt;1, I219*BS219*100.0/(AH219*CL219), 0)</f>
        <v>0</v>
      </c>
      <c r="K219">
        <f>((Q219-H219/2)*J219-I219)/(Q219+H219/2)</f>
        <v>0</v>
      </c>
      <c r="L219">
        <f>K219*(CE219+CF219)/1000.0</f>
        <v>0</v>
      </c>
      <c r="M219">
        <f>(BX219 - IF(AF219&gt;1, I219*BS219*100.0/(AH219*CL219), 0))*(CE219+CF219)/1000.0</f>
        <v>0</v>
      </c>
      <c r="N219">
        <f>2.0/((1/P219-1/O219)+SIGN(P219)*SQRT((1/P219-1/O219)*(1/P219-1/O219) + 4*BT219/((BT219+1)*(BT219+1))*(2*1/P219*1/O219-1/O219*1/O219)))</f>
        <v>0</v>
      </c>
      <c r="O219">
        <f>IF(LEFT(BU219,1)&lt;&gt;"0",IF(LEFT(BU219,1)="1",3.0,BV219),$D$5+$E$5*(CL219*CE219/($K$5*1000))+$F$5*(CL219*CE219/($K$5*1000))*MAX(MIN(BS219,$J$5),$I$5)*MAX(MIN(BS219,$J$5),$I$5)+$G$5*MAX(MIN(BS219,$J$5),$I$5)*(CL219*CE219/($K$5*1000))+$H$5*(CL219*CE219/($K$5*1000))*(CL219*CE219/($K$5*1000)))</f>
        <v>0</v>
      </c>
      <c r="P219">
        <f>H219*(1000-(1000*0.61365*exp(17.502*T219/(240.97+T219))/(CE219+CF219)+BZ219)/2)/(1000*0.61365*exp(17.502*T219/(240.97+T219))/(CE219+CF219)-BZ219)</f>
        <v>0</v>
      </c>
      <c r="Q219">
        <f>1/((BT219+1)/(N219/1.6)+1/(O219/1.37)) + BT219/((BT219+1)/(N219/1.6) + BT219/(O219/1.37))</f>
        <v>0</v>
      </c>
      <c r="R219">
        <f>(BP219*BR219)</f>
        <v>0</v>
      </c>
      <c r="S219">
        <f>(CG219+(R219+2*0.95*5.67E-8*(((CG219+$B$7)+273)^4-(CG219+273)^4)-44100*H219)/(1.84*29.3*O219+8*0.95*5.67E-8*(CG219+273)^3))</f>
        <v>0</v>
      </c>
      <c r="T219">
        <f>($C$7*CH219+$D$7*CI219+$E$7*S219)</f>
        <v>0</v>
      </c>
      <c r="U219">
        <f>0.61365*exp(17.502*T219/(240.97+T219))</f>
        <v>0</v>
      </c>
      <c r="V219">
        <f>(W219/X219*100)</f>
        <v>0</v>
      </c>
      <c r="W219">
        <f>BZ219*(CE219+CF219)/1000</f>
        <v>0</v>
      </c>
      <c r="X219">
        <f>0.61365*exp(17.502*CG219/(240.97+CG219))</f>
        <v>0</v>
      </c>
      <c r="Y219">
        <f>(U219-BZ219*(CE219+CF219)/1000)</f>
        <v>0</v>
      </c>
      <c r="Z219">
        <f>(-H219*44100)</f>
        <v>0</v>
      </c>
      <c r="AA219">
        <f>2*29.3*O219*0.92*(CG219-T219)</f>
        <v>0</v>
      </c>
      <c r="AB219">
        <f>2*0.95*5.67E-8*(((CG219+$B$7)+273)^4-(T219+273)^4)</f>
        <v>0</v>
      </c>
      <c r="AC219">
        <f>R219+AB219+Z219+AA219</f>
        <v>0</v>
      </c>
      <c r="AD219">
        <v>0</v>
      </c>
      <c r="AE219">
        <v>0</v>
      </c>
      <c r="AF219">
        <f>IF(AD219*$H$13&gt;=AH219,1.0,(AH219/(AH219-AD219*$H$13)))</f>
        <v>0</v>
      </c>
      <c r="AG219">
        <f>(AF219-1)*100</f>
        <v>0</v>
      </c>
      <c r="AH219">
        <f>MAX(0,($B$13+$C$13*CL219)/(1+$D$13*CL219)*CE219/(CG219+273)*$E$13)</f>
        <v>0</v>
      </c>
      <c r="AI219" t="s">
        <v>294</v>
      </c>
      <c r="AJ219">
        <v>0</v>
      </c>
      <c r="AK219">
        <v>0</v>
      </c>
      <c r="AL219">
        <f>AK219-AJ219</f>
        <v>0</v>
      </c>
      <c r="AM219">
        <f>AL219/AK219</f>
        <v>0</v>
      </c>
      <c r="AN219">
        <v>0</v>
      </c>
      <c r="AO219" t="s">
        <v>294</v>
      </c>
      <c r="AP219">
        <v>0</v>
      </c>
      <c r="AQ219">
        <v>0</v>
      </c>
      <c r="AR219">
        <f>1-AP219/AQ219</f>
        <v>0</v>
      </c>
      <c r="AS219">
        <v>0.5</v>
      </c>
      <c r="AT219">
        <f>BP219</f>
        <v>0</v>
      </c>
      <c r="AU219">
        <f>I219</f>
        <v>0</v>
      </c>
      <c r="AV219">
        <f>AR219*AS219*AT219</f>
        <v>0</v>
      </c>
      <c r="AW219">
        <f>BB219/AQ219</f>
        <v>0</v>
      </c>
      <c r="AX219">
        <f>(AU219-AN219)/AT219</f>
        <v>0</v>
      </c>
      <c r="AY219">
        <f>(AK219-AQ219)/AQ219</f>
        <v>0</v>
      </c>
      <c r="AZ219" t="s">
        <v>294</v>
      </c>
      <c r="BA219">
        <v>0</v>
      </c>
      <c r="BB219">
        <f>AQ219-BA219</f>
        <v>0</v>
      </c>
      <c r="BC219">
        <f>(AQ219-AP219)/(AQ219-BA219)</f>
        <v>0</v>
      </c>
      <c r="BD219">
        <f>(AK219-AQ219)/(AK219-BA219)</f>
        <v>0</v>
      </c>
      <c r="BE219">
        <f>(AQ219-AP219)/(AQ219-AJ219)</f>
        <v>0</v>
      </c>
      <c r="BF219">
        <f>(AK219-AQ219)/(AK219-AJ219)</f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f>$B$11*CM219+$C$11*CN219+$F$11*CO219*(1-CR219)</f>
        <v>0</v>
      </c>
      <c r="BP219">
        <f>BO219*BQ219</f>
        <v>0</v>
      </c>
      <c r="BQ219">
        <f>($B$11*$D$9+$C$11*$D$9+$F$11*((DB219+CT219)/MAX(DB219+CT219+DC219, 0.1)*$I$9+DC219/MAX(DB219+CT219+DC219, 0.1)*$J$9))/($B$11+$C$11+$F$11)</f>
        <v>0</v>
      </c>
      <c r="BR219">
        <f>($B$11*$K$9+$C$11*$K$9+$F$11*((DB219+CT219)/MAX(DB219+CT219+DC219, 0.1)*$P$9+DC219/MAX(DB219+CT219+DC219, 0.1)*$Q$9))/($B$11+$C$11+$F$11)</f>
        <v>0</v>
      </c>
      <c r="BS219">
        <v>6</v>
      </c>
      <c r="BT219">
        <v>0.5</v>
      </c>
      <c r="BU219" t="s">
        <v>295</v>
      </c>
      <c r="BV219">
        <v>2</v>
      </c>
      <c r="BW219">
        <v>1621533973.6</v>
      </c>
      <c r="BX219">
        <v>657.04</v>
      </c>
      <c r="BY219">
        <v>666.849</v>
      </c>
      <c r="BZ219">
        <v>12.9724</v>
      </c>
      <c r="CA219">
        <v>12.9708</v>
      </c>
      <c r="CB219">
        <v>647.055</v>
      </c>
      <c r="CC219">
        <v>12.8185</v>
      </c>
      <c r="CD219">
        <v>700.356</v>
      </c>
      <c r="CE219">
        <v>100.928</v>
      </c>
      <c r="CF219">
        <v>0.100316</v>
      </c>
      <c r="CG219">
        <v>22.9367</v>
      </c>
      <c r="CH219">
        <v>22.909</v>
      </c>
      <c r="CI219">
        <v>999.9</v>
      </c>
      <c r="CJ219">
        <v>0</v>
      </c>
      <c r="CK219">
        <v>0</v>
      </c>
      <c r="CL219">
        <v>10010</v>
      </c>
      <c r="CM219">
        <v>0</v>
      </c>
      <c r="CN219">
        <v>3.26802</v>
      </c>
      <c r="CO219">
        <v>600.082</v>
      </c>
      <c r="CP219">
        <v>0.933003</v>
      </c>
      <c r="CQ219">
        <v>0.0669971</v>
      </c>
      <c r="CR219">
        <v>0</v>
      </c>
      <c r="CS219">
        <v>3.8017</v>
      </c>
      <c r="CT219">
        <v>4.99951</v>
      </c>
      <c r="CU219">
        <v>87.1873</v>
      </c>
      <c r="CV219">
        <v>4814.77</v>
      </c>
      <c r="CW219">
        <v>37.625</v>
      </c>
      <c r="CX219">
        <v>41.375</v>
      </c>
      <c r="CY219">
        <v>40</v>
      </c>
      <c r="CZ219">
        <v>41</v>
      </c>
      <c r="DA219">
        <v>39.937</v>
      </c>
      <c r="DB219">
        <v>555.21</v>
      </c>
      <c r="DC219">
        <v>39.87</v>
      </c>
      <c r="DD219">
        <v>0</v>
      </c>
      <c r="DE219">
        <v>1621533977.2</v>
      </c>
      <c r="DF219">
        <v>0</v>
      </c>
      <c r="DG219">
        <v>3.48784615384615</v>
      </c>
      <c r="DH219">
        <v>0.679193151153128</v>
      </c>
      <c r="DI219">
        <v>-0.812570946597035</v>
      </c>
      <c r="DJ219">
        <v>87.2897346153846</v>
      </c>
      <c r="DK219">
        <v>15</v>
      </c>
      <c r="DL219">
        <v>1621533543.5</v>
      </c>
      <c r="DM219" t="s">
        <v>296</v>
      </c>
      <c r="DN219">
        <v>1621533543</v>
      </c>
      <c r="DO219">
        <v>1621533543.5</v>
      </c>
      <c r="DP219">
        <v>4</v>
      </c>
      <c r="DQ219">
        <v>0.002</v>
      </c>
      <c r="DR219">
        <v>0.003</v>
      </c>
      <c r="DS219">
        <v>8.559</v>
      </c>
      <c r="DT219">
        <v>0.154</v>
      </c>
      <c r="DU219">
        <v>420</v>
      </c>
      <c r="DV219">
        <v>13</v>
      </c>
      <c r="DW219">
        <v>1.35</v>
      </c>
      <c r="DX219">
        <v>0.35</v>
      </c>
      <c r="DY219">
        <v>-9.96373512195122</v>
      </c>
      <c r="DZ219">
        <v>1.19812097560977</v>
      </c>
      <c r="EA219">
        <v>0.236947172615229</v>
      </c>
      <c r="EB219">
        <v>0</v>
      </c>
      <c r="EC219">
        <v>3.4688</v>
      </c>
      <c r="ED219">
        <v>0.199283567227812</v>
      </c>
      <c r="EE219">
        <v>0.166574710318365</v>
      </c>
      <c r="EF219">
        <v>1</v>
      </c>
      <c r="EG219">
        <v>-0.0122277315609756</v>
      </c>
      <c r="EH219">
        <v>0.0759761138257839</v>
      </c>
      <c r="EI219">
        <v>0.011427417817601</v>
      </c>
      <c r="EJ219">
        <v>1</v>
      </c>
      <c r="EK219">
        <v>2</v>
      </c>
      <c r="EL219">
        <v>3</v>
      </c>
      <c r="EM219" t="s">
        <v>306</v>
      </c>
      <c r="EN219">
        <v>100</v>
      </c>
      <c r="EO219">
        <v>100</v>
      </c>
      <c r="EP219">
        <v>9.985</v>
      </c>
      <c r="EQ219">
        <v>0.1539</v>
      </c>
      <c r="ER219">
        <v>5.25304998807394</v>
      </c>
      <c r="ES219">
        <v>0.0095515401478521</v>
      </c>
      <c r="ET219">
        <v>-4.08282145803731e-06</v>
      </c>
      <c r="EU219">
        <v>9.61633180237613e-10</v>
      </c>
      <c r="EV219">
        <v>-0.0133641391554055</v>
      </c>
      <c r="EW219">
        <v>0.00964955815971448</v>
      </c>
      <c r="EX219">
        <v>0.000351754833574242</v>
      </c>
      <c r="EY219">
        <v>-6.74969522547015e-06</v>
      </c>
      <c r="EZ219">
        <v>-1</v>
      </c>
      <c r="FA219">
        <v>-1</v>
      </c>
      <c r="FB219">
        <v>-1</v>
      </c>
      <c r="FC219">
        <v>-1</v>
      </c>
      <c r="FD219">
        <v>7.2</v>
      </c>
      <c r="FE219">
        <v>7.2</v>
      </c>
      <c r="FF219">
        <v>2</v>
      </c>
      <c r="FG219">
        <v>792.989</v>
      </c>
      <c r="FH219">
        <v>739.525</v>
      </c>
      <c r="FI219">
        <v>19.9997</v>
      </c>
      <c r="FJ219">
        <v>26.7953</v>
      </c>
      <c r="FK219">
        <v>29.9999</v>
      </c>
      <c r="FL219">
        <v>26.8761</v>
      </c>
      <c r="FM219">
        <v>26.8508</v>
      </c>
      <c r="FN219">
        <v>39.2603</v>
      </c>
      <c r="FO219">
        <v>16.7813</v>
      </c>
      <c r="FP219">
        <v>6.45989</v>
      </c>
      <c r="FQ219">
        <v>20</v>
      </c>
      <c r="FR219">
        <v>675.89</v>
      </c>
      <c r="FS219">
        <v>12.9949</v>
      </c>
      <c r="FT219">
        <v>100.05</v>
      </c>
      <c r="FU219">
        <v>100.41</v>
      </c>
    </row>
    <row r="220" spans="1:177">
      <c r="A220">
        <v>204</v>
      </c>
      <c r="B220">
        <v>1621533975.6</v>
      </c>
      <c r="C220">
        <v>406.099999904633</v>
      </c>
      <c r="D220" t="s">
        <v>704</v>
      </c>
      <c r="E220" t="s">
        <v>705</v>
      </c>
      <c r="G220">
        <v>1621533975.6</v>
      </c>
      <c r="H220">
        <f>CD220*AF220*(BZ220-CA220)/(100*BS220*(1000-AF220*BZ220))</f>
        <v>0</v>
      </c>
      <c r="I220">
        <f>CD220*AF220*(BY220-BX220*(1000-AF220*CA220)/(1000-AF220*BZ220))/(100*BS220)</f>
        <v>0</v>
      </c>
      <c r="J220">
        <f>BX220 - IF(AF220&gt;1, I220*BS220*100.0/(AH220*CL220), 0)</f>
        <v>0</v>
      </c>
      <c r="K220">
        <f>((Q220-H220/2)*J220-I220)/(Q220+H220/2)</f>
        <v>0</v>
      </c>
      <c r="L220">
        <f>K220*(CE220+CF220)/1000.0</f>
        <v>0</v>
      </c>
      <c r="M220">
        <f>(BX220 - IF(AF220&gt;1, I220*BS220*100.0/(AH220*CL220), 0))*(CE220+CF220)/1000.0</f>
        <v>0</v>
      </c>
      <c r="N220">
        <f>2.0/((1/P220-1/O220)+SIGN(P220)*SQRT((1/P220-1/O220)*(1/P220-1/O220) + 4*BT220/((BT220+1)*(BT220+1))*(2*1/P220*1/O220-1/O220*1/O220)))</f>
        <v>0</v>
      </c>
      <c r="O220">
        <f>IF(LEFT(BU220,1)&lt;&gt;"0",IF(LEFT(BU220,1)="1",3.0,BV220),$D$5+$E$5*(CL220*CE220/($K$5*1000))+$F$5*(CL220*CE220/($K$5*1000))*MAX(MIN(BS220,$J$5),$I$5)*MAX(MIN(BS220,$J$5),$I$5)+$G$5*MAX(MIN(BS220,$J$5),$I$5)*(CL220*CE220/($K$5*1000))+$H$5*(CL220*CE220/($K$5*1000))*(CL220*CE220/($K$5*1000)))</f>
        <v>0</v>
      </c>
      <c r="P220">
        <f>H220*(1000-(1000*0.61365*exp(17.502*T220/(240.97+T220))/(CE220+CF220)+BZ220)/2)/(1000*0.61365*exp(17.502*T220/(240.97+T220))/(CE220+CF220)-BZ220)</f>
        <v>0</v>
      </c>
      <c r="Q220">
        <f>1/((BT220+1)/(N220/1.6)+1/(O220/1.37)) + BT220/((BT220+1)/(N220/1.6) + BT220/(O220/1.37))</f>
        <v>0</v>
      </c>
      <c r="R220">
        <f>(BP220*BR220)</f>
        <v>0</v>
      </c>
      <c r="S220">
        <f>(CG220+(R220+2*0.95*5.67E-8*(((CG220+$B$7)+273)^4-(CG220+273)^4)-44100*H220)/(1.84*29.3*O220+8*0.95*5.67E-8*(CG220+273)^3))</f>
        <v>0</v>
      </c>
      <c r="T220">
        <f>($C$7*CH220+$D$7*CI220+$E$7*S220)</f>
        <v>0</v>
      </c>
      <c r="U220">
        <f>0.61365*exp(17.502*T220/(240.97+T220))</f>
        <v>0</v>
      </c>
      <c r="V220">
        <f>(W220/X220*100)</f>
        <v>0</v>
      </c>
      <c r="W220">
        <f>BZ220*(CE220+CF220)/1000</f>
        <v>0</v>
      </c>
      <c r="X220">
        <f>0.61365*exp(17.502*CG220/(240.97+CG220))</f>
        <v>0</v>
      </c>
      <c r="Y220">
        <f>(U220-BZ220*(CE220+CF220)/1000)</f>
        <v>0</v>
      </c>
      <c r="Z220">
        <f>(-H220*44100)</f>
        <v>0</v>
      </c>
      <c r="AA220">
        <f>2*29.3*O220*0.92*(CG220-T220)</f>
        <v>0</v>
      </c>
      <c r="AB220">
        <f>2*0.95*5.67E-8*(((CG220+$B$7)+273)^4-(T220+273)^4)</f>
        <v>0</v>
      </c>
      <c r="AC220">
        <f>R220+AB220+Z220+AA220</f>
        <v>0</v>
      </c>
      <c r="AD220">
        <v>0</v>
      </c>
      <c r="AE220">
        <v>0</v>
      </c>
      <c r="AF220">
        <f>IF(AD220*$H$13&gt;=AH220,1.0,(AH220/(AH220-AD220*$H$13)))</f>
        <v>0</v>
      </c>
      <c r="AG220">
        <f>(AF220-1)*100</f>
        <v>0</v>
      </c>
      <c r="AH220">
        <f>MAX(0,($B$13+$C$13*CL220)/(1+$D$13*CL220)*CE220/(CG220+273)*$E$13)</f>
        <v>0</v>
      </c>
      <c r="AI220" t="s">
        <v>294</v>
      </c>
      <c r="AJ220">
        <v>0</v>
      </c>
      <c r="AK220">
        <v>0</v>
      </c>
      <c r="AL220">
        <f>AK220-AJ220</f>
        <v>0</v>
      </c>
      <c r="AM220">
        <f>AL220/AK220</f>
        <v>0</v>
      </c>
      <c r="AN220">
        <v>0</v>
      </c>
      <c r="AO220" t="s">
        <v>294</v>
      </c>
      <c r="AP220">
        <v>0</v>
      </c>
      <c r="AQ220">
        <v>0</v>
      </c>
      <c r="AR220">
        <f>1-AP220/AQ220</f>
        <v>0</v>
      </c>
      <c r="AS220">
        <v>0.5</v>
      </c>
      <c r="AT220">
        <f>BP220</f>
        <v>0</v>
      </c>
      <c r="AU220">
        <f>I220</f>
        <v>0</v>
      </c>
      <c r="AV220">
        <f>AR220*AS220*AT220</f>
        <v>0</v>
      </c>
      <c r="AW220">
        <f>BB220/AQ220</f>
        <v>0</v>
      </c>
      <c r="AX220">
        <f>(AU220-AN220)/AT220</f>
        <v>0</v>
      </c>
      <c r="AY220">
        <f>(AK220-AQ220)/AQ220</f>
        <v>0</v>
      </c>
      <c r="AZ220" t="s">
        <v>294</v>
      </c>
      <c r="BA220">
        <v>0</v>
      </c>
      <c r="BB220">
        <f>AQ220-BA220</f>
        <v>0</v>
      </c>
      <c r="BC220">
        <f>(AQ220-AP220)/(AQ220-BA220)</f>
        <v>0</v>
      </c>
      <c r="BD220">
        <f>(AK220-AQ220)/(AK220-BA220)</f>
        <v>0</v>
      </c>
      <c r="BE220">
        <f>(AQ220-AP220)/(AQ220-AJ220)</f>
        <v>0</v>
      </c>
      <c r="BF220">
        <f>(AK220-AQ220)/(AK220-AJ220)</f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f>$B$11*CM220+$C$11*CN220+$F$11*CO220*(1-CR220)</f>
        <v>0</v>
      </c>
      <c r="BP220">
        <f>BO220*BQ220</f>
        <v>0</v>
      </c>
      <c r="BQ220">
        <f>($B$11*$D$9+$C$11*$D$9+$F$11*((DB220+CT220)/MAX(DB220+CT220+DC220, 0.1)*$I$9+DC220/MAX(DB220+CT220+DC220, 0.1)*$J$9))/($B$11+$C$11+$F$11)</f>
        <v>0</v>
      </c>
      <c r="BR220">
        <f>($B$11*$K$9+$C$11*$K$9+$F$11*((DB220+CT220)/MAX(DB220+CT220+DC220, 0.1)*$P$9+DC220/MAX(DB220+CT220+DC220, 0.1)*$Q$9))/($B$11+$C$11+$F$11)</f>
        <v>0</v>
      </c>
      <c r="BS220">
        <v>6</v>
      </c>
      <c r="BT220">
        <v>0.5</v>
      </c>
      <c r="BU220" t="s">
        <v>295</v>
      </c>
      <c r="BV220">
        <v>2</v>
      </c>
      <c r="BW220">
        <v>1621533975.6</v>
      </c>
      <c r="BX220">
        <v>660.351</v>
      </c>
      <c r="BY220">
        <v>670.183</v>
      </c>
      <c r="BZ220">
        <v>12.97</v>
      </c>
      <c r="CA220">
        <v>12.9666</v>
      </c>
      <c r="CB220">
        <v>650.348</v>
      </c>
      <c r="CC220">
        <v>12.8162</v>
      </c>
      <c r="CD220">
        <v>699.873</v>
      </c>
      <c r="CE220">
        <v>100.93</v>
      </c>
      <c r="CF220">
        <v>0.100366</v>
      </c>
      <c r="CG220">
        <v>22.9367</v>
      </c>
      <c r="CH220">
        <v>22.8963</v>
      </c>
      <c r="CI220">
        <v>999.9</v>
      </c>
      <c r="CJ220">
        <v>0</v>
      </c>
      <c r="CK220">
        <v>0</v>
      </c>
      <c r="CL220">
        <v>9960</v>
      </c>
      <c r="CM220">
        <v>0</v>
      </c>
      <c r="CN220">
        <v>3.26802</v>
      </c>
      <c r="CO220">
        <v>600.076</v>
      </c>
      <c r="CP220">
        <v>0.933003</v>
      </c>
      <c r="CQ220">
        <v>0.0669971</v>
      </c>
      <c r="CR220">
        <v>0</v>
      </c>
      <c r="CS220">
        <v>3.5854</v>
      </c>
      <c r="CT220">
        <v>4.99951</v>
      </c>
      <c r="CU220">
        <v>86.972</v>
      </c>
      <c r="CV220">
        <v>4814.72</v>
      </c>
      <c r="CW220">
        <v>37.625</v>
      </c>
      <c r="CX220">
        <v>41.375</v>
      </c>
      <c r="CY220">
        <v>40</v>
      </c>
      <c r="CZ220">
        <v>41</v>
      </c>
      <c r="DA220">
        <v>39.937</v>
      </c>
      <c r="DB220">
        <v>555.21</v>
      </c>
      <c r="DC220">
        <v>39.87</v>
      </c>
      <c r="DD220">
        <v>0</v>
      </c>
      <c r="DE220">
        <v>1621533979.6</v>
      </c>
      <c r="DF220">
        <v>0</v>
      </c>
      <c r="DG220">
        <v>3.50110769230769</v>
      </c>
      <c r="DH220">
        <v>0.403336744007508</v>
      </c>
      <c r="DI220">
        <v>-1.37281026388307</v>
      </c>
      <c r="DJ220">
        <v>87.2603269230769</v>
      </c>
      <c r="DK220">
        <v>15</v>
      </c>
      <c r="DL220">
        <v>1621533543.5</v>
      </c>
      <c r="DM220" t="s">
        <v>296</v>
      </c>
      <c r="DN220">
        <v>1621533543</v>
      </c>
      <c r="DO220">
        <v>1621533543.5</v>
      </c>
      <c r="DP220">
        <v>4</v>
      </c>
      <c r="DQ220">
        <v>0.002</v>
      </c>
      <c r="DR220">
        <v>0.003</v>
      </c>
      <c r="DS220">
        <v>8.559</v>
      </c>
      <c r="DT220">
        <v>0.154</v>
      </c>
      <c r="DU220">
        <v>420</v>
      </c>
      <c r="DV220">
        <v>13</v>
      </c>
      <c r="DW220">
        <v>1.35</v>
      </c>
      <c r="DX220">
        <v>0.35</v>
      </c>
      <c r="DY220">
        <v>-9.94708243902439</v>
      </c>
      <c r="DZ220">
        <v>1.20070536585366</v>
      </c>
      <c r="EA220">
        <v>0.24007000000285</v>
      </c>
      <c r="EB220">
        <v>0</v>
      </c>
      <c r="EC220">
        <v>3.47785588235294</v>
      </c>
      <c r="ED220">
        <v>0.557273567501857</v>
      </c>
      <c r="EE220">
        <v>0.163205743827658</v>
      </c>
      <c r="EF220">
        <v>1</v>
      </c>
      <c r="EG220">
        <v>-0.0115376220731707</v>
      </c>
      <c r="EH220">
        <v>0.106674855407665</v>
      </c>
      <c r="EI220">
        <v>0.0113820865463049</v>
      </c>
      <c r="EJ220">
        <v>0</v>
      </c>
      <c r="EK220">
        <v>1</v>
      </c>
      <c r="EL220">
        <v>3</v>
      </c>
      <c r="EM220" t="s">
        <v>343</v>
      </c>
      <c r="EN220">
        <v>100</v>
      </c>
      <c r="EO220">
        <v>100</v>
      </c>
      <c r="EP220">
        <v>10.003</v>
      </c>
      <c r="EQ220">
        <v>0.1538</v>
      </c>
      <c r="ER220">
        <v>5.25304998807394</v>
      </c>
      <c r="ES220">
        <v>0.0095515401478521</v>
      </c>
      <c r="ET220">
        <v>-4.08282145803731e-06</v>
      </c>
      <c r="EU220">
        <v>9.61633180237613e-10</v>
      </c>
      <c r="EV220">
        <v>-0.0133641391554055</v>
      </c>
      <c r="EW220">
        <v>0.00964955815971448</v>
      </c>
      <c r="EX220">
        <v>0.000351754833574242</v>
      </c>
      <c r="EY220">
        <v>-6.74969522547015e-06</v>
      </c>
      <c r="EZ220">
        <v>-1</v>
      </c>
      <c r="FA220">
        <v>-1</v>
      </c>
      <c r="FB220">
        <v>-1</v>
      </c>
      <c r="FC220">
        <v>-1</v>
      </c>
      <c r="FD220">
        <v>7.2</v>
      </c>
      <c r="FE220">
        <v>7.2</v>
      </c>
      <c r="FF220">
        <v>2</v>
      </c>
      <c r="FG220">
        <v>793.344</v>
      </c>
      <c r="FH220">
        <v>739.903</v>
      </c>
      <c r="FI220">
        <v>19.9999</v>
      </c>
      <c r="FJ220">
        <v>26.7939</v>
      </c>
      <c r="FK220">
        <v>30</v>
      </c>
      <c r="FL220">
        <v>26.8761</v>
      </c>
      <c r="FM220">
        <v>26.8504</v>
      </c>
      <c r="FN220">
        <v>39.4192</v>
      </c>
      <c r="FO220">
        <v>16.7813</v>
      </c>
      <c r="FP220">
        <v>6.45989</v>
      </c>
      <c r="FQ220">
        <v>20</v>
      </c>
      <c r="FR220">
        <v>679.28</v>
      </c>
      <c r="FS220">
        <v>12.9939</v>
      </c>
      <c r="FT220">
        <v>100.05</v>
      </c>
      <c r="FU220">
        <v>100.413</v>
      </c>
    </row>
    <row r="221" spans="1:177">
      <c r="A221">
        <v>205</v>
      </c>
      <c r="B221">
        <v>1621533977.6</v>
      </c>
      <c r="C221">
        <v>408.099999904633</v>
      </c>
      <c r="D221" t="s">
        <v>706</v>
      </c>
      <c r="E221" t="s">
        <v>707</v>
      </c>
      <c r="G221">
        <v>1621533977.6</v>
      </c>
      <c r="H221">
        <f>CD221*AF221*(BZ221-CA221)/(100*BS221*(1000-AF221*BZ221))</f>
        <v>0</v>
      </c>
      <c r="I221">
        <f>CD221*AF221*(BY221-BX221*(1000-AF221*CA221)/(1000-AF221*BZ221))/(100*BS221)</f>
        <v>0</v>
      </c>
      <c r="J221">
        <f>BX221 - IF(AF221&gt;1, I221*BS221*100.0/(AH221*CL221), 0)</f>
        <v>0</v>
      </c>
      <c r="K221">
        <f>((Q221-H221/2)*J221-I221)/(Q221+H221/2)</f>
        <v>0</v>
      </c>
      <c r="L221">
        <f>K221*(CE221+CF221)/1000.0</f>
        <v>0</v>
      </c>
      <c r="M221">
        <f>(BX221 - IF(AF221&gt;1, I221*BS221*100.0/(AH221*CL221), 0))*(CE221+CF221)/1000.0</f>
        <v>0</v>
      </c>
      <c r="N221">
        <f>2.0/((1/P221-1/O221)+SIGN(P221)*SQRT((1/P221-1/O221)*(1/P221-1/O221) + 4*BT221/((BT221+1)*(BT221+1))*(2*1/P221*1/O221-1/O221*1/O221)))</f>
        <v>0</v>
      </c>
      <c r="O221">
        <f>IF(LEFT(BU221,1)&lt;&gt;"0",IF(LEFT(BU221,1)="1",3.0,BV221),$D$5+$E$5*(CL221*CE221/($K$5*1000))+$F$5*(CL221*CE221/($K$5*1000))*MAX(MIN(BS221,$J$5),$I$5)*MAX(MIN(BS221,$J$5),$I$5)+$G$5*MAX(MIN(BS221,$J$5),$I$5)*(CL221*CE221/($K$5*1000))+$H$5*(CL221*CE221/($K$5*1000))*(CL221*CE221/($K$5*1000)))</f>
        <v>0</v>
      </c>
      <c r="P221">
        <f>H221*(1000-(1000*0.61365*exp(17.502*T221/(240.97+T221))/(CE221+CF221)+BZ221)/2)/(1000*0.61365*exp(17.502*T221/(240.97+T221))/(CE221+CF221)-BZ221)</f>
        <v>0</v>
      </c>
      <c r="Q221">
        <f>1/((BT221+1)/(N221/1.6)+1/(O221/1.37)) + BT221/((BT221+1)/(N221/1.6) + BT221/(O221/1.37))</f>
        <v>0</v>
      </c>
      <c r="R221">
        <f>(BP221*BR221)</f>
        <v>0</v>
      </c>
      <c r="S221">
        <f>(CG221+(R221+2*0.95*5.67E-8*(((CG221+$B$7)+273)^4-(CG221+273)^4)-44100*H221)/(1.84*29.3*O221+8*0.95*5.67E-8*(CG221+273)^3))</f>
        <v>0</v>
      </c>
      <c r="T221">
        <f>($C$7*CH221+$D$7*CI221+$E$7*S221)</f>
        <v>0</v>
      </c>
      <c r="U221">
        <f>0.61365*exp(17.502*T221/(240.97+T221))</f>
        <v>0</v>
      </c>
      <c r="V221">
        <f>(W221/X221*100)</f>
        <v>0</v>
      </c>
      <c r="W221">
        <f>BZ221*(CE221+CF221)/1000</f>
        <v>0</v>
      </c>
      <c r="X221">
        <f>0.61365*exp(17.502*CG221/(240.97+CG221))</f>
        <v>0</v>
      </c>
      <c r="Y221">
        <f>(U221-BZ221*(CE221+CF221)/1000)</f>
        <v>0</v>
      </c>
      <c r="Z221">
        <f>(-H221*44100)</f>
        <v>0</v>
      </c>
      <c r="AA221">
        <f>2*29.3*O221*0.92*(CG221-T221)</f>
        <v>0</v>
      </c>
      <c r="AB221">
        <f>2*0.95*5.67E-8*(((CG221+$B$7)+273)^4-(T221+273)^4)</f>
        <v>0</v>
      </c>
      <c r="AC221">
        <f>R221+AB221+Z221+AA221</f>
        <v>0</v>
      </c>
      <c r="AD221">
        <v>0</v>
      </c>
      <c r="AE221">
        <v>0</v>
      </c>
      <c r="AF221">
        <f>IF(AD221*$H$13&gt;=AH221,1.0,(AH221/(AH221-AD221*$H$13)))</f>
        <v>0</v>
      </c>
      <c r="AG221">
        <f>(AF221-1)*100</f>
        <v>0</v>
      </c>
      <c r="AH221">
        <f>MAX(0,($B$13+$C$13*CL221)/(1+$D$13*CL221)*CE221/(CG221+273)*$E$13)</f>
        <v>0</v>
      </c>
      <c r="AI221" t="s">
        <v>294</v>
      </c>
      <c r="AJ221">
        <v>0</v>
      </c>
      <c r="AK221">
        <v>0</v>
      </c>
      <c r="AL221">
        <f>AK221-AJ221</f>
        <v>0</v>
      </c>
      <c r="AM221">
        <f>AL221/AK221</f>
        <v>0</v>
      </c>
      <c r="AN221">
        <v>0</v>
      </c>
      <c r="AO221" t="s">
        <v>294</v>
      </c>
      <c r="AP221">
        <v>0</v>
      </c>
      <c r="AQ221">
        <v>0</v>
      </c>
      <c r="AR221">
        <f>1-AP221/AQ221</f>
        <v>0</v>
      </c>
      <c r="AS221">
        <v>0.5</v>
      </c>
      <c r="AT221">
        <f>BP221</f>
        <v>0</v>
      </c>
      <c r="AU221">
        <f>I221</f>
        <v>0</v>
      </c>
      <c r="AV221">
        <f>AR221*AS221*AT221</f>
        <v>0</v>
      </c>
      <c r="AW221">
        <f>BB221/AQ221</f>
        <v>0</v>
      </c>
      <c r="AX221">
        <f>(AU221-AN221)/AT221</f>
        <v>0</v>
      </c>
      <c r="AY221">
        <f>(AK221-AQ221)/AQ221</f>
        <v>0</v>
      </c>
      <c r="AZ221" t="s">
        <v>294</v>
      </c>
      <c r="BA221">
        <v>0</v>
      </c>
      <c r="BB221">
        <f>AQ221-BA221</f>
        <v>0</v>
      </c>
      <c r="BC221">
        <f>(AQ221-AP221)/(AQ221-BA221)</f>
        <v>0</v>
      </c>
      <c r="BD221">
        <f>(AK221-AQ221)/(AK221-BA221)</f>
        <v>0</v>
      </c>
      <c r="BE221">
        <f>(AQ221-AP221)/(AQ221-AJ221)</f>
        <v>0</v>
      </c>
      <c r="BF221">
        <f>(AK221-AQ221)/(AK221-AJ221)</f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f>$B$11*CM221+$C$11*CN221+$F$11*CO221*(1-CR221)</f>
        <v>0</v>
      </c>
      <c r="BP221">
        <f>BO221*BQ221</f>
        <v>0</v>
      </c>
      <c r="BQ221">
        <f>($B$11*$D$9+$C$11*$D$9+$F$11*((DB221+CT221)/MAX(DB221+CT221+DC221, 0.1)*$I$9+DC221/MAX(DB221+CT221+DC221, 0.1)*$J$9))/($B$11+$C$11+$F$11)</f>
        <v>0</v>
      </c>
      <c r="BR221">
        <f>($B$11*$K$9+$C$11*$K$9+$F$11*((DB221+CT221)/MAX(DB221+CT221+DC221, 0.1)*$P$9+DC221/MAX(DB221+CT221+DC221, 0.1)*$Q$9))/($B$11+$C$11+$F$11)</f>
        <v>0</v>
      </c>
      <c r="BS221">
        <v>6</v>
      </c>
      <c r="BT221">
        <v>0.5</v>
      </c>
      <c r="BU221" t="s">
        <v>295</v>
      </c>
      <c r="BV221">
        <v>2</v>
      </c>
      <c r="BW221">
        <v>1621533977.6</v>
      </c>
      <c r="BX221">
        <v>663.673</v>
      </c>
      <c r="BY221">
        <v>673.603</v>
      </c>
      <c r="BZ221">
        <v>12.9673</v>
      </c>
      <c r="CA221">
        <v>12.9686</v>
      </c>
      <c r="CB221">
        <v>653.652</v>
      </c>
      <c r="CC221">
        <v>12.8135</v>
      </c>
      <c r="CD221">
        <v>700.432</v>
      </c>
      <c r="CE221">
        <v>100.925</v>
      </c>
      <c r="CF221">
        <v>0.100365</v>
      </c>
      <c r="CG221">
        <v>22.9355</v>
      </c>
      <c r="CH221">
        <v>22.8938</v>
      </c>
      <c r="CI221">
        <v>999.9</v>
      </c>
      <c r="CJ221">
        <v>0</v>
      </c>
      <c r="CK221">
        <v>0</v>
      </c>
      <c r="CL221">
        <v>10000</v>
      </c>
      <c r="CM221">
        <v>0</v>
      </c>
      <c r="CN221">
        <v>3.26802</v>
      </c>
      <c r="CO221">
        <v>599.769</v>
      </c>
      <c r="CP221">
        <v>0.932968</v>
      </c>
      <c r="CQ221">
        <v>0.0670323</v>
      </c>
      <c r="CR221">
        <v>0</v>
      </c>
      <c r="CS221">
        <v>3.3142</v>
      </c>
      <c r="CT221">
        <v>4.99951</v>
      </c>
      <c r="CU221">
        <v>87.4401</v>
      </c>
      <c r="CV221">
        <v>4812.19</v>
      </c>
      <c r="CW221">
        <v>37.625</v>
      </c>
      <c r="CX221">
        <v>41.375</v>
      </c>
      <c r="CY221">
        <v>40</v>
      </c>
      <c r="CZ221">
        <v>41</v>
      </c>
      <c r="DA221">
        <v>39.937</v>
      </c>
      <c r="DB221">
        <v>554.9</v>
      </c>
      <c r="DC221">
        <v>39.87</v>
      </c>
      <c r="DD221">
        <v>0</v>
      </c>
      <c r="DE221">
        <v>1621533981.4</v>
      </c>
      <c r="DF221">
        <v>0</v>
      </c>
      <c r="DG221">
        <v>3.49398</v>
      </c>
      <c r="DH221">
        <v>0.182161532477965</v>
      </c>
      <c r="DI221">
        <v>-0.774153847242716</v>
      </c>
      <c r="DJ221">
        <v>87.248012</v>
      </c>
      <c r="DK221">
        <v>15</v>
      </c>
      <c r="DL221">
        <v>1621533543.5</v>
      </c>
      <c r="DM221" t="s">
        <v>296</v>
      </c>
      <c r="DN221">
        <v>1621533543</v>
      </c>
      <c r="DO221">
        <v>1621533543.5</v>
      </c>
      <c r="DP221">
        <v>4</v>
      </c>
      <c r="DQ221">
        <v>0.002</v>
      </c>
      <c r="DR221">
        <v>0.003</v>
      </c>
      <c r="DS221">
        <v>8.559</v>
      </c>
      <c r="DT221">
        <v>0.154</v>
      </c>
      <c r="DU221">
        <v>420</v>
      </c>
      <c r="DV221">
        <v>13</v>
      </c>
      <c r="DW221">
        <v>1.35</v>
      </c>
      <c r="DX221">
        <v>0.35</v>
      </c>
      <c r="DY221">
        <v>-9.93319219512195</v>
      </c>
      <c r="DZ221">
        <v>1.42278501742161</v>
      </c>
      <c r="EA221">
        <v>0.243355353286568</v>
      </c>
      <c r="EB221">
        <v>0</v>
      </c>
      <c r="EC221">
        <v>3.47967941176471</v>
      </c>
      <c r="ED221">
        <v>0.620015224740205</v>
      </c>
      <c r="EE221">
        <v>0.165334685125464</v>
      </c>
      <c r="EF221">
        <v>1</v>
      </c>
      <c r="EG221">
        <v>-0.00808611031707317</v>
      </c>
      <c r="EH221">
        <v>0.0781201268989547</v>
      </c>
      <c r="EI221">
        <v>0.00851487046510261</v>
      </c>
      <c r="EJ221">
        <v>1</v>
      </c>
      <c r="EK221">
        <v>2</v>
      </c>
      <c r="EL221">
        <v>3</v>
      </c>
      <c r="EM221" t="s">
        <v>306</v>
      </c>
      <c r="EN221">
        <v>100</v>
      </c>
      <c r="EO221">
        <v>100</v>
      </c>
      <c r="EP221">
        <v>10.021</v>
      </c>
      <c r="EQ221">
        <v>0.1538</v>
      </c>
      <c r="ER221">
        <v>5.25304998807394</v>
      </c>
      <c r="ES221">
        <v>0.0095515401478521</v>
      </c>
      <c r="ET221">
        <v>-4.08282145803731e-06</v>
      </c>
      <c r="EU221">
        <v>9.61633180237613e-10</v>
      </c>
      <c r="EV221">
        <v>-0.0133641391554055</v>
      </c>
      <c r="EW221">
        <v>0.00964955815971448</v>
      </c>
      <c r="EX221">
        <v>0.000351754833574242</v>
      </c>
      <c r="EY221">
        <v>-6.74969522547015e-06</v>
      </c>
      <c r="EZ221">
        <v>-1</v>
      </c>
      <c r="FA221">
        <v>-1</v>
      </c>
      <c r="FB221">
        <v>-1</v>
      </c>
      <c r="FC221">
        <v>-1</v>
      </c>
      <c r="FD221">
        <v>7.2</v>
      </c>
      <c r="FE221">
        <v>7.2</v>
      </c>
      <c r="FF221">
        <v>2</v>
      </c>
      <c r="FG221">
        <v>794.044</v>
      </c>
      <c r="FH221">
        <v>739.683</v>
      </c>
      <c r="FI221">
        <v>19.9999</v>
      </c>
      <c r="FJ221">
        <v>26.793</v>
      </c>
      <c r="FK221">
        <v>29.9999</v>
      </c>
      <c r="FL221">
        <v>26.8747</v>
      </c>
      <c r="FM221">
        <v>26.8486</v>
      </c>
      <c r="FN221">
        <v>39.5791</v>
      </c>
      <c r="FO221">
        <v>16.7813</v>
      </c>
      <c r="FP221">
        <v>6.45989</v>
      </c>
      <c r="FQ221">
        <v>20</v>
      </c>
      <c r="FR221">
        <v>682.67</v>
      </c>
      <c r="FS221">
        <v>12.9971</v>
      </c>
      <c r="FT221">
        <v>100.047</v>
      </c>
      <c r="FU221">
        <v>100.414</v>
      </c>
    </row>
    <row r="222" spans="1:177">
      <c r="A222">
        <v>206</v>
      </c>
      <c r="B222">
        <v>1621533979.6</v>
      </c>
      <c r="C222">
        <v>410.099999904633</v>
      </c>
      <c r="D222" t="s">
        <v>708</v>
      </c>
      <c r="E222" t="s">
        <v>709</v>
      </c>
      <c r="G222">
        <v>1621533979.6</v>
      </c>
      <c r="H222">
        <f>CD222*AF222*(BZ222-CA222)/(100*BS222*(1000-AF222*BZ222))</f>
        <v>0</v>
      </c>
      <c r="I222">
        <f>CD222*AF222*(BY222-BX222*(1000-AF222*CA222)/(1000-AF222*BZ222))/(100*BS222)</f>
        <v>0</v>
      </c>
      <c r="J222">
        <f>BX222 - IF(AF222&gt;1, I222*BS222*100.0/(AH222*CL222), 0)</f>
        <v>0</v>
      </c>
      <c r="K222">
        <f>((Q222-H222/2)*J222-I222)/(Q222+H222/2)</f>
        <v>0</v>
      </c>
      <c r="L222">
        <f>K222*(CE222+CF222)/1000.0</f>
        <v>0</v>
      </c>
      <c r="M222">
        <f>(BX222 - IF(AF222&gt;1, I222*BS222*100.0/(AH222*CL222), 0))*(CE222+CF222)/1000.0</f>
        <v>0</v>
      </c>
      <c r="N222">
        <f>2.0/((1/P222-1/O222)+SIGN(P222)*SQRT((1/P222-1/O222)*(1/P222-1/O222) + 4*BT222/((BT222+1)*(BT222+1))*(2*1/P222*1/O222-1/O222*1/O222)))</f>
        <v>0</v>
      </c>
      <c r="O222">
        <f>IF(LEFT(BU222,1)&lt;&gt;"0",IF(LEFT(BU222,1)="1",3.0,BV222),$D$5+$E$5*(CL222*CE222/($K$5*1000))+$F$5*(CL222*CE222/($K$5*1000))*MAX(MIN(BS222,$J$5),$I$5)*MAX(MIN(BS222,$J$5),$I$5)+$G$5*MAX(MIN(BS222,$J$5),$I$5)*(CL222*CE222/($K$5*1000))+$H$5*(CL222*CE222/($K$5*1000))*(CL222*CE222/($K$5*1000)))</f>
        <v>0</v>
      </c>
      <c r="P222">
        <f>H222*(1000-(1000*0.61365*exp(17.502*T222/(240.97+T222))/(CE222+CF222)+BZ222)/2)/(1000*0.61365*exp(17.502*T222/(240.97+T222))/(CE222+CF222)-BZ222)</f>
        <v>0</v>
      </c>
      <c r="Q222">
        <f>1/((BT222+1)/(N222/1.6)+1/(O222/1.37)) + BT222/((BT222+1)/(N222/1.6) + BT222/(O222/1.37))</f>
        <v>0</v>
      </c>
      <c r="R222">
        <f>(BP222*BR222)</f>
        <v>0</v>
      </c>
      <c r="S222">
        <f>(CG222+(R222+2*0.95*5.67E-8*(((CG222+$B$7)+273)^4-(CG222+273)^4)-44100*H222)/(1.84*29.3*O222+8*0.95*5.67E-8*(CG222+273)^3))</f>
        <v>0</v>
      </c>
      <c r="T222">
        <f>($C$7*CH222+$D$7*CI222+$E$7*S222)</f>
        <v>0</v>
      </c>
      <c r="U222">
        <f>0.61365*exp(17.502*T222/(240.97+T222))</f>
        <v>0</v>
      </c>
      <c r="V222">
        <f>(W222/X222*100)</f>
        <v>0</v>
      </c>
      <c r="W222">
        <f>BZ222*(CE222+CF222)/1000</f>
        <v>0</v>
      </c>
      <c r="X222">
        <f>0.61365*exp(17.502*CG222/(240.97+CG222))</f>
        <v>0</v>
      </c>
      <c r="Y222">
        <f>(U222-BZ222*(CE222+CF222)/1000)</f>
        <v>0</v>
      </c>
      <c r="Z222">
        <f>(-H222*44100)</f>
        <v>0</v>
      </c>
      <c r="AA222">
        <f>2*29.3*O222*0.92*(CG222-T222)</f>
        <v>0</v>
      </c>
      <c r="AB222">
        <f>2*0.95*5.67E-8*(((CG222+$B$7)+273)^4-(T222+273)^4)</f>
        <v>0</v>
      </c>
      <c r="AC222">
        <f>R222+AB222+Z222+AA222</f>
        <v>0</v>
      </c>
      <c r="AD222">
        <v>0</v>
      </c>
      <c r="AE222">
        <v>0</v>
      </c>
      <c r="AF222">
        <f>IF(AD222*$H$13&gt;=AH222,1.0,(AH222/(AH222-AD222*$H$13)))</f>
        <v>0</v>
      </c>
      <c r="AG222">
        <f>(AF222-1)*100</f>
        <v>0</v>
      </c>
      <c r="AH222">
        <f>MAX(0,($B$13+$C$13*CL222)/(1+$D$13*CL222)*CE222/(CG222+273)*$E$13)</f>
        <v>0</v>
      </c>
      <c r="AI222" t="s">
        <v>294</v>
      </c>
      <c r="AJ222">
        <v>0</v>
      </c>
      <c r="AK222">
        <v>0</v>
      </c>
      <c r="AL222">
        <f>AK222-AJ222</f>
        <v>0</v>
      </c>
      <c r="AM222">
        <f>AL222/AK222</f>
        <v>0</v>
      </c>
      <c r="AN222">
        <v>0</v>
      </c>
      <c r="AO222" t="s">
        <v>294</v>
      </c>
      <c r="AP222">
        <v>0</v>
      </c>
      <c r="AQ222">
        <v>0</v>
      </c>
      <c r="AR222">
        <f>1-AP222/AQ222</f>
        <v>0</v>
      </c>
      <c r="AS222">
        <v>0.5</v>
      </c>
      <c r="AT222">
        <f>BP222</f>
        <v>0</v>
      </c>
      <c r="AU222">
        <f>I222</f>
        <v>0</v>
      </c>
      <c r="AV222">
        <f>AR222*AS222*AT222</f>
        <v>0</v>
      </c>
      <c r="AW222">
        <f>BB222/AQ222</f>
        <v>0</v>
      </c>
      <c r="AX222">
        <f>(AU222-AN222)/AT222</f>
        <v>0</v>
      </c>
      <c r="AY222">
        <f>(AK222-AQ222)/AQ222</f>
        <v>0</v>
      </c>
      <c r="AZ222" t="s">
        <v>294</v>
      </c>
      <c r="BA222">
        <v>0</v>
      </c>
      <c r="BB222">
        <f>AQ222-BA222</f>
        <v>0</v>
      </c>
      <c r="BC222">
        <f>(AQ222-AP222)/(AQ222-BA222)</f>
        <v>0</v>
      </c>
      <c r="BD222">
        <f>(AK222-AQ222)/(AK222-BA222)</f>
        <v>0</v>
      </c>
      <c r="BE222">
        <f>(AQ222-AP222)/(AQ222-AJ222)</f>
        <v>0</v>
      </c>
      <c r="BF222">
        <f>(AK222-AQ222)/(AK222-AJ222)</f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f>$B$11*CM222+$C$11*CN222+$F$11*CO222*(1-CR222)</f>
        <v>0</v>
      </c>
      <c r="BP222">
        <f>BO222*BQ222</f>
        <v>0</v>
      </c>
      <c r="BQ222">
        <f>($B$11*$D$9+$C$11*$D$9+$F$11*((DB222+CT222)/MAX(DB222+CT222+DC222, 0.1)*$I$9+DC222/MAX(DB222+CT222+DC222, 0.1)*$J$9))/($B$11+$C$11+$F$11)</f>
        <v>0</v>
      </c>
      <c r="BR222">
        <f>($B$11*$K$9+$C$11*$K$9+$F$11*((DB222+CT222)/MAX(DB222+CT222+DC222, 0.1)*$P$9+DC222/MAX(DB222+CT222+DC222, 0.1)*$Q$9))/($B$11+$C$11+$F$11)</f>
        <v>0</v>
      </c>
      <c r="BS222">
        <v>6</v>
      </c>
      <c r="BT222">
        <v>0.5</v>
      </c>
      <c r="BU222" t="s">
        <v>295</v>
      </c>
      <c r="BV222">
        <v>2</v>
      </c>
      <c r="BW222">
        <v>1621533979.6</v>
      </c>
      <c r="BX222">
        <v>666.901</v>
      </c>
      <c r="BY222">
        <v>676.867</v>
      </c>
      <c r="BZ222">
        <v>12.9707</v>
      </c>
      <c r="CA222">
        <v>12.9665</v>
      </c>
      <c r="CB222">
        <v>656.863</v>
      </c>
      <c r="CC222">
        <v>12.8168</v>
      </c>
      <c r="CD222">
        <v>700.23</v>
      </c>
      <c r="CE222">
        <v>100.929</v>
      </c>
      <c r="CF222">
        <v>0.10033</v>
      </c>
      <c r="CG222">
        <v>22.9378</v>
      </c>
      <c r="CH222">
        <v>22.8987</v>
      </c>
      <c r="CI222">
        <v>999.9</v>
      </c>
      <c r="CJ222">
        <v>0</v>
      </c>
      <c r="CK222">
        <v>0</v>
      </c>
      <c r="CL222">
        <v>10010</v>
      </c>
      <c r="CM222">
        <v>0</v>
      </c>
      <c r="CN222">
        <v>3.26802</v>
      </c>
      <c r="CO222">
        <v>600.082</v>
      </c>
      <c r="CP222">
        <v>0.933003</v>
      </c>
      <c r="CQ222">
        <v>0.0669971</v>
      </c>
      <c r="CR222">
        <v>0</v>
      </c>
      <c r="CS222">
        <v>3.4219</v>
      </c>
      <c r="CT222">
        <v>4.99951</v>
      </c>
      <c r="CU222">
        <v>86.9963</v>
      </c>
      <c r="CV222">
        <v>4814.76</v>
      </c>
      <c r="CW222">
        <v>37.625</v>
      </c>
      <c r="CX222">
        <v>41.375</v>
      </c>
      <c r="CY222">
        <v>40</v>
      </c>
      <c r="CZ222">
        <v>41</v>
      </c>
      <c r="DA222">
        <v>39.937</v>
      </c>
      <c r="DB222">
        <v>555.21</v>
      </c>
      <c r="DC222">
        <v>39.87</v>
      </c>
      <c r="DD222">
        <v>0</v>
      </c>
      <c r="DE222">
        <v>1621533983.2</v>
      </c>
      <c r="DF222">
        <v>0</v>
      </c>
      <c r="DG222">
        <v>3.48647692307692</v>
      </c>
      <c r="DH222">
        <v>-0.343042736460136</v>
      </c>
      <c r="DI222">
        <v>-0.798543593450114</v>
      </c>
      <c r="DJ222">
        <v>87.2083846153846</v>
      </c>
      <c r="DK222">
        <v>15</v>
      </c>
      <c r="DL222">
        <v>1621533543.5</v>
      </c>
      <c r="DM222" t="s">
        <v>296</v>
      </c>
      <c r="DN222">
        <v>1621533543</v>
      </c>
      <c r="DO222">
        <v>1621533543.5</v>
      </c>
      <c r="DP222">
        <v>4</v>
      </c>
      <c r="DQ222">
        <v>0.002</v>
      </c>
      <c r="DR222">
        <v>0.003</v>
      </c>
      <c r="DS222">
        <v>8.559</v>
      </c>
      <c r="DT222">
        <v>0.154</v>
      </c>
      <c r="DU222">
        <v>420</v>
      </c>
      <c r="DV222">
        <v>13</v>
      </c>
      <c r="DW222">
        <v>1.35</v>
      </c>
      <c r="DX222">
        <v>0.35</v>
      </c>
      <c r="DY222">
        <v>-9.93456829268293</v>
      </c>
      <c r="DZ222">
        <v>1.26179184668988</v>
      </c>
      <c r="EA222">
        <v>0.240703163829587</v>
      </c>
      <c r="EB222">
        <v>0</v>
      </c>
      <c r="EC222">
        <v>3.4756</v>
      </c>
      <c r="ED222">
        <v>0.029354851633901</v>
      </c>
      <c r="EE222">
        <v>0.169384090161975</v>
      </c>
      <c r="EF222">
        <v>1</v>
      </c>
      <c r="EG222">
        <v>-0.00577228792682927</v>
      </c>
      <c r="EH222">
        <v>0.0630913336306621</v>
      </c>
      <c r="EI222">
        <v>0.0071710730187879</v>
      </c>
      <c r="EJ222">
        <v>1</v>
      </c>
      <c r="EK222">
        <v>2</v>
      </c>
      <c r="EL222">
        <v>3</v>
      </c>
      <c r="EM222" t="s">
        <v>306</v>
      </c>
      <c r="EN222">
        <v>100</v>
      </c>
      <c r="EO222">
        <v>100</v>
      </c>
      <c r="EP222">
        <v>10.038</v>
      </c>
      <c r="EQ222">
        <v>0.1539</v>
      </c>
      <c r="ER222">
        <v>5.25304998807394</v>
      </c>
      <c r="ES222">
        <v>0.0095515401478521</v>
      </c>
      <c r="ET222">
        <v>-4.08282145803731e-06</v>
      </c>
      <c r="EU222">
        <v>9.61633180237613e-10</v>
      </c>
      <c r="EV222">
        <v>-0.0133641391554055</v>
      </c>
      <c r="EW222">
        <v>0.00964955815971448</v>
      </c>
      <c r="EX222">
        <v>0.000351754833574242</v>
      </c>
      <c r="EY222">
        <v>-6.74969522547015e-06</v>
      </c>
      <c r="EZ222">
        <v>-1</v>
      </c>
      <c r="FA222">
        <v>-1</v>
      </c>
      <c r="FB222">
        <v>-1</v>
      </c>
      <c r="FC222">
        <v>-1</v>
      </c>
      <c r="FD222">
        <v>7.3</v>
      </c>
      <c r="FE222">
        <v>7.3</v>
      </c>
      <c r="FF222">
        <v>2</v>
      </c>
      <c r="FG222">
        <v>793.668</v>
      </c>
      <c r="FH222">
        <v>740.061</v>
      </c>
      <c r="FI222">
        <v>20</v>
      </c>
      <c r="FJ222">
        <v>26.7917</v>
      </c>
      <c r="FK222">
        <v>29.9999</v>
      </c>
      <c r="FL222">
        <v>26.8738</v>
      </c>
      <c r="FM222">
        <v>26.8486</v>
      </c>
      <c r="FN222">
        <v>39.739</v>
      </c>
      <c r="FO222">
        <v>16.7813</v>
      </c>
      <c r="FP222">
        <v>6.45989</v>
      </c>
      <c r="FQ222">
        <v>20</v>
      </c>
      <c r="FR222">
        <v>686.04</v>
      </c>
      <c r="FS222">
        <v>12.993</v>
      </c>
      <c r="FT222">
        <v>100.049</v>
      </c>
      <c r="FU222">
        <v>100.413</v>
      </c>
    </row>
    <row r="223" spans="1:177">
      <c r="A223">
        <v>207</v>
      </c>
      <c r="B223">
        <v>1621533981.6</v>
      </c>
      <c r="C223">
        <v>412.099999904633</v>
      </c>
      <c r="D223" t="s">
        <v>710</v>
      </c>
      <c r="E223" t="s">
        <v>711</v>
      </c>
      <c r="G223">
        <v>1621533981.6</v>
      </c>
      <c r="H223">
        <f>CD223*AF223*(BZ223-CA223)/(100*BS223*(1000-AF223*BZ223))</f>
        <v>0</v>
      </c>
      <c r="I223">
        <f>CD223*AF223*(BY223-BX223*(1000-AF223*CA223)/(1000-AF223*BZ223))/(100*BS223)</f>
        <v>0</v>
      </c>
      <c r="J223">
        <f>BX223 - IF(AF223&gt;1, I223*BS223*100.0/(AH223*CL223), 0)</f>
        <v>0</v>
      </c>
      <c r="K223">
        <f>((Q223-H223/2)*J223-I223)/(Q223+H223/2)</f>
        <v>0</v>
      </c>
      <c r="L223">
        <f>K223*(CE223+CF223)/1000.0</f>
        <v>0</v>
      </c>
      <c r="M223">
        <f>(BX223 - IF(AF223&gt;1, I223*BS223*100.0/(AH223*CL223), 0))*(CE223+CF223)/1000.0</f>
        <v>0</v>
      </c>
      <c r="N223">
        <f>2.0/((1/P223-1/O223)+SIGN(P223)*SQRT((1/P223-1/O223)*(1/P223-1/O223) + 4*BT223/((BT223+1)*(BT223+1))*(2*1/P223*1/O223-1/O223*1/O223)))</f>
        <v>0</v>
      </c>
      <c r="O223">
        <f>IF(LEFT(BU223,1)&lt;&gt;"0",IF(LEFT(BU223,1)="1",3.0,BV223),$D$5+$E$5*(CL223*CE223/($K$5*1000))+$F$5*(CL223*CE223/($K$5*1000))*MAX(MIN(BS223,$J$5),$I$5)*MAX(MIN(BS223,$J$5),$I$5)+$G$5*MAX(MIN(BS223,$J$5),$I$5)*(CL223*CE223/($K$5*1000))+$H$5*(CL223*CE223/($K$5*1000))*(CL223*CE223/($K$5*1000)))</f>
        <v>0</v>
      </c>
      <c r="P223">
        <f>H223*(1000-(1000*0.61365*exp(17.502*T223/(240.97+T223))/(CE223+CF223)+BZ223)/2)/(1000*0.61365*exp(17.502*T223/(240.97+T223))/(CE223+CF223)-BZ223)</f>
        <v>0</v>
      </c>
      <c r="Q223">
        <f>1/((BT223+1)/(N223/1.6)+1/(O223/1.37)) + BT223/((BT223+1)/(N223/1.6) + BT223/(O223/1.37))</f>
        <v>0</v>
      </c>
      <c r="R223">
        <f>(BP223*BR223)</f>
        <v>0</v>
      </c>
      <c r="S223">
        <f>(CG223+(R223+2*0.95*5.67E-8*(((CG223+$B$7)+273)^4-(CG223+273)^4)-44100*H223)/(1.84*29.3*O223+8*0.95*5.67E-8*(CG223+273)^3))</f>
        <v>0</v>
      </c>
      <c r="T223">
        <f>($C$7*CH223+$D$7*CI223+$E$7*S223)</f>
        <v>0</v>
      </c>
      <c r="U223">
        <f>0.61365*exp(17.502*T223/(240.97+T223))</f>
        <v>0</v>
      </c>
      <c r="V223">
        <f>(W223/X223*100)</f>
        <v>0</v>
      </c>
      <c r="W223">
        <f>BZ223*(CE223+CF223)/1000</f>
        <v>0</v>
      </c>
      <c r="X223">
        <f>0.61365*exp(17.502*CG223/(240.97+CG223))</f>
        <v>0</v>
      </c>
      <c r="Y223">
        <f>(U223-BZ223*(CE223+CF223)/1000)</f>
        <v>0</v>
      </c>
      <c r="Z223">
        <f>(-H223*44100)</f>
        <v>0</v>
      </c>
      <c r="AA223">
        <f>2*29.3*O223*0.92*(CG223-T223)</f>
        <v>0</v>
      </c>
      <c r="AB223">
        <f>2*0.95*5.67E-8*(((CG223+$B$7)+273)^4-(T223+273)^4)</f>
        <v>0</v>
      </c>
      <c r="AC223">
        <f>R223+AB223+Z223+AA223</f>
        <v>0</v>
      </c>
      <c r="AD223">
        <v>0</v>
      </c>
      <c r="AE223">
        <v>0</v>
      </c>
      <c r="AF223">
        <f>IF(AD223*$H$13&gt;=AH223,1.0,(AH223/(AH223-AD223*$H$13)))</f>
        <v>0</v>
      </c>
      <c r="AG223">
        <f>(AF223-1)*100</f>
        <v>0</v>
      </c>
      <c r="AH223">
        <f>MAX(0,($B$13+$C$13*CL223)/(1+$D$13*CL223)*CE223/(CG223+273)*$E$13)</f>
        <v>0</v>
      </c>
      <c r="AI223" t="s">
        <v>294</v>
      </c>
      <c r="AJ223">
        <v>0</v>
      </c>
      <c r="AK223">
        <v>0</v>
      </c>
      <c r="AL223">
        <f>AK223-AJ223</f>
        <v>0</v>
      </c>
      <c r="AM223">
        <f>AL223/AK223</f>
        <v>0</v>
      </c>
      <c r="AN223">
        <v>0</v>
      </c>
      <c r="AO223" t="s">
        <v>294</v>
      </c>
      <c r="AP223">
        <v>0</v>
      </c>
      <c r="AQ223">
        <v>0</v>
      </c>
      <c r="AR223">
        <f>1-AP223/AQ223</f>
        <v>0</v>
      </c>
      <c r="AS223">
        <v>0.5</v>
      </c>
      <c r="AT223">
        <f>BP223</f>
        <v>0</v>
      </c>
      <c r="AU223">
        <f>I223</f>
        <v>0</v>
      </c>
      <c r="AV223">
        <f>AR223*AS223*AT223</f>
        <v>0</v>
      </c>
      <c r="AW223">
        <f>BB223/AQ223</f>
        <v>0</v>
      </c>
      <c r="AX223">
        <f>(AU223-AN223)/AT223</f>
        <v>0</v>
      </c>
      <c r="AY223">
        <f>(AK223-AQ223)/AQ223</f>
        <v>0</v>
      </c>
      <c r="AZ223" t="s">
        <v>294</v>
      </c>
      <c r="BA223">
        <v>0</v>
      </c>
      <c r="BB223">
        <f>AQ223-BA223</f>
        <v>0</v>
      </c>
      <c r="BC223">
        <f>(AQ223-AP223)/(AQ223-BA223)</f>
        <v>0</v>
      </c>
      <c r="BD223">
        <f>(AK223-AQ223)/(AK223-BA223)</f>
        <v>0</v>
      </c>
      <c r="BE223">
        <f>(AQ223-AP223)/(AQ223-AJ223)</f>
        <v>0</v>
      </c>
      <c r="BF223">
        <f>(AK223-AQ223)/(AK223-AJ223)</f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f>$B$11*CM223+$C$11*CN223+$F$11*CO223*(1-CR223)</f>
        <v>0</v>
      </c>
      <c r="BP223">
        <f>BO223*BQ223</f>
        <v>0</v>
      </c>
      <c r="BQ223">
        <f>($B$11*$D$9+$C$11*$D$9+$F$11*((DB223+CT223)/MAX(DB223+CT223+DC223, 0.1)*$I$9+DC223/MAX(DB223+CT223+DC223, 0.1)*$J$9))/($B$11+$C$11+$F$11)</f>
        <v>0</v>
      </c>
      <c r="BR223">
        <f>($B$11*$K$9+$C$11*$K$9+$F$11*((DB223+CT223)/MAX(DB223+CT223+DC223, 0.1)*$P$9+DC223/MAX(DB223+CT223+DC223, 0.1)*$Q$9))/($B$11+$C$11+$F$11)</f>
        <v>0</v>
      </c>
      <c r="BS223">
        <v>6</v>
      </c>
      <c r="BT223">
        <v>0.5</v>
      </c>
      <c r="BU223" t="s">
        <v>295</v>
      </c>
      <c r="BV223">
        <v>2</v>
      </c>
      <c r="BW223">
        <v>1621533981.6</v>
      </c>
      <c r="BX223">
        <v>670.309</v>
      </c>
      <c r="BY223">
        <v>680.246</v>
      </c>
      <c r="BZ223">
        <v>12.9678</v>
      </c>
      <c r="CA223">
        <v>12.9668</v>
      </c>
      <c r="CB223">
        <v>660.252</v>
      </c>
      <c r="CC223">
        <v>12.814</v>
      </c>
      <c r="CD223">
        <v>700.012</v>
      </c>
      <c r="CE223">
        <v>100.927</v>
      </c>
      <c r="CF223">
        <v>0.100644</v>
      </c>
      <c r="CG223">
        <v>22.9374</v>
      </c>
      <c r="CH223">
        <v>22.8903</v>
      </c>
      <c r="CI223">
        <v>999.9</v>
      </c>
      <c r="CJ223">
        <v>0</v>
      </c>
      <c r="CK223">
        <v>0</v>
      </c>
      <c r="CL223">
        <v>9980</v>
      </c>
      <c r="CM223">
        <v>0</v>
      </c>
      <c r="CN223">
        <v>3.22278</v>
      </c>
      <c r="CO223">
        <v>600.092</v>
      </c>
      <c r="CP223">
        <v>0.933003</v>
      </c>
      <c r="CQ223">
        <v>0.0669971</v>
      </c>
      <c r="CR223">
        <v>0</v>
      </c>
      <c r="CS223">
        <v>3.6147</v>
      </c>
      <c r="CT223">
        <v>4.99951</v>
      </c>
      <c r="CU223">
        <v>86.7395</v>
      </c>
      <c r="CV223">
        <v>4814.84</v>
      </c>
      <c r="CW223">
        <v>37.625</v>
      </c>
      <c r="CX223">
        <v>41.375</v>
      </c>
      <c r="CY223">
        <v>40</v>
      </c>
      <c r="CZ223">
        <v>40.937</v>
      </c>
      <c r="DA223">
        <v>39.937</v>
      </c>
      <c r="DB223">
        <v>555.22</v>
      </c>
      <c r="DC223">
        <v>39.87</v>
      </c>
      <c r="DD223">
        <v>0</v>
      </c>
      <c r="DE223">
        <v>1621533985.6</v>
      </c>
      <c r="DF223">
        <v>0</v>
      </c>
      <c r="DG223">
        <v>3.49107692307692</v>
      </c>
      <c r="DH223">
        <v>-0.195261538444951</v>
      </c>
      <c r="DI223">
        <v>-1.85408889149686</v>
      </c>
      <c r="DJ223">
        <v>87.1340192307692</v>
      </c>
      <c r="DK223">
        <v>15</v>
      </c>
      <c r="DL223">
        <v>1621533543.5</v>
      </c>
      <c r="DM223" t="s">
        <v>296</v>
      </c>
      <c r="DN223">
        <v>1621533543</v>
      </c>
      <c r="DO223">
        <v>1621533543.5</v>
      </c>
      <c r="DP223">
        <v>4</v>
      </c>
      <c r="DQ223">
        <v>0.002</v>
      </c>
      <c r="DR223">
        <v>0.003</v>
      </c>
      <c r="DS223">
        <v>8.559</v>
      </c>
      <c r="DT223">
        <v>0.154</v>
      </c>
      <c r="DU223">
        <v>420</v>
      </c>
      <c r="DV223">
        <v>13</v>
      </c>
      <c r="DW223">
        <v>1.35</v>
      </c>
      <c r="DX223">
        <v>0.35</v>
      </c>
      <c r="DY223">
        <v>-9.92220804878049</v>
      </c>
      <c r="DZ223">
        <v>0.502653031358886</v>
      </c>
      <c r="EA223">
        <v>0.215507086230836</v>
      </c>
      <c r="EB223">
        <v>0</v>
      </c>
      <c r="EC223">
        <v>3.48134411764706</v>
      </c>
      <c r="ED223">
        <v>-0.0925917159763411</v>
      </c>
      <c r="EE223">
        <v>0.158573976411042</v>
      </c>
      <c r="EF223">
        <v>1</v>
      </c>
      <c r="EG223">
        <v>-0.00354259795121951</v>
      </c>
      <c r="EH223">
        <v>0.0421788164111498</v>
      </c>
      <c r="EI223">
        <v>0.00505017483677764</v>
      </c>
      <c r="EJ223">
        <v>1</v>
      </c>
      <c r="EK223">
        <v>2</v>
      </c>
      <c r="EL223">
        <v>3</v>
      </c>
      <c r="EM223" t="s">
        <v>306</v>
      </c>
      <c r="EN223">
        <v>100</v>
      </c>
      <c r="EO223">
        <v>100</v>
      </c>
      <c r="EP223">
        <v>10.057</v>
      </c>
      <c r="EQ223">
        <v>0.1538</v>
      </c>
      <c r="ER223">
        <v>5.25304998807394</v>
      </c>
      <c r="ES223">
        <v>0.0095515401478521</v>
      </c>
      <c r="ET223">
        <v>-4.08282145803731e-06</v>
      </c>
      <c r="EU223">
        <v>9.61633180237613e-10</v>
      </c>
      <c r="EV223">
        <v>-0.0133641391554055</v>
      </c>
      <c r="EW223">
        <v>0.00964955815971448</v>
      </c>
      <c r="EX223">
        <v>0.000351754833574242</v>
      </c>
      <c r="EY223">
        <v>-6.74969522547015e-06</v>
      </c>
      <c r="EZ223">
        <v>-1</v>
      </c>
      <c r="FA223">
        <v>-1</v>
      </c>
      <c r="FB223">
        <v>-1</v>
      </c>
      <c r="FC223">
        <v>-1</v>
      </c>
      <c r="FD223">
        <v>7.3</v>
      </c>
      <c r="FE223">
        <v>7.3</v>
      </c>
      <c r="FF223">
        <v>2</v>
      </c>
      <c r="FG223">
        <v>793.312</v>
      </c>
      <c r="FH223">
        <v>739.841</v>
      </c>
      <c r="FI223">
        <v>19.9999</v>
      </c>
      <c r="FJ223">
        <v>26.7908</v>
      </c>
      <c r="FK223">
        <v>29.9999</v>
      </c>
      <c r="FL223">
        <v>26.8738</v>
      </c>
      <c r="FM223">
        <v>26.8463</v>
      </c>
      <c r="FN223">
        <v>39.8971</v>
      </c>
      <c r="FO223">
        <v>16.7813</v>
      </c>
      <c r="FP223">
        <v>6.45989</v>
      </c>
      <c r="FQ223">
        <v>20</v>
      </c>
      <c r="FR223">
        <v>689.41</v>
      </c>
      <c r="FS223">
        <v>12.9931</v>
      </c>
      <c r="FT223">
        <v>100.049</v>
      </c>
      <c r="FU223">
        <v>100.414</v>
      </c>
    </row>
    <row r="224" spans="1:177">
      <c r="A224">
        <v>208</v>
      </c>
      <c r="B224">
        <v>1621533983.6</v>
      </c>
      <c r="C224">
        <v>414.099999904633</v>
      </c>
      <c r="D224" t="s">
        <v>712</v>
      </c>
      <c r="E224" t="s">
        <v>713</v>
      </c>
      <c r="G224">
        <v>1621533983.6</v>
      </c>
      <c r="H224">
        <f>CD224*AF224*(BZ224-CA224)/(100*BS224*(1000-AF224*BZ224))</f>
        <v>0</v>
      </c>
      <c r="I224">
        <f>CD224*AF224*(BY224-BX224*(1000-AF224*CA224)/(1000-AF224*BZ224))/(100*BS224)</f>
        <v>0</v>
      </c>
      <c r="J224">
        <f>BX224 - IF(AF224&gt;1, I224*BS224*100.0/(AH224*CL224), 0)</f>
        <v>0</v>
      </c>
      <c r="K224">
        <f>((Q224-H224/2)*J224-I224)/(Q224+H224/2)</f>
        <v>0</v>
      </c>
      <c r="L224">
        <f>K224*(CE224+CF224)/1000.0</f>
        <v>0</v>
      </c>
      <c r="M224">
        <f>(BX224 - IF(AF224&gt;1, I224*BS224*100.0/(AH224*CL224), 0))*(CE224+CF224)/1000.0</f>
        <v>0</v>
      </c>
      <c r="N224">
        <f>2.0/((1/P224-1/O224)+SIGN(P224)*SQRT((1/P224-1/O224)*(1/P224-1/O224) + 4*BT224/((BT224+1)*(BT224+1))*(2*1/P224*1/O224-1/O224*1/O224)))</f>
        <v>0</v>
      </c>
      <c r="O224">
        <f>IF(LEFT(BU224,1)&lt;&gt;"0",IF(LEFT(BU224,1)="1",3.0,BV224),$D$5+$E$5*(CL224*CE224/($K$5*1000))+$F$5*(CL224*CE224/($K$5*1000))*MAX(MIN(BS224,$J$5),$I$5)*MAX(MIN(BS224,$J$5),$I$5)+$G$5*MAX(MIN(BS224,$J$5),$I$5)*(CL224*CE224/($K$5*1000))+$H$5*(CL224*CE224/($K$5*1000))*(CL224*CE224/($K$5*1000)))</f>
        <v>0</v>
      </c>
      <c r="P224">
        <f>H224*(1000-(1000*0.61365*exp(17.502*T224/(240.97+T224))/(CE224+CF224)+BZ224)/2)/(1000*0.61365*exp(17.502*T224/(240.97+T224))/(CE224+CF224)-BZ224)</f>
        <v>0</v>
      </c>
      <c r="Q224">
        <f>1/((BT224+1)/(N224/1.6)+1/(O224/1.37)) + BT224/((BT224+1)/(N224/1.6) + BT224/(O224/1.37))</f>
        <v>0</v>
      </c>
      <c r="R224">
        <f>(BP224*BR224)</f>
        <v>0</v>
      </c>
      <c r="S224">
        <f>(CG224+(R224+2*0.95*5.67E-8*(((CG224+$B$7)+273)^4-(CG224+273)^4)-44100*H224)/(1.84*29.3*O224+8*0.95*5.67E-8*(CG224+273)^3))</f>
        <v>0</v>
      </c>
      <c r="T224">
        <f>($C$7*CH224+$D$7*CI224+$E$7*S224)</f>
        <v>0</v>
      </c>
      <c r="U224">
        <f>0.61365*exp(17.502*T224/(240.97+T224))</f>
        <v>0</v>
      </c>
      <c r="V224">
        <f>(W224/X224*100)</f>
        <v>0</v>
      </c>
      <c r="W224">
        <f>BZ224*(CE224+CF224)/1000</f>
        <v>0</v>
      </c>
      <c r="X224">
        <f>0.61365*exp(17.502*CG224/(240.97+CG224))</f>
        <v>0</v>
      </c>
      <c r="Y224">
        <f>(U224-BZ224*(CE224+CF224)/1000)</f>
        <v>0</v>
      </c>
      <c r="Z224">
        <f>(-H224*44100)</f>
        <v>0</v>
      </c>
      <c r="AA224">
        <f>2*29.3*O224*0.92*(CG224-T224)</f>
        <v>0</v>
      </c>
      <c r="AB224">
        <f>2*0.95*5.67E-8*(((CG224+$B$7)+273)^4-(T224+273)^4)</f>
        <v>0</v>
      </c>
      <c r="AC224">
        <f>R224+AB224+Z224+AA224</f>
        <v>0</v>
      </c>
      <c r="AD224">
        <v>0</v>
      </c>
      <c r="AE224">
        <v>0</v>
      </c>
      <c r="AF224">
        <f>IF(AD224*$H$13&gt;=AH224,1.0,(AH224/(AH224-AD224*$H$13)))</f>
        <v>0</v>
      </c>
      <c r="AG224">
        <f>(AF224-1)*100</f>
        <v>0</v>
      </c>
      <c r="AH224">
        <f>MAX(0,($B$13+$C$13*CL224)/(1+$D$13*CL224)*CE224/(CG224+273)*$E$13)</f>
        <v>0</v>
      </c>
      <c r="AI224" t="s">
        <v>294</v>
      </c>
      <c r="AJ224">
        <v>0</v>
      </c>
      <c r="AK224">
        <v>0</v>
      </c>
      <c r="AL224">
        <f>AK224-AJ224</f>
        <v>0</v>
      </c>
      <c r="AM224">
        <f>AL224/AK224</f>
        <v>0</v>
      </c>
      <c r="AN224">
        <v>0</v>
      </c>
      <c r="AO224" t="s">
        <v>294</v>
      </c>
      <c r="AP224">
        <v>0</v>
      </c>
      <c r="AQ224">
        <v>0</v>
      </c>
      <c r="AR224">
        <f>1-AP224/AQ224</f>
        <v>0</v>
      </c>
      <c r="AS224">
        <v>0.5</v>
      </c>
      <c r="AT224">
        <f>BP224</f>
        <v>0</v>
      </c>
      <c r="AU224">
        <f>I224</f>
        <v>0</v>
      </c>
      <c r="AV224">
        <f>AR224*AS224*AT224</f>
        <v>0</v>
      </c>
      <c r="AW224">
        <f>BB224/AQ224</f>
        <v>0</v>
      </c>
      <c r="AX224">
        <f>(AU224-AN224)/AT224</f>
        <v>0</v>
      </c>
      <c r="AY224">
        <f>(AK224-AQ224)/AQ224</f>
        <v>0</v>
      </c>
      <c r="AZ224" t="s">
        <v>294</v>
      </c>
      <c r="BA224">
        <v>0</v>
      </c>
      <c r="BB224">
        <f>AQ224-BA224</f>
        <v>0</v>
      </c>
      <c r="BC224">
        <f>(AQ224-AP224)/(AQ224-BA224)</f>
        <v>0</v>
      </c>
      <c r="BD224">
        <f>(AK224-AQ224)/(AK224-BA224)</f>
        <v>0</v>
      </c>
      <c r="BE224">
        <f>(AQ224-AP224)/(AQ224-AJ224)</f>
        <v>0</v>
      </c>
      <c r="BF224">
        <f>(AK224-AQ224)/(AK224-AJ224)</f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f>$B$11*CM224+$C$11*CN224+$F$11*CO224*(1-CR224)</f>
        <v>0</v>
      </c>
      <c r="BP224">
        <f>BO224*BQ224</f>
        <v>0</v>
      </c>
      <c r="BQ224">
        <f>($B$11*$D$9+$C$11*$D$9+$F$11*((DB224+CT224)/MAX(DB224+CT224+DC224, 0.1)*$I$9+DC224/MAX(DB224+CT224+DC224, 0.1)*$J$9))/($B$11+$C$11+$F$11)</f>
        <v>0</v>
      </c>
      <c r="BR224">
        <f>($B$11*$K$9+$C$11*$K$9+$F$11*((DB224+CT224)/MAX(DB224+CT224+DC224, 0.1)*$P$9+DC224/MAX(DB224+CT224+DC224, 0.1)*$Q$9))/($B$11+$C$11+$F$11)</f>
        <v>0</v>
      </c>
      <c r="BS224">
        <v>6</v>
      </c>
      <c r="BT224">
        <v>0.5</v>
      </c>
      <c r="BU224" t="s">
        <v>295</v>
      </c>
      <c r="BV224">
        <v>2</v>
      </c>
      <c r="BW224">
        <v>1621533983.6</v>
      </c>
      <c r="BX224">
        <v>673.596</v>
      </c>
      <c r="BY224">
        <v>683.901</v>
      </c>
      <c r="BZ224">
        <v>12.968</v>
      </c>
      <c r="CA224">
        <v>12.9624</v>
      </c>
      <c r="CB224">
        <v>663.522</v>
      </c>
      <c r="CC224">
        <v>12.8141</v>
      </c>
      <c r="CD224">
        <v>700.003</v>
      </c>
      <c r="CE224">
        <v>100.928</v>
      </c>
      <c r="CF224">
        <v>0.0997324</v>
      </c>
      <c r="CG224">
        <v>22.9347</v>
      </c>
      <c r="CH224">
        <v>22.9036</v>
      </c>
      <c r="CI224">
        <v>999.9</v>
      </c>
      <c r="CJ224">
        <v>0</v>
      </c>
      <c r="CK224">
        <v>0</v>
      </c>
      <c r="CL224">
        <v>10070</v>
      </c>
      <c r="CM224">
        <v>0</v>
      </c>
      <c r="CN224">
        <v>3.26802</v>
      </c>
      <c r="CO224">
        <v>599.785</v>
      </c>
      <c r="CP224">
        <v>0.932968</v>
      </c>
      <c r="CQ224">
        <v>0.0670323</v>
      </c>
      <c r="CR224">
        <v>0</v>
      </c>
      <c r="CS224">
        <v>3.1786</v>
      </c>
      <c r="CT224">
        <v>4.99951</v>
      </c>
      <c r="CU224">
        <v>87.1453</v>
      </c>
      <c r="CV224">
        <v>4812.32</v>
      </c>
      <c r="CW224">
        <v>37.625</v>
      </c>
      <c r="CX224">
        <v>41.375</v>
      </c>
      <c r="CY224">
        <v>40</v>
      </c>
      <c r="CZ224">
        <v>41</v>
      </c>
      <c r="DA224">
        <v>39.937</v>
      </c>
      <c r="DB224">
        <v>554.92</v>
      </c>
      <c r="DC224">
        <v>39.87</v>
      </c>
      <c r="DD224">
        <v>0</v>
      </c>
      <c r="DE224">
        <v>1621533987.4</v>
      </c>
      <c r="DF224">
        <v>0</v>
      </c>
      <c r="DG224">
        <v>3.46844</v>
      </c>
      <c r="DH224">
        <v>-1.09572307639634</v>
      </c>
      <c r="DI224">
        <v>-0.96556923082965</v>
      </c>
      <c r="DJ224">
        <v>87.10414</v>
      </c>
      <c r="DK224">
        <v>15</v>
      </c>
      <c r="DL224">
        <v>1621533543.5</v>
      </c>
      <c r="DM224" t="s">
        <v>296</v>
      </c>
      <c r="DN224">
        <v>1621533543</v>
      </c>
      <c r="DO224">
        <v>1621533543.5</v>
      </c>
      <c r="DP224">
        <v>4</v>
      </c>
      <c r="DQ224">
        <v>0.002</v>
      </c>
      <c r="DR224">
        <v>0.003</v>
      </c>
      <c r="DS224">
        <v>8.559</v>
      </c>
      <c r="DT224">
        <v>0.154</v>
      </c>
      <c r="DU224">
        <v>420</v>
      </c>
      <c r="DV224">
        <v>13</v>
      </c>
      <c r="DW224">
        <v>1.35</v>
      </c>
      <c r="DX224">
        <v>0.35</v>
      </c>
      <c r="DY224">
        <v>-9.9301056097561</v>
      </c>
      <c r="DZ224">
        <v>-0.23662599303137</v>
      </c>
      <c r="EA224">
        <v>0.230161797290396</v>
      </c>
      <c r="EB224">
        <v>1</v>
      </c>
      <c r="EC224">
        <v>3.46861142857143</v>
      </c>
      <c r="ED224">
        <v>-0.00336516634050866</v>
      </c>
      <c r="EE224">
        <v>0.158176179841934</v>
      </c>
      <c r="EF224">
        <v>1</v>
      </c>
      <c r="EG224">
        <v>-0.00245889663414634</v>
      </c>
      <c r="EH224">
        <v>0.030560542097561</v>
      </c>
      <c r="EI224">
        <v>0.00420556815542874</v>
      </c>
      <c r="EJ224">
        <v>1</v>
      </c>
      <c r="EK224">
        <v>3</v>
      </c>
      <c r="EL224">
        <v>3</v>
      </c>
      <c r="EM224" t="s">
        <v>297</v>
      </c>
      <c r="EN224">
        <v>100</v>
      </c>
      <c r="EO224">
        <v>100</v>
      </c>
      <c r="EP224">
        <v>10.074</v>
      </c>
      <c r="EQ224">
        <v>0.1539</v>
      </c>
      <c r="ER224">
        <v>5.25304998807394</v>
      </c>
      <c r="ES224">
        <v>0.0095515401478521</v>
      </c>
      <c r="ET224">
        <v>-4.08282145803731e-06</v>
      </c>
      <c r="EU224">
        <v>9.61633180237613e-10</v>
      </c>
      <c r="EV224">
        <v>-0.0133641391554055</v>
      </c>
      <c r="EW224">
        <v>0.00964955815971448</v>
      </c>
      <c r="EX224">
        <v>0.000351754833574242</v>
      </c>
      <c r="EY224">
        <v>-6.74969522547015e-06</v>
      </c>
      <c r="EZ224">
        <v>-1</v>
      </c>
      <c r="FA224">
        <v>-1</v>
      </c>
      <c r="FB224">
        <v>-1</v>
      </c>
      <c r="FC224">
        <v>-1</v>
      </c>
      <c r="FD224">
        <v>7.3</v>
      </c>
      <c r="FE224">
        <v>7.3</v>
      </c>
      <c r="FF224">
        <v>2</v>
      </c>
      <c r="FG224">
        <v>793.458</v>
      </c>
      <c r="FH224">
        <v>739.651</v>
      </c>
      <c r="FI224">
        <v>20.0001</v>
      </c>
      <c r="FJ224">
        <v>26.7908</v>
      </c>
      <c r="FK224">
        <v>29.9999</v>
      </c>
      <c r="FL224">
        <v>26.8715</v>
      </c>
      <c r="FM224">
        <v>26.8463</v>
      </c>
      <c r="FN224">
        <v>40.0569</v>
      </c>
      <c r="FO224">
        <v>16.7813</v>
      </c>
      <c r="FP224">
        <v>6.45989</v>
      </c>
      <c r="FQ224">
        <v>20</v>
      </c>
      <c r="FR224">
        <v>692.76</v>
      </c>
      <c r="FS224">
        <v>12.9959</v>
      </c>
      <c r="FT224">
        <v>100.047</v>
      </c>
      <c r="FU224">
        <v>100.414</v>
      </c>
    </row>
    <row r="225" spans="1:177">
      <c r="A225">
        <v>209</v>
      </c>
      <c r="B225">
        <v>1621533985.6</v>
      </c>
      <c r="C225">
        <v>416.099999904633</v>
      </c>
      <c r="D225" t="s">
        <v>714</v>
      </c>
      <c r="E225" t="s">
        <v>715</v>
      </c>
      <c r="G225">
        <v>1621533985.6</v>
      </c>
      <c r="H225">
        <f>CD225*AF225*(BZ225-CA225)/(100*BS225*(1000-AF225*BZ225))</f>
        <v>0</v>
      </c>
      <c r="I225">
        <f>CD225*AF225*(BY225-BX225*(1000-AF225*CA225)/(1000-AF225*BZ225))/(100*BS225)</f>
        <v>0</v>
      </c>
      <c r="J225">
        <f>BX225 - IF(AF225&gt;1, I225*BS225*100.0/(AH225*CL225), 0)</f>
        <v>0</v>
      </c>
      <c r="K225">
        <f>((Q225-H225/2)*J225-I225)/(Q225+H225/2)</f>
        <v>0</v>
      </c>
      <c r="L225">
        <f>K225*(CE225+CF225)/1000.0</f>
        <v>0</v>
      </c>
      <c r="M225">
        <f>(BX225 - IF(AF225&gt;1, I225*BS225*100.0/(AH225*CL225), 0))*(CE225+CF225)/1000.0</f>
        <v>0</v>
      </c>
      <c r="N225">
        <f>2.0/((1/P225-1/O225)+SIGN(P225)*SQRT((1/P225-1/O225)*(1/P225-1/O225) + 4*BT225/((BT225+1)*(BT225+1))*(2*1/P225*1/O225-1/O225*1/O225)))</f>
        <v>0</v>
      </c>
      <c r="O225">
        <f>IF(LEFT(BU225,1)&lt;&gt;"0",IF(LEFT(BU225,1)="1",3.0,BV225),$D$5+$E$5*(CL225*CE225/($K$5*1000))+$F$5*(CL225*CE225/($K$5*1000))*MAX(MIN(BS225,$J$5),$I$5)*MAX(MIN(BS225,$J$5),$I$5)+$G$5*MAX(MIN(BS225,$J$5),$I$5)*(CL225*CE225/($K$5*1000))+$H$5*(CL225*CE225/($K$5*1000))*(CL225*CE225/($K$5*1000)))</f>
        <v>0</v>
      </c>
      <c r="P225">
        <f>H225*(1000-(1000*0.61365*exp(17.502*T225/(240.97+T225))/(CE225+CF225)+BZ225)/2)/(1000*0.61365*exp(17.502*T225/(240.97+T225))/(CE225+CF225)-BZ225)</f>
        <v>0</v>
      </c>
      <c r="Q225">
        <f>1/((BT225+1)/(N225/1.6)+1/(O225/1.37)) + BT225/((BT225+1)/(N225/1.6) + BT225/(O225/1.37))</f>
        <v>0</v>
      </c>
      <c r="R225">
        <f>(BP225*BR225)</f>
        <v>0</v>
      </c>
      <c r="S225">
        <f>(CG225+(R225+2*0.95*5.67E-8*(((CG225+$B$7)+273)^4-(CG225+273)^4)-44100*H225)/(1.84*29.3*O225+8*0.95*5.67E-8*(CG225+273)^3))</f>
        <v>0</v>
      </c>
      <c r="T225">
        <f>($C$7*CH225+$D$7*CI225+$E$7*S225)</f>
        <v>0</v>
      </c>
      <c r="U225">
        <f>0.61365*exp(17.502*T225/(240.97+T225))</f>
        <v>0</v>
      </c>
      <c r="V225">
        <f>(W225/X225*100)</f>
        <v>0</v>
      </c>
      <c r="W225">
        <f>BZ225*(CE225+CF225)/1000</f>
        <v>0</v>
      </c>
      <c r="X225">
        <f>0.61365*exp(17.502*CG225/(240.97+CG225))</f>
        <v>0</v>
      </c>
      <c r="Y225">
        <f>(U225-BZ225*(CE225+CF225)/1000)</f>
        <v>0</v>
      </c>
      <c r="Z225">
        <f>(-H225*44100)</f>
        <v>0</v>
      </c>
      <c r="AA225">
        <f>2*29.3*O225*0.92*(CG225-T225)</f>
        <v>0</v>
      </c>
      <c r="AB225">
        <f>2*0.95*5.67E-8*(((CG225+$B$7)+273)^4-(T225+273)^4)</f>
        <v>0</v>
      </c>
      <c r="AC225">
        <f>R225+AB225+Z225+AA225</f>
        <v>0</v>
      </c>
      <c r="AD225">
        <v>0</v>
      </c>
      <c r="AE225">
        <v>0</v>
      </c>
      <c r="AF225">
        <f>IF(AD225*$H$13&gt;=AH225,1.0,(AH225/(AH225-AD225*$H$13)))</f>
        <v>0</v>
      </c>
      <c r="AG225">
        <f>(AF225-1)*100</f>
        <v>0</v>
      </c>
      <c r="AH225">
        <f>MAX(0,($B$13+$C$13*CL225)/(1+$D$13*CL225)*CE225/(CG225+273)*$E$13)</f>
        <v>0</v>
      </c>
      <c r="AI225" t="s">
        <v>294</v>
      </c>
      <c r="AJ225">
        <v>0</v>
      </c>
      <c r="AK225">
        <v>0</v>
      </c>
      <c r="AL225">
        <f>AK225-AJ225</f>
        <v>0</v>
      </c>
      <c r="AM225">
        <f>AL225/AK225</f>
        <v>0</v>
      </c>
      <c r="AN225">
        <v>0</v>
      </c>
      <c r="AO225" t="s">
        <v>294</v>
      </c>
      <c r="AP225">
        <v>0</v>
      </c>
      <c r="AQ225">
        <v>0</v>
      </c>
      <c r="AR225">
        <f>1-AP225/AQ225</f>
        <v>0</v>
      </c>
      <c r="AS225">
        <v>0.5</v>
      </c>
      <c r="AT225">
        <f>BP225</f>
        <v>0</v>
      </c>
      <c r="AU225">
        <f>I225</f>
        <v>0</v>
      </c>
      <c r="AV225">
        <f>AR225*AS225*AT225</f>
        <v>0</v>
      </c>
      <c r="AW225">
        <f>BB225/AQ225</f>
        <v>0</v>
      </c>
      <c r="AX225">
        <f>(AU225-AN225)/AT225</f>
        <v>0</v>
      </c>
      <c r="AY225">
        <f>(AK225-AQ225)/AQ225</f>
        <v>0</v>
      </c>
      <c r="AZ225" t="s">
        <v>294</v>
      </c>
      <c r="BA225">
        <v>0</v>
      </c>
      <c r="BB225">
        <f>AQ225-BA225</f>
        <v>0</v>
      </c>
      <c r="BC225">
        <f>(AQ225-AP225)/(AQ225-BA225)</f>
        <v>0</v>
      </c>
      <c r="BD225">
        <f>(AK225-AQ225)/(AK225-BA225)</f>
        <v>0</v>
      </c>
      <c r="BE225">
        <f>(AQ225-AP225)/(AQ225-AJ225)</f>
        <v>0</v>
      </c>
      <c r="BF225">
        <f>(AK225-AQ225)/(AK225-AJ225)</f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f>$B$11*CM225+$C$11*CN225+$F$11*CO225*(1-CR225)</f>
        <v>0</v>
      </c>
      <c r="BP225">
        <f>BO225*BQ225</f>
        <v>0</v>
      </c>
      <c r="BQ225">
        <f>($B$11*$D$9+$C$11*$D$9+$F$11*((DB225+CT225)/MAX(DB225+CT225+DC225, 0.1)*$I$9+DC225/MAX(DB225+CT225+DC225, 0.1)*$J$9))/($B$11+$C$11+$F$11)</f>
        <v>0</v>
      </c>
      <c r="BR225">
        <f>($B$11*$K$9+$C$11*$K$9+$F$11*((DB225+CT225)/MAX(DB225+CT225+DC225, 0.1)*$P$9+DC225/MAX(DB225+CT225+DC225, 0.1)*$Q$9))/($B$11+$C$11+$F$11)</f>
        <v>0</v>
      </c>
      <c r="BS225">
        <v>6</v>
      </c>
      <c r="BT225">
        <v>0.5</v>
      </c>
      <c r="BU225" t="s">
        <v>295</v>
      </c>
      <c r="BV225">
        <v>2</v>
      </c>
      <c r="BW225">
        <v>1621533985.6</v>
      </c>
      <c r="BX225">
        <v>677.011</v>
      </c>
      <c r="BY225">
        <v>686.909</v>
      </c>
      <c r="BZ225">
        <v>12.966</v>
      </c>
      <c r="CA225">
        <v>12.9646</v>
      </c>
      <c r="CB225">
        <v>666.918</v>
      </c>
      <c r="CC225">
        <v>12.8122</v>
      </c>
      <c r="CD225">
        <v>699.576</v>
      </c>
      <c r="CE225">
        <v>100.925</v>
      </c>
      <c r="CF225">
        <v>0.100665</v>
      </c>
      <c r="CG225">
        <v>22.9355</v>
      </c>
      <c r="CH225">
        <v>22.9006</v>
      </c>
      <c r="CI225">
        <v>999.9</v>
      </c>
      <c r="CJ225">
        <v>0</v>
      </c>
      <c r="CK225">
        <v>0</v>
      </c>
      <c r="CL225">
        <v>10020</v>
      </c>
      <c r="CM225">
        <v>0</v>
      </c>
      <c r="CN225">
        <v>3.26802</v>
      </c>
      <c r="CO225">
        <v>600.089</v>
      </c>
      <c r="CP225">
        <v>0.933003</v>
      </c>
      <c r="CQ225">
        <v>0.0669971</v>
      </c>
      <c r="CR225">
        <v>0</v>
      </c>
      <c r="CS225">
        <v>3.1142</v>
      </c>
      <c r="CT225">
        <v>4.99951</v>
      </c>
      <c r="CU225">
        <v>87.2172</v>
      </c>
      <c r="CV225">
        <v>4814.82</v>
      </c>
      <c r="CW225">
        <v>37.625</v>
      </c>
      <c r="CX225">
        <v>41.375</v>
      </c>
      <c r="CY225">
        <v>40</v>
      </c>
      <c r="CZ225">
        <v>41</v>
      </c>
      <c r="DA225">
        <v>39.937</v>
      </c>
      <c r="DB225">
        <v>555.22</v>
      </c>
      <c r="DC225">
        <v>39.87</v>
      </c>
      <c r="DD225">
        <v>0</v>
      </c>
      <c r="DE225">
        <v>1621533989.2</v>
      </c>
      <c r="DF225">
        <v>0</v>
      </c>
      <c r="DG225">
        <v>3.4253</v>
      </c>
      <c r="DH225">
        <v>-1.55489914701046</v>
      </c>
      <c r="DI225">
        <v>-0.0888034242420877</v>
      </c>
      <c r="DJ225">
        <v>87.1317730769231</v>
      </c>
      <c r="DK225">
        <v>15</v>
      </c>
      <c r="DL225">
        <v>1621533543.5</v>
      </c>
      <c r="DM225" t="s">
        <v>296</v>
      </c>
      <c r="DN225">
        <v>1621533543</v>
      </c>
      <c r="DO225">
        <v>1621533543.5</v>
      </c>
      <c r="DP225">
        <v>4</v>
      </c>
      <c r="DQ225">
        <v>0.002</v>
      </c>
      <c r="DR225">
        <v>0.003</v>
      </c>
      <c r="DS225">
        <v>8.559</v>
      </c>
      <c r="DT225">
        <v>0.154</v>
      </c>
      <c r="DU225">
        <v>420</v>
      </c>
      <c r="DV225">
        <v>13</v>
      </c>
      <c r="DW225">
        <v>1.35</v>
      </c>
      <c r="DX225">
        <v>0.35</v>
      </c>
      <c r="DY225">
        <v>-9.92454975609756</v>
      </c>
      <c r="DZ225">
        <v>-1.02857519163763</v>
      </c>
      <c r="EA225">
        <v>0.225295739845705</v>
      </c>
      <c r="EB225">
        <v>0</v>
      </c>
      <c r="EC225">
        <v>3.45125294117647</v>
      </c>
      <c r="ED225">
        <v>-0.767191235758103</v>
      </c>
      <c r="EE225">
        <v>0.178790911789185</v>
      </c>
      <c r="EF225">
        <v>1</v>
      </c>
      <c r="EG225">
        <v>-0.000869844195121951</v>
      </c>
      <c r="EH225">
        <v>0.0300578775261324</v>
      </c>
      <c r="EI225">
        <v>0.00404679063795512</v>
      </c>
      <c r="EJ225">
        <v>1</v>
      </c>
      <c r="EK225">
        <v>2</v>
      </c>
      <c r="EL225">
        <v>3</v>
      </c>
      <c r="EM225" t="s">
        <v>306</v>
      </c>
      <c r="EN225">
        <v>100</v>
      </c>
      <c r="EO225">
        <v>100</v>
      </c>
      <c r="EP225">
        <v>10.093</v>
      </c>
      <c r="EQ225">
        <v>0.1538</v>
      </c>
      <c r="ER225">
        <v>5.25304998807394</v>
      </c>
      <c r="ES225">
        <v>0.0095515401478521</v>
      </c>
      <c r="ET225">
        <v>-4.08282145803731e-06</v>
      </c>
      <c r="EU225">
        <v>9.61633180237613e-10</v>
      </c>
      <c r="EV225">
        <v>-0.0133641391554055</v>
      </c>
      <c r="EW225">
        <v>0.00964955815971448</v>
      </c>
      <c r="EX225">
        <v>0.000351754833574242</v>
      </c>
      <c r="EY225">
        <v>-6.74969522547015e-06</v>
      </c>
      <c r="EZ225">
        <v>-1</v>
      </c>
      <c r="FA225">
        <v>-1</v>
      </c>
      <c r="FB225">
        <v>-1</v>
      </c>
      <c r="FC225">
        <v>-1</v>
      </c>
      <c r="FD225">
        <v>7.4</v>
      </c>
      <c r="FE225">
        <v>7.4</v>
      </c>
      <c r="FF225">
        <v>2</v>
      </c>
      <c r="FG225">
        <v>792.924</v>
      </c>
      <c r="FH225">
        <v>740.409</v>
      </c>
      <c r="FI225">
        <v>19.9999</v>
      </c>
      <c r="FJ225">
        <v>26.7885</v>
      </c>
      <c r="FK225">
        <v>29.9998</v>
      </c>
      <c r="FL225">
        <v>26.8715</v>
      </c>
      <c r="FM225">
        <v>26.8459</v>
      </c>
      <c r="FN225">
        <v>40.2152</v>
      </c>
      <c r="FO225">
        <v>16.7813</v>
      </c>
      <c r="FP225">
        <v>6.45989</v>
      </c>
      <c r="FQ225">
        <v>20</v>
      </c>
      <c r="FR225">
        <v>696.11</v>
      </c>
      <c r="FS225">
        <v>12.9929</v>
      </c>
      <c r="FT225">
        <v>100.049</v>
      </c>
      <c r="FU225">
        <v>100.415</v>
      </c>
    </row>
    <row r="226" spans="1:177">
      <c r="A226">
        <v>210</v>
      </c>
      <c r="B226">
        <v>1621533987.6</v>
      </c>
      <c r="C226">
        <v>418.099999904633</v>
      </c>
      <c r="D226" t="s">
        <v>716</v>
      </c>
      <c r="E226" t="s">
        <v>717</v>
      </c>
      <c r="G226">
        <v>1621533987.6</v>
      </c>
      <c r="H226">
        <f>CD226*AF226*(BZ226-CA226)/(100*BS226*(1000-AF226*BZ226))</f>
        <v>0</v>
      </c>
      <c r="I226">
        <f>CD226*AF226*(BY226-BX226*(1000-AF226*CA226)/(1000-AF226*BZ226))/(100*BS226)</f>
        <v>0</v>
      </c>
      <c r="J226">
        <f>BX226 - IF(AF226&gt;1, I226*BS226*100.0/(AH226*CL226), 0)</f>
        <v>0</v>
      </c>
      <c r="K226">
        <f>((Q226-H226/2)*J226-I226)/(Q226+H226/2)</f>
        <v>0</v>
      </c>
      <c r="L226">
        <f>K226*(CE226+CF226)/1000.0</f>
        <v>0</v>
      </c>
      <c r="M226">
        <f>(BX226 - IF(AF226&gt;1, I226*BS226*100.0/(AH226*CL226), 0))*(CE226+CF226)/1000.0</f>
        <v>0</v>
      </c>
      <c r="N226">
        <f>2.0/((1/P226-1/O226)+SIGN(P226)*SQRT((1/P226-1/O226)*(1/P226-1/O226) + 4*BT226/((BT226+1)*(BT226+1))*(2*1/P226*1/O226-1/O226*1/O226)))</f>
        <v>0</v>
      </c>
      <c r="O226">
        <f>IF(LEFT(BU226,1)&lt;&gt;"0",IF(LEFT(BU226,1)="1",3.0,BV226),$D$5+$E$5*(CL226*CE226/($K$5*1000))+$F$5*(CL226*CE226/($K$5*1000))*MAX(MIN(BS226,$J$5),$I$5)*MAX(MIN(BS226,$J$5),$I$5)+$G$5*MAX(MIN(BS226,$J$5),$I$5)*(CL226*CE226/($K$5*1000))+$H$5*(CL226*CE226/($K$5*1000))*(CL226*CE226/($K$5*1000)))</f>
        <v>0</v>
      </c>
      <c r="P226">
        <f>H226*(1000-(1000*0.61365*exp(17.502*T226/(240.97+T226))/(CE226+CF226)+BZ226)/2)/(1000*0.61365*exp(17.502*T226/(240.97+T226))/(CE226+CF226)-BZ226)</f>
        <v>0</v>
      </c>
      <c r="Q226">
        <f>1/((BT226+1)/(N226/1.6)+1/(O226/1.37)) + BT226/((BT226+1)/(N226/1.6) + BT226/(O226/1.37))</f>
        <v>0</v>
      </c>
      <c r="R226">
        <f>(BP226*BR226)</f>
        <v>0</v>
      </c>
      <c r="S226">
        <f>(CG226+(R226+2*0.95*5.67E-8*(((CG226+$B$7)+273)^4-(CG226+273)^4)-44100*H226)/(1.84*29.3*O226+8*0.95*5.67E-8*(CG226+273)^3))</f>
        <v>0</v>
      </c>
      <c r="T226">
        <f>($C$7*CH226+$D$7*CI226+$E$7*S226)</f>
        <v>0</v>
      </c>
      <c r="U226">
        <f>0.61365*exp(17.502*T226/(240.97+T226))</f>
        <v>0</v>
      </c>
      <c r="V226">
        <f>(W226/X226*100)</f>
        <v>0</v>
      </c>
      <c r="W226">
        <f>BZ226*(CE226+CF226)/1000</f>
        <v>0</v>
      </c>
      <c r="X226">
        <f>0.61365*exp(17.502*CG226/(240.97+CG226))</f>
        <v>0</v>
      </c>
      <c r="Y226">
        <f>(U226-BZ226*(CE226+CF226)/1000)</f>
        <v>0</v>
      </c>
      <c r="Z226">
        <f>(-H226*44100)</f>
        <v>0</v>
      </c>
      <c r="AA226">
        <f>2*29.3*O226*0.92*(CG226-T226)</f>
        <v>0</v>
      </c>
      <c r="AB226">
        <f>2*0.95*5.67E-8*(((CG226+$B$7)+273)^4-(T226+273)^4)</f>
        <v>0</v>
      </c>
      <c r="AC226">
        <f>R226+AB226+Z226+AA226</f>
        <v>0</v>
      </c>
      <c r="AD226">
        <v>0</v>
      </c>
      <c r="AE226">
        <v>0</v>
      </c>
      <c r="AF226">
        <f>IF(AD226*$H$13&gt;=AH226,1.0,(AH226/(AH226-AD226*$H$13)))</f>
        <v>0</v>
      </c>
      <c r="AG226">
        <f>(AF226-1)*100</f>
        <v>0</v>
      </c>
      <c r="AH226">
        <f>MAX(0,($B$13+$C$13*CL226)/(1+$D$13*CL226)*CE226/(CG226+273)*$E$13)</f>
        <v>0</v>
      </c>
      <c r="AI226" t="s">
        <v>294</v>
      </c>
      <c r="AJ226">
        <v>0</v>
      </c>
      <c r="AK226">
        <v>0</v>
      </c>
      <c r="AL226">
        <f>AK226-AJ226</f>
        <v>0</v>
      </c>
      <c r="AM226">
        <f>AL226/AK226</f>
        <v>0</v>
      </c>
      <c r="AN226">
        <v>0</v>
      </c>
      <c r="AO226" t="s">
        <v>294</v>
      </c>
      <c r="AP226">
        <v>0</v>
      </c>
      <c r="AQ226">
        <v>0</v>
      </c>
      <c r="AR226">
        <f>1-AP226/AQ226</f>
        <v>0</v>
      </c>
      <c r="AS226">
        <v>0.5</v>
      </c>
      <c r="AT226">
        <f>BP226</f>
        <v>0</v>
      </c>
      <c r="AU226">
        <f>I226</f>
        <v>0</v>
      </c>
      <c r="AV226">
        <f>AR226*AS226*AT226</f>
        <v>0</v>
      </c>
      <c r="AW226">
        <f>BB226/AQ226</f>
        <v>0</v>
      </c>
      <c r="AX226">
        <f>(AU226-AN226)/AT226</f>
        <v>0</v>
      </c>
      <c r="AY226">
        <f>(AK226-AQ226)/AQ226</f>
        <v>0</v>
      </c>
      <c r="AZ226" t="s">
        <v>294</v>
      </c>
      <c r="BA226">
        <v>0</v>
      </c>
      <c r="BB226">
        <f>AQ226-BA226</f>
        <v>0</v>
      </c>
      <c r="BC226">
        <f>(AQ226-AP226)/(AQ226-BA226)</f>
        <v>0</v>
      </c>
      <c r="BD226">
        <f>(AK226-AQ226)/(AK226-BA226)</f>
        <v>0</v>
      </c>
      <c r="BE226">
        <f>(AQ226-AP226)/(AQ226-AJ226)</f>
        <v>0</v>
      </c>
      <c r="BF226">
        <f>(AK226-AQ226)/(AK226-AJ226)</f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f>$B$11*CM226+$C$11*CN226+$F$11*CO226*(1-CR226)</f>
        <v>0</v>
      </c>
      <c r="BP226">
        <f>BO226*BQ226</f>
        <v>0</v>
      </c>
      <c r="BQ226">
        <f>($B$11*$D$9+$C$11*$D$9+$F$11*((DB226+CT226)/MAX(DB226+CT226+DC226, 0.1)*$I$9+DC226/MAX(DB226+CT226+DC226, 0.1)*$J$9))/($B$11+$C$11+$F$11)</f>
        <v>0</v>
      </c>
      <c r="BR226">
        <f>($B$11*$K$9+$C$11*$K$9+$F$11*((DB226+CT226)/MAX(DB226+CT226+DC226, 0.1)*$P$9+DC226/MAX(DB226+CT226+DC226, 0.1)*$Q$9))/($B$11+$C$11+$F$11)</f>
        <v>0</v>
      </c>
      <c r="BS226">
        <v>6</v>
      </c>
      <c r="BT226">
        <v>0.5</v>
      </c>
      <c r="BU226" t="s">
        <v>295</v>
      </c>
      <c r="BV226">
        <v>2</v>
      </c>
      <c r="BW226">
        <v>1621533987.6</v>
      </c>
      <c r="BX226">
        <v>680.357</v>
      </c>
      <c r="BY226">
        <v>690.289</v>
      </c>
      <c r="BZ226">
        <v>12.965</v>
      </c>
      <c r="CA226">
        <v>12.9627</v>
      </c>
      <c r="CB226">
        <v>670.247</v>
      </c>
      <c r="CC226">
        <v>12.8112</v>
      </c>
      <c r="CD226">
        <v>699.716</v>
      </c>
      <c r="CE226">
        <v>100.93</v>
      </c>
      <c r="CF226">
        <v>0.0999496</v>
      </c>
      <c r="CG226">
        <v>22.9367</v>
      </c>
      <c r="CH226">
        <v>22.908</v>
      </c>
      <c r="CI226">
        <v>999.9</v>
      </c>
      <c r="CJ226">
        <v>0</v>
      </c>
      <c r="CK226">
        <v>0</v>
      </c>
      <c r="CL226">
        <v>10060</v>
      </c>
      <c r="CM226">
        <v>0</v>
      </c>
      <c r="CN226">
        <v>3.26802</v>
      </c>
      <c r="CO226">
        <v>600.089</v>
      </c>
      <c r="CP226">
        <v>0.933003</v>
      </c>
      <c r="CQ226">
        <v>0.0669971</v>
      </c>
      <c r="CR226">
        <v>0</v>
      </c>
      <c r="CS226">
        <v>3.4972</v>
      </c>
      <c r="CT226">
        <v>4.99951</v>
      </c>
      <c r="CU226">
        <v>87.2141</v>
      </c>
      <c r="CV226">
        <v>4814.82</v>
      </c>
      <c r="CW226">
        <v>37.625</v>
      </c>
      <c r="CX226">
        <v>41.312</v>
      </c>
      <c r="CY226">
        <v>40</v>
      </c>
      <c r="CZ226">
        <v>40.937</v>
      </c>
      <c r="DA226">
        <v>39.937</v>
      </c>
      <c r="DB226">
        <v>555.22</v>
      </c>
      <c r="DC226">
        <v>39.87</v>
      </c>
      <c r="DD226">
        <v>0</v>
      </c>
      <c r="DE226">
        <v>1621533991.6</v>
      </c>
      <c r="DF226">
        <v>0</v>
      </c>
      <c r="DG226">
        <v>3.43433076923077</v>
      </c>
      <c r="DH226">
        <v>-1.07535042380766</v>
      </c>
      <c r="DI226">
        <v>0.0847658086608876</v>
      </c>
      <c r="DJ226">
        <v>87.1149153846154</v>
      </c>
      <c r="DK226">
        <v>15</v>
      </c>
      <c r="DL226">
        <v>1621533543.5</v>
      </c>
      <c r="DM226" t="s">
        <v>296</v>
      </c>
      <c r="DN226">
        <v>1621533543</v>
      </c>
      <c r="DO226">
        <v>1621533543.5</v>
      </c>
      <c r="DP226">
        <v>4</v>
      </c>
      <c r="DQ226">
        <v>0.002</v>
      </c>
      <c r="DR226">
        <v>0.003</v>
      </c>
      <c r="DS226">
        <v>8.559</v>
      </c>
      <c r="DT226">
        <v>0.154</v>
      </c>
      <c r="DU226">
        <v>420</v>
      </c>
      <c r="DV226">
        <v>13</v>
      </c>
      <c r="DW226">
        <v>1.35</v>
      </c>
      <c r="DX226">
        <v>0.35</v>
      </c>
      <c r="DY226">
        <v>-9.9223187804878</v>
      </c>
      <c r="DZ226">
        <v>-1.49826229965157</v>
      </c>
      <c r="EA226">
        <v>0.223380078606005</v>
      </c>
      <c r="EB226">
        <v>0</v>
      </c>
      <c r="EC226">
        <v>3.43704117647059</v>
      </c>
      <c r="ED226">
        <v>-0.780311918850382</v>
      </c>
      <c r="EE226">
        <v>0.188411937797206</v>
      </c>
      <c r="EF226">
        <v>1</v>
      </c>
      <c r="EG226">
        <v>0.000168008975609756</v>
      </c>
      <c r="EH226">
        <v>0.0209778554634146</v>
      </c>
      <c r="EI226">
        <v>0.00340330249843664</v>
      </c>
      <c r="EJ226">
        <v>1</v>
      </c>
      <c r="EK226">
        <v>2</v>
      </c>
      <c r="EL226">
        <v>3</v>
      </c>
      <c r="EM226" t="s">
        <v>306</v>
      </c>
      <c r="EN226">
        <v>100</v>
      </c>
      <c r="EO226">
        <v>100</v>
      </c>
      <c r="EP226">
        <v>10.11</v>
      </c>
      <c r="EQ226">
        <v>0.1538</v>
      </c>
      <c r="ER226">
        <v>5.25304998807394</v>
      </c>
      <c r="ES226">
        <v>0.0095515401478521</v>
      </c>
      <c r="ET226">
        <v>-4.08282145803731e-06</v>
      </c>
      <c r="EU226">
        <v>9.61633180237613e-10</v>
      </c>
      <c r="EV226">
        <v>-0.0133641391554055</v>
      </c>
      <c r="EW226">
        <v>0.00964955815971448</v>
      </c>
      <c r="EX226">
        <v>0.000351754833574242</v>
      </c>
      <c r="EY226">
        <v>-6.74969522547015e-06</v>
      </c>
      <c r="EZ226">
        <v>-1</v>
      </c>
      <c r="FA226">
        <v>-1</v>
      </c>
      <c r="FB226">
        <v>-1</v>
      </c>
      <c r="FC226">
        <v>-1</v>
      </c>
      <c r="FD226">
        <v>7.4</v>
      </c>
      <c r="FE226">
        <v>7.4</v>
      </c>
      <c r="FF226">
        <v>2</v>
      </c>
      <c r="FG226">
        <v>793.069</v>
      </c>
      <c r="FH226">
        <v>739.81</v>
      </c>
      <c r="FI226">
        <v>19.9999</v>
      </c>
      <c r="FJ226">
        <v>26.7885</v>
      </c>
      <c r="FK226">
        <v>29.9998</v>
      </c>
      <c r="FL226">
        <v>26.8692</v>
      </c>
      <c r="FM226">
        <v>26.8441</v>
      </c>
      <c r="FN226">
        <v>40.3744</v>
      </c>
      <c r="FO226">
        <v>16.7813</v>
      </c>
      <c r="FP226">
        <v>6.45989</v>
      </c>
      <c r="FQ226">
        <v>20</v>
      </c>
      <c r="FR226">
        <v>699.46</v>
      </c>
      <c r="FS226">
        <v>12.9955</v>
      </c>
      <c r="FT226">
        <v>100.049</v>
      </c>
      <c r="FU226">
        <v>100.415</v>
      </c>
    </row>
    <row r="227" spans="1:177">
      <c r="A227">
        <v>211</v>
      </c>
      <c r="B227">
        <v>1621533989.6</v>
      </c>
      <c r="C227">
        <v>420.099999904633</v>
      </c>
      <c r="D227" t="s">
        <v>718</v>
      </c>
      <c r="E227" t="s">
        <v>719</v>
      </c>
      <c r="G227">
        <v>1621533989.6</v>
      </c>
      <c r="H227">
        <f>CD227*AF227*(BZ227-CA227)/(100*BS227*(1000-AF227*BZ227))</f>
        <v>0</v>
      </c>
      <c r="I227">
        <f>CD227*AF227*(BY227-BX227*(1000-AF227*CA227)/(1000-AF227*BZ227))/(100*BS227)</f>
        <v>0</v>
      </c>
      <c r="J227">
        <f>BX227 - IF(AF227&gt;1, I227*BS227*100.0/(AH227*CL227), 0)</f>
        <v>0</v>
      </c>
      <c r="K227">
        <f>((Q227-H227/2)*J227-I227)/(Q227+H227/2)</f>
        <v>0</v>
      </c>
      <c r="L227">
        <f>K227*(CE227+CF227)/1000.0</f>
        <v>0</v>
      </c>
      <c r="M227">
        <f>(BX227 - IF(AF227&gt;1, I227*BS227*100.0/(AH227*CL227), 0))*(CE227+CF227)/1000.0</f>
        <v>0</v>
      </c>
      <c r="N227">
        <f>2.0/((1/P227-1/O227)+SIGN(P227)*SQRT((1/P227-1/O227)*(1/P227-1/O227) + 4*BT227/((BT227+1)*(BT227+1))*(2*1/P227*1/O227-1/O227*1/O227)))</f>
        <v>0</v>
      </c>
      <c r="O227">
        <f>IF(LEFT(BU227,1)&lt;&gt;"0",IF(LEFT(BU227,1)="1",3.0,BV227),$D$5+$E$5*(CL227*CE227/($K$5*1000))+$F$5*(CL227*CE227/($K$5*1000))*MAX(MIN(BS227,$J$5),$I$5)*MAX(MIN(BS227,$J$5),$I$5)+$G$5*MAX(MIN(BS227,$J$5),$I$5)*(CL227*CE227/($K$5*1000))+$H$5*(CL227*CE227/($K$5*1000))*(CL227*CE227/($K$5*1000)))</f>
        <v>0</v>
      </c>
      <c r="P227">
        <f>H227*(1000-(1000*0.61365*exp(17.502*T227/(240.97+T227))/(CE227+CF227)+BZ227)/2)/(1000*0.61365*exp(17.502*T227/(240.97+T227))/(CE227+CF227)-BZ227)</f>
        <v>0</v>
      </c>
      <c r="Q227">
        <f>1/((BT227+1)/(N227/1.6)+1/(O227/1.37)) + BT227/((BT227+1)/(N227/1.6) + BT227/(O227/1.37))</f>
        <v>0</v>
      </c>
      <c r="R227">
        <f>(BP227*BR227)</f>
        <v>0</v>
      </c>
      <c r="S227">
        <f>(CG227+(R227+2*0.95*5.67E-8*(((CG227+$B$7)+273)^4-(CG227+273)^4)-44100*H227)/(1.84*29.3*O227+8*0.95*5.67E-8*(CG227+273)^3))</f>
        <v>0</v>
      </c>
      <c r="T227">
        <f>($C$7*CH227+$D$7*CI227+$E$7*S227)</f>
        <v>0</v>
      </c>
      <c r="U227">
        <f>0.61365*exp(17.502*T227/(240.97+T227))</f>
        <v>0</v>
      </c>
      <c r="V227">
        <f>(W227/X227*100)</f>
        <v>0</v>
      </c>
      <c r="W227">
        <f>BZ227*(CE227+CF227)/1000</f>
        <v>0</v>
      </c>
      <c r="X227">
        <f>0.61365*exp(17.502*CG227/(240.97+CG227))</f>
        <v>0</v>
      </c>
      <c r="Y227">
        <f>(U227-BZ227*(CE227+CF227)/1000)</f>
        <v>0</v>
      </c>
      <c r="Z227">
        <f>(-H227*44100)</f>
        <v>0</v>
      </c>
      <c r="AA227">
        <f>2*29.3*O227*0.92*(CG227-T227)</f>
        <v>0</v>
      </c>
      <c r="AB227">
        <f>2*0.95*5.67E-8*(((CG227+$B$7)+273)^4-(T227+273)^4)</f>
        <v>0</v>
      </c>
      <c r="AC227">
        <f>R227+AB227+Z227+AA227</f>
        <v>0</v>
      </c>
      <c r="AD227">
        <v>0</v>
      </c>
      <c r="AE227">
        <v>0</v>
      </c>
      <c r="AF227">
        <f>IF(AD227*$H$13&gt;=AH227,1.0,(AH227/(AH227-AD227*$H$13)))</f>
        <v>0</v>
      </c>
      <c r="AG227">
        <f>(AF227-1)*100</f>
        <v>0</v>
      </c>
      <c r="AH227">
        <f>MAX(0,($B$13+$C$13*CL227)/(1+$D$13*CL227)*CE227/(CG227+273)*$E$13)</f>
        <v>0</v>
      </c>
      <c r="AI227" t="s">
        <v>294</v>
      </c>
      <c r="AJ227">
        <v>0</v>
      </c>
      <c r="AK227">
        <v>0</v>
      </c>
      <c r="AL227">
        <f>AK227-AJ227</f>
        <v>0</v>
      </c>
      <c r="AM227">
        <f>AL227/AK227</f>
        <v>0</v>
      </c>
      <c r="AN227">
        <v>0</v>
      </c>
      <c r="AO227" t="s">
        <v>294</v>
      </c>
      <c r="AP227">
        <v>0</v>
      </c>
      <c r="AQ227">
        <v>0</v>
      </c>
      <c r="AR227">
        <f>1-AP227/AQ227</f>
        <v>0</v>
      </c>
      <c r="AS227">
        <v>0.5</v>
      </c>
      <c r="AT227">
        <f>BP227</f>
        <v>0</v>
      </c>
      <c r="AU227">
        <f>I227</f>
        <v>0</v>
      </c>
      <c r="AV227">
        <f>AR227*AS227*AT227</f>
        <v>0</v>
      </c>
      <c r="AW227">
        <f>BB227/AQ227</f>
        <v>0</v>
      </c>
      <c r="AX227">
        <f>(AU227-AN227)/AT227</f>
        <v>0</v>
      </c>
      <c r="AY227">
        <f>(AK227-AQ227)/AQ227</f>
        <v>0</v>
      </c>
      <c r="AZ227" t="s">
        <v>294</v>
      </c>
      <c r="BA227">
        <v>0</v>
      </c>
      <c r="BB227">
        <f>AQ227-BA227</f>
        <v>0</v>
      </c>
      <c r="BC227">
        <f>(AQ227-AP227)/(AQ227-BA227)</f>
        <v>0</v>
      </c>
      <c r="BD227">
        <f>(AK227-AQ227)/(AK227-BA227)</f>
        <v>0</v>
      </c>
      <c r="BE227">
        <f>(AQ227-AP227)/(AQ227-AJ227)</f>
        <v>0</v>
      </c>
      <c r="BF227">
        <f>(AK227-AQ227)/(AK227-AJ227)</f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f>$B$11*CM227+$C$11*CN227+$F$11*CO227*(1-CR227)</f>
        <v>0</v>
      </c>
      <c r="BP227">
        <f>BO227*BQ227</f>
        <v>0</v>
      </c>
      <c r="BQ227">
        <f>($B$11*$D$9+$C$11*$D$9+$F$11*((DB227+CT227)/MAX(DB227+CT227+DC227, 0.1)*$I$9+DC227/MAX(DB227+CT227+DC227, 0.1)*$J$9))/($B$11+$C$11+$F$11)</f>
        <v>0</v>
      </c>
      <c r="BR227">
        <f>($B$11*$K$9+$C$11*$K$9+$F$11*((DB227+CT227)/MAX(DB227+CT227+DC227, 0.1)*$P$9+DC227/MAX(DB227+CT227+DC227, 0.1)*$Q$9))/($B$11+$C$11+$F$11)</f>
        <v>0</v>
      </c>
      <c r="BS227">
        <v>6</v>
      </c>
      <c r="BT227">
        <v>0.5</v>
      </c>
      <c r="BU227" t="s">
        <v>295</v>
      </c>
      <c r="BV227">
        <v>2</v>
      </c>
      <c r="BW227">
        <v>1621533989.6</v>
      </c>
      <c r="BX227">
        <v>683.654</v>
      </c>
      <c r="BY227">
        <v>693.817</v>
      </c>
      <c r="BZ227">
        <v>12.9628</v>
      </c>
      <c r="CA227">
        <v>12.9598</v>
      </c>
      <c r="CB227">
        <v>673.526</v>
      </c>
      <c r="CC227">
        <v>12.8091</v>
      </c>
      <c r="CD227">
        <v>699.591</v>
      </c>
      <c r="CE227">
        <v>100.925</v>
      </c>
      <c r="CF227">
        <v>0.0994408</v>
      </c>
      <c r="CG227">
        <v>22.9335</v>
      </c>
      <c r="CH227">
        <v>22.9099</v>
      </c>
      <c r="CI227">
        <v>999.9</v>
      </c>
      <c r="CJ227">
        <v>0</v>
      </c>
      <c r="CK227">
        <v>0</v>
      </c>
      <c r="CL227">
        <v>10150</v>
      </c>
      <c r="CM227">
        <v>0</v>
      </c>
      <c r="CN227">
        <v>3.22278</v>
      </c>
      <c r="CO227">
        <v>600.09</v>
      </c>
      <c r="CP227">
        <v>0.933003</v>
      </c>
      <c r="CQ227">
        <v>0.0669971</v>
      </c>
      <c r="CR227">
        <v>0</v>
      </c>
      <c r="CS227">
        <v>3.5383</v>
      </c>
      <c r="CT227">
        <v>4.99951</v>
      </c>
      <c r="CU227">
        <v>87.0437</v>
      </c>
      <c r="CV227">
        <v>4814.83</v>
      </c>
      <c r="CW227">
        <v>37.625</v>
      </c>
      <c r="CX227">
        <v>41.375</v>
      </c>
      <c r="CY227">
        <v>40</v>
      </c>
      <c r="CZ227">
        <v>40.937</v>
      </c>
      <c r="DA227">
        <v>39.937</v>
      </c>
      <c r="DB227">
        <v>555.22</v>
      </c>
      <c r="DC227">
        <v>39.87</v>
      </c>
      <c r="DD227">
        <v>0</v>
      </c>
      <c r="DE227">
        <v>1621533993.4</v>
      </c>
      <c r="DF227">
        <v>0</v>
      </c>
      <c r="DG227">
        <v>3.406416</v>
      </c>
      <c r="DH227">
        <v>0.224330774956713</v>
      </c>
      <c r="DI227">
        <v>0.0172307686060762</v>
      </c>
      <c r="DJ227">
        <v>87.095156</v>
      </c>
      <c r="DK227">
        <v>15</v>
      </c>
      <c r="DL227">
        <v>1621533543.5</v>
      </c>
      <c r="DM227" t="s">
        <v>296</v>
      </c>
      <c r="DN227">
        <v>1621533543</v>
      </c>
      <c r="DO227">
        <v>1621533543.5</v>
      </c>
      <c r="DP227">
        <v>4</v>
      </c>
      <c r="DQ227">
        <v>0.002</v>
      </c>
      <c r="DR227">
        <v>0.003</v>
      </c>
      <c r="DS227">
        <v>8.559</v>
      </c>
      <c r="DT227">
        <v>0.154</v>
      </c>
      <c r="DU227">
        <v>420</v>
      </c>
      <c r="DV227">
        <v>13</v>
      </c>
      <c r="DW227">
        <v>1.35</v>
      </c>
      <c r="DX227">
        <v>0.35</v>
      </c>
      <c r="DY227">
        <v>-9.95398292682927</v>
      </c>
      <c r="DZ227">
        <v>-1.54765463414636</v>
      </c>
      <c r="EA227">
        <v>0.217167584712752</v>
      </c>
      <c r="EB227">
        <v>0</v>
      </c>
      <c r="EC227">
        <v>3.44625142857143</v>
      </c>
      <c r="ED227">
        <v>-0.481601565557716</v>
      </c>
      <c r="EE227">
        <v>0.189185794349559</v>
      </c>
      <c r="EF227">
        <v>1</v>
      </c>
      <c r="EG227">
        <v>0.00071758153902439</v>
      </c>
      <c r="EH227">
        <v>0.0153838115937282</v>
      </c>
      <c r="EI227">
        <v>0.00330074800660366</v>
      </c>
      <c r="EJ227">
        <v>1</v>
      </c>
      <c r="EK227">
        <v>2</v>
      </c>
      <c r="EL227">
        <v>3</v>
      </c>
      <c r="EM227" t="s">
        <v>306</v>
      </c>
      <c r="EN227">
        <v>100</v>
      </c>
      <c r="EO227">
        <v>100</v>
      </c>
      <c r="EP227">
        <v>10.128</v>
      </c>
      <c r="EQ227">
        <v>0.1537</v>
      </c>
      <c r="ER227">
        <v>5.25304998807394</v>
      </c>
      <c r="ES227">
        <v>0.0095515401478521</v>
      </c>
      <c r="ET227">
        <v>-4.08282145803731e-06</v>
      </c>
      <c r="EU227">
        <v>9.61633180237613e-10</v>
      </c>
      <c r="EV227">
        <v>-0.0133641391554055</v>
      </c>
      <c r="EW227">
        <v>0.00964955815971448</v>
      </c>
      <c r="EX227">
        <v>0.000351754833574242</v>
      </c>
      <c r="EY227">
        <v>-6.74969522547015e-06</v>
      </c>
      <c r="EZ227">
        <v>-1</v>
      </c>
      <c r="FA227">
        <v>-1</v>
      </c>
      <c r="FB227">
        <v>-1</v>
      </c>
      <c r="FC227">
        <v>-1</v>
      </c>
      <c r="FD227">
        <v>7.4</v>
      </c>
      <c r="FE227">
        <v>7.4</v>
      </c>
      <c r="FF227">
        <v>2</v>
      </c>
      <c r="FG227">
        <v>792.891</v>
      </c>
      <c r="FH227">
        <v>740.189</v>
      </c>
      <c r="FI227">
        <v>20</v>
      </c>
      <c r="FJ227">
        <v>26.7862</v>
      </c>
      <c r="FK227">
        <v>29.9999</v>
      </c>
      <c r="FL227">
        <v>26.8692</v>
      </c>
      <c r="FM227">
        <v>26.8436</v>
      </c>
      <c r="FN227">
        <v>40.5339</v>
      </c>
      <c r="FO227">
        <v>16.7813</v>
      </c>
      <c r="FP227">
        <v>6.45989</v>
      </c>
      <c r="FQ227">
        <v>20</v>
      </c>
      <c r="FR227">
        <v>702.85</v>
      </c>
      <c r="FS227">
        <v>12.9939</v>
      </c>
      <c r="FT227">
        <v>100.05</v>
      </c>
      <c r="FU227">
        <v>100.416</v>
      </c>
    </row>
    <row r="228" spans="1:177">
      <c r="A228">
        <v>212</v>
      </c>
      <c r="B228">
        <v>1621533991.6</v>
      </c>
      <c r="C228">
        <v>422.099999904633</v>
      </c>
      <c r="D228" t="s">
        <v>720</v>
      </c>
      <c r="E228" t="s">
        <v>721</v>
      </c>
      <c r="G228">
        <v>1621533991.6</v>
      </c>
      <c r="H228">
        <f>CD228*AF228*(BZ228-CA228)/(100*BS228*(1000-AF228*BZ228))</f>
        <v>0</v>
      </c>
      <c r="I228">
        <f>CD228*AF228*(BY228-BX228*(1000-AF228*CA228)/(1000-AF228*BZ228))/(100*BS228)</f>
        <v>0</v>
      </c>
      <c r="J228">
        <f>BX228 - IF(AF228&gt;1, I228*BS228*100.0/(AH228*CL228), 0)</f>
        <v>0</v>
      </c>
      <c r="K228">
        <f>((Q228-H228/2)*J228-I228)/(Q228+H228/2)</f>
        <v>0</v>
      </c>
      <c r="L228">
        <f>K228*(CE228+CF228)/1000.0</f>
        <v>0</v>
      </c>
      <c r="M228">
        <f>(BX228 - IF(AF228&gt;1, I228*BS228*100.0/(AH228*CL228), 0))*(CE228+CF228)/1000.0</f>
        <v>0</v>
      </c>
      <c r="N228">
        <f>2.0/((1/P228-1/O228)+SIGN(P228)*SQRT((1/P228-1/O228)*(1/P228-1/O228) + 4*BT228/((BT228+1)*(BT228+1))*(2*1/P228*1/O228-1/O228*1/O228)))</f>
        <v>0</v>
      </c>
      <c r="O228">
        <f>IF(LEFT(BU228,1)&lt;&gt;"0",IF(LEFT(BU228,1)="1",3.0,BV228),$D$5+$E$5*(CL228*CE228/($K$5*1000))+$F$5*(CL228*CE228/($K$5*1000))*MAX(MIN(BS228,$J$5),$I$5)*MAX(MIN(BS228,$J$5),$I$5)+$G$5*MAX(MIN(BS228,$J$5),$I$5)*(CL228*CE228/($K$5*1000))+$H$5*(CL228*CE228/($K$5*1000))*(CL228*CE228/($K$5*1000)))</f>
        <v>0</v>
      </c>
      <c r="P228">
        <f>H228*(1000-(1000*0.61365*exp(17.502*T228/(240.97+T228))/(CE228+CF228)+BZ228)/2)/(1000*0.61365*exp(17.502*T228/(240.97+T228))/(CE228+CF228)-BZ228)</f>
        <v>0</v>
      </c>
      <c r="Q228">
        <f>1/((BT228+1)/(N228/1.6)+1/(O228/1.37)) + BT228/((BT228+1)/(N228/1.6) + BT228/(O228/1.37))</f>
        <v>0</v>
      </c>
      <c r="R228">
        <f>(BP228*BR228)</f>
        <v>0</v>
      </c>
      <c r="S228">
        <f>(CG228+(R228+2*0.95*5.67E-8*(((CG228+$B$7)+273)^4-(CG228+273)^4)-44100*H228)/(1.84*29.3*O228+8*0.95*5.67E-8*(CG228+273)^3))</f>
        <v>0</v>
      </c>
      <c r="T228">
        <f>($C$7*CH228+$D$7*CI228+$E$7*S228)</f>
        <v>0</v>
      </c>
      <c r="U228">
        <f>0.61365*exp(17.502*T228/(240.97+T228))</f>
        <v>0</v>
      </c>
      <c r="V228">
        <f>(W228/X228*100)</f>
        <v>0</v>
      </c>
      <c r="W228">
        <f>BZ228*(CE228+CF228)/1000</f>
        <v>0</v>
      </c>
      <c r="X228">
        <f>0.61365*exp(17.502*CG228/(240.97+CG228))</f>
        <v>0</v>
      </c>
      <c r="Y228">
        <f>(U228-BZ228*(CE228+CF228)/1000)</f>
        <v>0</v>
      </c>
      <c r="Z228">
        <f>(-H228*44100)</f>
        <v>0</v>
      </c>
      <c r="AA228">
        <f>2*29.3*O228*0.92*(CG228-T228)</f>
        <v>0</v>
      </c>
      <c r="AB228">
        <f>2*0.95*5.67E-8*(((CG228+$B$7)+273)^4-(T228+273)^4)</f>
        <v>0</v>
      </c>
      <c r="AC228">
        <f>R228+AB228+Z228+AA228</f>
        <v>0</v>
      </c>
      <c r="AD228">
        <v>0</v>
      </c>
      <c r="AE228">
        <v>0</v>
      </c>
      <c r="AF228">
        <f>IF(AD228*$H$13&gt;=AH228,1.0,(AH228/(AH228-AD228*$H$13)))</f>
        <v>0</v>
      </c>
      <c r="AG228">
        <f>(AF228-1)*100</f>
        <v>0</v>
      </c>
      <c r="AH228">
        <f>MAX(0,($B$13+$C$13*CL228)/(1+$D$13*CL228)*CE228/(CG228+273)*$E$13)</f>
        <v>0</v>
      </c>
      <c r="AI228" t="s">
        <v>294</v>
      </c>
      <c r="AJ228">
        <v>0</v>
      </c>
      <c r="AK228">
        <v>0</v>
      </c>
      <c r="AL228">
        <f>AK228-AJ228</f>
        <v>0</v>
      </c>
      <c r="AM228">
        <f>AL228/AK228</f>
        <v>0</v>
      </c>
      <c r="AN228">
        <v>0</v>
      </c>
      <c r="AO228" t="s">
        <v>294</v>
      </c>
      <c r="AP228">
        <v>0</v>
      </c>
      <c r="AQ228">
        <v>0</v>
      </c>
      <c r="AR228">
        <f>1-AP228/AQ228</f>
        <v>0</v>
      </c>
      <c r="AS228">
        <v>0.5</v>
      </c>
      <c r="AT228">
        <f>BP228</f>
        <v>0</v>
      </c>
      <c r="AU228">
        <f>I228</f>
        <v>0</v>
      </c>
      <c r="AV228">
        <f>AR228*AS228*AT228</f>
        <v>0</v>
      </c>
      <c r="AW228">
        <f>BB228/AQ228</f>
        <v>0</v>
      </c>
      <c r="AX228">
        <f>(AU228-AN228)/AT228</f>
        <v>0</v>
      </c>
      <c r="AY228">
        <f>(AK228-AQ228)/AQ228</f>
        <v>0</v>
      </c>
      <c r="AZ228" t="s">
        <v>294</v>
      </c>
      <c r="BA228">
        <v>0</v>
      </c>
      <c r="BB228">
        <f>AQ228-BA228</f>
        <v>0</v>
      </c>
      <c r="BC228">
        <f>(AQ228-AP228)/(AQ228-BA228)</f>
        <v>0</v>
      </c>
      <c r="BD228">
        <f>(AK228-AQ228)/(AK228-BA228)</f>
        <v>0</v>
      </c>
      <c r="BE228">
        <f>(AQ228-AP228)/(AQ228-AJ228)</f>
        <v>0</v>
      </c>
      <c r="BF228">
        <f>(AK228-AQ228)/(AK228-AJ228)</f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f>$B$11*CM228+$C$11*CN228+$F$11*CO228*(1-CR228)</f>
        <v>0</v>
      </c>
      <c r="BP228">
        <f>BO228*BQ228</f>
        <v>0</v>
      </c>
      <c r="BQ228">
        <f>($B$11*$D$9+$C$11*$D$9+$F$11*((DB228+CT228)/MAX(DB228+CT228+DC228, 0.1)*$I$9+DC228/MAX(DB228+CT228+DC228, 0.1)*$J$9))/($B$11+$C$11+$F$11)</f>
        <v>0</v>
      </c>
      <c r="BR228">
        <f>($B$11*$K$9+$C$11*$K$9+$F$11*((DB228+CT228)/MAX(DB228+CT228+DC228, 0.1)*$P$9+DC228/MAX(DB228+CT228+DC228, 0.1)*$Q$9))/($B$11+$C$11+$F$11)</f>
        <v>0</v>
      </c>
      <c r="BS228">
        <v>6</v>
      </c>
      <c r="BT228">
        <v>0.5</v>
      </c>
      <c r="BU228" t="s">
        <v>295</v>
      </c>
      <c r="BV228">
        <v>2</v>
      </c>
      <c r="BW228">
        <v>1621533991.6</v>
      </c>
      <c r="BX228">
        <v>687.082</v>
      </c>
      <c r="BY228">
        <v>697.115</v>
      </c>
      <c r="BZ228">
        <v>12.9585</v>
      </c>
      <c r="CA228">
        <v>12.9569</v>
      </c>
      <c r="CB228">
        <v>676.935</v>
      </c>
      <c r="CC228">
        <v>12.8048</v>
      </c>
      <c r="CD228">
        <v>700.001</v>
      </c>
      <c r="CE228">
        <v>100.926</v>
      </c>
      <c r="CF228">
        <v>0.100783</v>
      </c>
      <c r="CG228">
        <v>22.9367</v>
      </c>
      <c r="CH228">
        <v>22.9098</v>
      </c>
      <c r="CI228">
        <v>999.9</v>
      </c>
      <c r="CJ228">
        <v>0</v>
      </c>
      <c r="CK228">
        <v>0</v>
      </c>
      <c r="CL228">
        <v>9960</v>
      </c>
      <c r="CM228">
        <v>0</v>
      </c>
      <c r="CN228">
        <v>3.22278</v>
      </c>
      <c r="CO228">
        <v>600.091</v>
      </c>
      <c r="CP228">
        <v>0.933003</v>
      </c>
      <c r="CQ228">
        <v>0.0669971</v>
      </c>
      <c r="CR228">
        <v>0</v>
      </c>
      <c r="CS228">
        <v>4.0116</v>
      </c>
      <c r="CT228">
        <v>4.99951</v>
      </c>
      <c r="CU228">
        <v>86.9003</v>
      </c>
      <c r="CV228">
        <v>4814.84</v>
      </c>
      <c r="CW228">
        <v>37.625</v>
      </c>
      <c r="CX228">
        <v>41.375</v>
      </c>
      <c r="CY228">
        <v>40</v>
      </c>
      <c r="CZ228">
        <v>40.937</v>
      </c>
      <c r="DA228">
        <v>39.937</v>
      </c>
      <c r="DB228">
        <v>555.22</v>
      </c>
      <c r="DC228">
        <v>39.87</v>
      </c>
      <c r="DD228">
        <v>0</v>
      </c>
      <c r="DE228">
        <v>1621533995.2</v>
      </c>
      <c r="DF228">
        <v>0</v>
      </c>
      <c r="DG228">
        <v>3.44029230769231</v>
      </c>
      <c r="DH228">
        <v>1.01642394388864</v>
      </c>
      <c r="DI228">
        <v>-0.336533337208066</v>
      </c>
      <c r="DJ228">
        <v>87.0864</v>
      </c>
      <c r="DK228">
        <v>15</v>
      </c>
      <c r="DL228">
        <v>1621533543.5</v>
      </c>
      <c r="DM228" t="s">
        <v>296</v>
      </c>
      <c r="DN228">
        <v>1621533543</v>
      </c>
      <c r="DO228">
        <v>1621533543.5</v>
      </c>
      <c r="DP228">
        <v>4</v>
      </c>
      <c r="DQ228">
        <v>0.002</v>
      </c>
      <c r="DR228">
        <v>0.003</v>
      </c>
      <c r="DS228">
        <v>8.559</v>
      </c>
      <c r="DT228">
        <v>0.154</v>
      </c>
      <c r="DU228">
        <v>420</v>
      </c>
      <c r="DV228">
        <v>13</v>
      </c>
      <c r="DW228">
        <v>1.35</v>
      </c>
      <c r="DX228">
        <v>0.35</v>
      </c>
      <c r="DY228">
        <v>-9.98200634146342</v>
      </c>
      <c r="DZ228">
        <v>-1.40701756097563</v>
      </c>
      <c r="EA228">
        <v>0.214380382574891</v>
      </c>
      <c r="EB228">
        <v>0</v>
      </c>
      <c r="EC228">
        <v>3.45165294117647</v>
      </c>
      <c r="ED228">
        <v>-0.219320846375361</v>
      </c>
      <c r="EE228">
        <v>0.195742469219266</v>
      </c>
      <c r="EF228">
        <v>1</v>
      </c>
      <c r="EG228">
        <v>0.00131993153902439</v>
      </c>
      <c r="EH228">
        <v>0.0162163217874564</v>
      </c>
      <c r="EI228">
        <v>0.00346779245277569</v>
      </c>
      <c r="EJ228">
        <v>1</v>
      </c>
      <c r="EK228">
        <v>2</v>
      </c>
      <c r="EL228">
        <v>3</v>
      </c>
      <c r="EM228" t="s">
        <v>306</v>
      </c>
      <c r="EN228">
        <v>100</v>
      </c>
      <c r="EO228">
        <v>100</v>
      </c>
      <c r="EP228">
        <v>10.147</v>
      </c>
      <c r="EQ228">
        <v>0.1537</v>
      </c>
      <c r="ER228">
        <v>5.25304998807394</v>
      </c>
      <c r="ES228">
        <v>0.0095515401478521</v>
      </c>
      <c r="ET228">
        <v>-4.08282145803731e-06</v>
      </c>
      <c r="EU228">
        <v>9.61633180237613e-10</v>
      </c>
      <c r="EV228">
        <v>-0.0133641391554055</v>
      </c>
      <c r="EW228">
        <v>0.00964955815971448</v>
      </c>
      <c r="EX228">
        <v>0.000351754833574242</v>
      </c>
      <c r="EY228">
        <v>-6.74969522547015e-06</v>
      </c>
      <c r="EZ228">
        <v>-1</v>
      </c>
      <c r="FA228">
        <v>-1</v>
      </c>
      <c r="FB228">
        <v>-1</v>
      </c>
      <c r="FC228">
        <v>-1</v>
      </c>
      <c r="FD228">
        <v>7.5</v>
      </c>
      <c r="FE228">
        <v>7.5</v>
      </c>
      <c r="FF228">
        <v>2</v>
      </c>
      <c r="FG228">
        <v>793.59</v>
      </c>
      <c r="FH228">
        <v>740.158</v>
      </c>
      <c r="FI228">
        <v>20</v>
      </c>
      <c r="FJ228">
        <v>26.7862</v>
      </c>
      <c r="FK228">
        <v>29.9999</v>
      </c>
      <c r="FL228">
        <v>26.8679</v>
      </c>
      <c r="FM228">
        <v>26.8418</v>
      </c>
      <c r="FN228">
        <v>40.693</v>
      </c>
      <c r="FO228">
        <v>16.7813</v>
      </c>
      <c r="FP228">
        <v>6.45989</v>
      </c>
      <c r="FQ228">
        <v>20</v>
      </c>
      <c r="FR228">
        <v>706.21</v>
      </c>
      <c r="FS228">
        <v>12.9953</v>
      </c>
      <c r="FT228">
        <v>100.049</v>
      </c>
      <c r="FU228">
        <v>100.416</v>
      </c>
    </row>
    <row r="229" spans="1:177">
      <c r="A229">
        <v>213</v>
      </c>
      <c r="B229">
        <v>1621533993.6</v>
      </c>
      <c r="C229">
        <v>424.099999904633</v>
      </c>
      <c r="D229" t="s">
        <v>722</v>
      </c>
      <c r="E229" t="s">
        <v>723</v>
      </c>
      <c r="G229">
        <v>1621533993.6</v>
      </c>
      <c r="H229">
        <f>CD229*AF229*(BZ229-CA229)/(100*BS229*(1000-AF229*BZ229))</f>
        <v>0</v>
      </c>
      <c r="I229">
        <f>CD229*AF229*(BY229-BX229*(1000-AF229*CA229)/(1000-AF229*BZ229))/(100*BS229)</f>
        <v>0</v>
      </c>
      <c r="J229">
        <f>BX229 - IF(AF229&gt;1, I229*BS229*100.0/(AH229*CL229), 0)</f>
        <v>0</v>
      </c>
      <c r="K229">
        <f>((Q229-H229/2)*J229-I229)/(Q229+H229/2)</f>
        <v>0</v>
      </c>
      <c r="L229">
        <f>K229*(CE229+CF229)/1000.0</f>
        <v>0</v>
      </c>
      <c r="M229">
        <f>(BX229 - IF(AF229&gt;1, I229*BS229*100.0/(AH229*CL229), 0))*(CE229+CF229)/1000.0</f>
        <v>0</v>
      </c>
      <c r="N229">
        <f>2.0/((1/P229-1/O229)+SIGN(P229)*SQRT((1/P229-1/O229)*(1/P229-1/O229) + 4*BT229/((BT229+1)*(BT229+1))*(2*1/P229*1/O229-1/O229*1/O229)))</f>
        <v>0</v>
      </c>
      <c r="O229">
        <f>IF(LEFT(BU229,1)&lt;&gt;"0",IF(LEFT(BU229,1)="1",3.0,BV229),$D$5+$E$5*(CL229*CE229/($K$5*1000))+$F$5*(CL229*CE229/($K$5*1000))*MAX(MIN(BS229,$J$5),$I$5)*MAX(MIN(BS229,$J$5),$I$5)+$G$5*MAX(MIN(BS229,$J$5),$I$5)*(CL229*CE229/($K$5*1000))+$H$5*(CL229*CE229/($K$5*1000))*(CL229*CE229/($K$5*1000)))</f>
        <v>0</v>
      </c>
      <c r="P229">
        <f>H229*(1000-(1000*0.61365*exp(17.502*T229/(240.97+T229))/(CE229+CF229)+BZ229)/2)/(1000*0.61365*exp(17.502*T229/(240.97+T229))/(CE229+CF229)-BZ229)</f>
        <v>0</v>
      </c>
      <c r="Q229">
        <f>1/((BT229+1)/(N229/1.6)+1/(O229/1.37)) + BT229/((BT229+1)/(N229/1.6) + BT229/(O229/1.37))</f>
        <v>0</v>
      </c>
      <c r="R229">
        <f>(BP229*BR229)</f>
        <v>0</v>
      </c>
      <c r="S229">
        <f>(CG229+(R229+2*0.95*5.67E-8*(((CG229+$B$7)+273)^4-(CG229+273)^4)-44100*H229)/(1.84*29.3*O229+8*0.95*5.67E-8*(CG229+273)^3))</f>
        <v>0</v>
      </c>
      <c r="T229">
        <f>($C$7*CH229+$D$7*CI229+$E$7*S229)</f>
        <v>0</v>
      </c>
      <c r="U229">
        <f>0.61365*exp(17.502*T229/(240.97+T229))</f>
        <v>0</v>
      </c>
      <c r="V229">
        <f>(W229/X229*100)</f>
        <v>0</v>
      </c>
      <c r="W229">
        <f>BZ229*(CE229+CF229)/1000</f>
        <v>0</v>
      </c>
      <c r="X229">
        <f>0.61365*exp(17.502*CG229/(240.97+CG229))</f>
        <v>0</v>
      </c>
      <c r="Y229">
        <f>(U229-BZ229*(CE229+CF229)/1000)</f>
        <v>0</v>
      </c>
      <c r="Z229">
        <f>(-H229*44100)</f>
        <v>0</v>
      </c>
      <c r="AA229">
        <f>2*29.3*O229*0.92*(CG229-T229)</f>
        <v>0</v>
      </c>
      <c r="AB229">
        <f>2*0.95*5.67E-8*(((CG229+$B$7)+273)^4-(T229+273)^4)</f>
        <v>0</v>
      </c>
      <c r="AC229">
        <f>R229+AB229+Z229+AA229</f>
        <v>0</v>
      </c>
      <c r="AD229">
        <v>0</v>
      </c>
      <c r="AE229">
        <v>0</v>
      </c>
      <c r="AF229">
        <f>IF(AD229*$H$13&gt;=AH229,1.0,(AH229/(AH229-AD229*$H$13)))</f>
        <v>0</v>
      </c>
      <c r="AG229">
        <f>(AF229-1)*100</f>
        <v>0</v>
      </c>
      <c r="AH229">
        <f>MAX(0,($B$13+$C$13*CL229)/(1+$D$13*CL229)*CE229/(CG229+273)*$E$13)</f>
        <v>0</v>
      </c>
      <c r="AI229" t="s">
        <v>294</v>
      </c>
      <c r="AJ229">
        <v>0</v>
      </c>
      <c r="AK229">
        <v>0</v>
      </c>
      <c r="AL229">
        <f>AK229-AJ229</f>
        <v>0</v>
      </c>
      <c r="AM229">
        <f>AL229/AK229</f>
        <v>0</v>
      </c>
      <c r="AN229">
        <v>0</v>
      </c>
      <c r="AO229" t="s">
        <v>294</v>
      </c>
      <c r="AP229">
        <v>0</v>
      </c>
      <c r="AQ229">
        <v>0</v>
      </c>
      <c r="AR229">
        <f>1-AP229/AQ229</f>
        <v>0</v>
      </c>
      <c r="AS229">
        <v>0.5</v>
      </c>
      <c r="AT229">
        <f>BP229</f>
        <v>0</v>
      </c>
      <c r="AU229">
        <f>I229</f>
        <v>0</v>
      </c>
      <c r="AV229">
        <f>AR229*AS229*AT229</f>
        <v>0</v>
      </c>
      <c r="AW229">
        <f>BB229/AQ229</f>
        <v>0</v>
      </c>
      <c r="AX229">
        <f>(AU229-AN229)/AT229</f>
        <v>0</v>
      </c>
      <c r="AY229">
        <f>(AK229-AQ229)/AQ229</f>
        <v>0</v>
      </c>
      <c r="AZ229" t="s">
        <v>294</v>
      </c>
      <c r="BA229">
        <v>0</v>
      </c>
      <c r="BB229">
        <f>AQ229-BA229</f>
        <v>0</v>
      </c>
      <c r="BC229">
        <f>(AQ229-AP229)/(AQ229-BA229)</f>
        <v>0</v>
      </c>
      <c r="BD229">
        <f>(AK229-AQ229)/(AK229-BA229)</f>
        <v>0</v>
      </c>
      <c r="BE229">
        <f>(AQ229-AP229)/(AQ229-AJ229)</f>
        <v>0</v>
      </c>
      <c r="BF229">
        <f>(AK229-AQ229)/(AK229-AJ229)</f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f>$B$11*CM229+$C$11*CN229+$F$11*CO229*(1-CR229)</f>
        <v>0</v>
      </c>
      <c r="BP229">
        <f>BO229*BQ229</f>
        <v>0</v>
      </c>
      <c r="BQ229">
        <f>($B$11*$D$9+$C$11*$D$9+$F$11*((DB229+CT229)/MAX(DB229+CT229+DC229, 0.1)*$I$9+DC229/MAX(DB229+CT229+DC229, 0.1)*$J$9))/($B$11+$C$11+$F$11)</f>
        <v>0</v>
      </c>
      <c r="BR229">
        <f>($B$11*$K$9+$C$11*$K$9+$F$11*((DB229+CT229)/MAX(DB229+CT229+DC229, 0.1)*$P$9+DC229/MAX(DB229+CT229+DC229, 0.1)*$Q$9))/($B$11+$C$11+$F$11)</f>
        <v>0</v>
      </c>
      <c r="BS229">
        <v>6</v>
      </c>
      <c r="BT229">
        <v>0.5</v>
      </c>
      <c r="BU229" t="s">
        <v>295</v>
      </c>
      <c r="BV229">
        <v>2</v>
      </c>
      <c r="BW229">
        <v>1621533993.6</v>
      </c>
      <c r="BX229">
        <v>690.364</v>
      </c>
      <c r="BY229">
        <v>700.633</v>
      </c>
      <c r="BZ229">
        <v>12.9614</v>
      </c>
      <c r="CA229">
        <v>12.9584</v>
      </c>
      <c r="CB229">
        <v>680.2</v>
      </c>
      <c r="CC229">
        <v>12.8076</v>
      </c>
      <c r="CD229">
        <v>700.193</v>
      </c>
      <c r="CE229">
        <v>100.927</v>
      </c>
      <c r="CF229">
        <v>0.100422</v>
      </c>
      <c r="CG229">
        <v>22.9374</v>
      </c>
      <c r="CH229">
        <v>22.8961</v>
      </c>
      <c r="CI229">
        <v>999.9</v>
      </c>
      <c r="CJ229">
        <v>0</v>
      </c>
      <c r="CK229">
        <v>0</v>
      </c>
      <c r="CL229">
        <v>9950</v>
      </c>
      <c r="CM229">
        <v>0</v>
      </c>
      <c r="CN229">
        <v>3.22278</v>
      </c>
      <c r="CO229">
        <v>600.095</v>
      </c>
      <c r="CP229">
        <v>0.933003</v>
      </c>
      <c r="CQ229">
        <v>0.0669971</v>
      </c>
      <c r="CR229">
        <v>0</v>
      </c>
      <c r="CS229">
        <v>3.4975</v>
      </c>
      <c r="CT229">
        <v>4.99951</v>
      </c>
      <c r="CU229">
        <v>87.0129</v>
      </c>
      <c r="CV229">
        <v>4814.88</v>
      </c>
      <c r="CW229">
        <v>37.625</v>
      </c>
      <c r="CX229">
        <v>41.375</v>
      </c>
      <c r="CY229">
        <v>40</v>
      </c>
      <c r="CZ229">
        <v>41</v>
      </c>
      <c r="DA229">
        <v>39.937</v>
      </c>
      <c r="DB229">
        <v>555.23</v>
      </c>
      <c r="DC229">
        <v>39.87</v>
      </c>
      <c r="DD229">
        <v>0</v>
      </c>
      <c r="DE229">
        <v>1621533997.6</v>
      </c>
      <c r="DF229">
        <v>0</v>
      </c>
      <c r="DG229">
        <v>3.46851923076923</v>
      </c>
      <c r="DH229">
        <v>1.53015043908598</v>
      </c>
      <c r="DI229">
        <v>-0.145562401182345</v>
      </c>
      <c r="DJ229">
        <v>87.0431807692308</v>
      </c>
      <c r="DK229">
        <v>15</v>
      </c>
      <c r="DL229">
        <v>1621533543.5</v>
      </c>
      <c r="DM229" t="s">
        <v>296</v>
      </c>
      <c r="DN229">
        <v>1621533543</v>
      </c>
      <c r="DO229">
        <v>1621533543.5</v>
      </c>
      <c r="DP229">
        <v>4</v>
      </c>
      <c r="DQ229">
        <v>0.002</v>
      </c>
      <c r="DR229">
        <v>0.003</v>
      </c>
      <c r="DS229">
        <v>8.559</v>
      </c>
      <c r="DT229">
        <v>0.154</v>
      </c>
      <c r="DU229">
        <v>420</v>
      </c>
      <c r="DV229">
        <v>13</v>
      </c>
      <c r="DW229">
        <v>1.35</v>
      </c>
      <c r="DX229">
        <v>0.35</v>
      </c>
      <c r="DY229">
        <v>-10.0360275609756</v>
      </c>
      <c r="DZ229">
        <v>-1.09699693379793</v>
      </c>
      <c r="EA229">
        <v>0.186107001058079</v>
      </c>
      <c r="EB229">
        <v>0</v>
      </c>
      <c r="EC229">
        <v>3.48927647058824</v>
      </c>
      <c r="ED229">
        <v>0.312996618765853</v>
      </c>
      <c r="EE229">
        <v>0.226373308365815</v>
      </c>
      <c r="EF229">
        <v>1</v>
      </c>
      <c r="EG229">
        <v>0.00174222324634146</v>
      </c>
      <c r="EH229">
        <v>0.0102776545526132</v>
      </c>
      <c r="EI229">
        <v>0.00322986168117794</v>
      </c>
      <c r="EJ229">
        <v>1</v>
      </c>
      <c r="EK229">
        <v>2</v>
      </c>
      <c r="EL229">
        <v>3</v>
      </c>
      <c r="EM229" t="s">
        <v>306</v>
      </c>
      <c r="EN229">
        <v>100</v>
      </c>
      <c r="EO229">
        <v>100</v>
      </c>
      <c r="EP229">
        <v>10.164</v>
      </c>
      <c r="EQ229">
        <v>0.1538</v>
      </c>
      <c r="ER229">
        <v>5.25304998807394</v>
      </c>
      <c r="ES229">
        <v>0.0095515401478521</v>
      </c>
      <c r="ET229">
        <v>-4.08282145803731e-06</v>
      </c>
      <c r="EU229">
        <v>9.61633180237613e-10</v>
      </c>
      <c r="EV229">
        <v>-0.0133641391554055</v>
      </c>
      <c r="EW229">
        <v>0.00964955815971448</v>
      </c>
      <c r="EX229">
        <v>0.000351754833574242</v>
      </c>
      <c r="EY229">
        <v>-6.74969522547015e-06</v>
      </c>
      <c r="EZ229">
        <v>-1</v>
      </c>
      <c r="FA229">
        <v>-1</v>
      </c>
      <c r="FB229">
        <v>-1</v>
      </c>
      <c r="FC229">
        <v>-1</v>
      </c>
      <c r="FD229">
        <v>7.5</v>
      </c>
      <c r="FE229">
        <v>7.5</v>
      </c>
      <c r="FF229">
        <v>2</v>
      </c>
      <c r="FG229">
        <v>793.749</v>
      </c>
      <c r="FH229">
        <v>739.59</v>
      </c>
      <c r="FI229">
        <v>20.0001</v>
      </c>
      <c r="FJ229">
        <v>26.7839</v>
      </c>
      <c r="FK229">
        <v>29.9999</v>
      </c>
      <c r="FL229">
        <v>26.867</v>
      </c>
      <c r="FM229">
        <v>26.8418</v>
      </c>
      <c r="FN229">
        <v>40.8497</v>
      </c>
      <c r="FO229">
        <v>16.7813</v>
      </c>
      <c r="FP229">
        <v>6.45989</v>
      </c>
      <c r="FQ229">
        <v>20</v>
      </c>
      <c r="FR229">
        <v>709.56</v>
      </c>
      <c r="FS229">
        <v>12.9953</v>
      </c>
      <c r="FT229">
        <v>100.051</v>
      </c>
      <c r="FU229">
        <v>100.416</v>
      </c>
    </row>
    <row r="230" spans="1:177">
      <c r="A230">
        <v>214</v>
      </c>
      <c r="B230">
        <v>1621533995.6</v>
      </c>
      <c r="C230">
        <v>426.099999904633</v>
      </c>
      <c r="D230" t="s">
        <v>724</v>
      </c>
      <c r="E230" t="s">
        <v>725</v>
      </c>
      <c r="G230">
        <v>1621533995.6</v>
      </c>
      <c r="H230">
        <f>CD230*AF230*(BZ230-CA230)/(100*BS230*(1000-AF230*BZ230))</f>
        <v>0</v>
      </c>
      <c r="I230">
        <f>CD230*AF230*(BY230-BX230*(1000-AF230*CA230)/(1000-AF230*BZ230))/(100*BS230)</f>
        <v>0</v>
      </c>
      <c r="J230">
        <f>BX230 - IF(AF230&gt;1, I230*BS230*100.0/(AH230*CL230), 0)</f>
        <v>0</v>
      </c>
      <c r="K230">
        <f>((Q230-H230/2)*J230-I230)/(Q230+H230/2)</f>
        <v>0</v>
      </c>
      <c r="L230">
        <f>K230*(CE230+CF230)/1000.0</f>
        <v>0</v>
      </c>
      <c r="M230">
        <f>(BX230 - IF(AF230&gt;1, I230*BS230*100.0/(AH230*CL230), 0))*(CE230+CF230)/1000.0</f>
        <v>0</v>
      </c>
      <c r="N230">
        <f>2.0/((1/P230-1/O230)+SIGN(P230)*SQRT((1/P230-1/O230)*(1/P230-1/O230) + 4*BT230/((BT230+1)*(BT230+1))*(2*1/P230*1/O230-1/O230*1/O230)))</f>
        <v>0</v>
      </c>
      <c r="O230">
        <f>IF(LEFT(BU230,1)&lt;&gt;"0",IF(LEFT(BU230,1)="1",3.0,BV230),$D$5+$E$5*(CL230*CE230/($K$5*1000))+$F$5*(CL230*CE230/($K$5*1000))*MAX(MIN(BS230,$J$5),$I$5)*MAX(MIN(BS230,$J$5),$I$5)+$G$5*MAX(MIN(BS230,$J$5),$I$5)*(CL230*CE230/($K$5*1000))+$H$5*(CL230*CE230/($K$5*1000))*(CL230*CE230/($K$5*1000)))</f>
        <v>0</v>
      </c>
      <c r="P230">
        <f>H230*(1000-(1000*0.61365*exp(17.502*T230/(240.97+T230))/(CE230+CF230)+BZ230)/2)/(1000*0.61365*exp(17.502*T230/(240.97+T230))/(CE230+CF230)-BZ230)</f>
        <v>0</v>
      </c>
      <c r="Q230">
        <f>1/((BT230+1)/(N230/1.6)+1/(O230/1.37)) + BT230/((BT230+1)/(N230/1.6) + BT230/(O230/1.37))</f>
        <v>0</v>
      </c>
      <c r="R230">
        <f>(BP230*BR230)</f>
        <v>0</v>
      </c>
      <c r="S230">
        <f>(CG230+(R230+2*0.95*5.67E-8*(((CG230+$B$7)+273)^4-(CG230+273)^4)-44100*H230)/(1.84*29.3*O230+8*0.95*5.67E-8*(CG230+273)^3))</f>
        <v>0</v>
      </c>
      <c r="T230">
        <f>($C$7*CH230+$D$7*CI230+$E$7*S230)</f>
        <v>0</v>
      </c>
      <c r="U230">
        <f>0.61365*exp(17.502*T230/(240.97+T230))</f>
        <v>0</v>
      </c>
      <c r="V230">
        <f>(W230/X230*100)</f>
        <v>0</v>
      </c>
      <c r="W230">
        <f>BZ230*(CE230+CF230)/1000</f>
        <v>0</v>
      </c>
      <c r="X230">
        <f>0.61365*exp(17.502*CG230/(240.97+CG230))</f>
        <v>0</v>
      </c>
      <c r="Y230">
        <f>(U230-BZ230*(CE230+CF230)/1000)</f>
        <v>0</v>
      </c>
      <c r="Z230">
        <f>(-H230*44100)</f>
        <v>0</v>
      </c>
      <c r="AA230">
        <f>2*29.3*O230*0.92*(CG230-T230)</f>
        <v>0</v>
      </c>
      <c r="AB230">
        <f>2*0.95*5.67E-8*(((CG230+$B$7)+273)^4-(T230+273)^4)</f>
        <v>0</v>
      </c>
      <c r="AC230">
        <f>R230+AB230+Z230+AA230</f>
        <v>0</v>
      </c>
      <c r="AD230">
        <v>0</v>
      </c>
      <c r="AE230">
        <v>0</v>
      </c>
      <c r="AF230">
        <f>IF(AD230*$H$13&gt;=AH230,1.0,(AH230/(AH230-AD230*$H$13)))</f>
        <v>0</v>
      </c>
      <c r="AG230">
        <f>(AF230-1)*100</f>
        <v>0</v>
      </c>
      <c r="AH230">
        <f>MAX(0,($B$13+$C$13*CL230)/(1+$D$13*CL230)*CE230/(CG230+273)*$E$13)</f>
        <v>0</v>
      </c>
      <c r="AI230" t="s">
        <v>294</v>
      </c>
      <c r="AJ230">
        <v>0</v>
      </c>
      <c r="AK230">
        <v>0</v>
      </c>
      <c r="AL230">
        <f>AK230-AJ230</f>
        <v>0</v>
      </c>
      <c r="AM230">
        <f>AL230/AK230</f>
        <v>0</v>
      </c>
      <c r="AN230">
        <v>0</v>
      </c>
      <c r="AO230" t="s">
        <v>294</v>
      </c>
      <c r="AP230">
        <v>0</v>
      </c>
      <c r="AQ230">
        <v>0</v>
      </c>
      <c r="AR230">
        <f>1-AP230/AQ230</f>
        <v>0</v>
      </c>
      <c r="AS230">
        <v>0.5</v>
      </c>
      <c r="AT230">
        <f>BP230</f>
        <v>0</v>
      </c>
      <c r="AU230">
        <f>I230</f>
        <v>0</v>
      </c>
      <c r="AV230">
        <f>AR230*AS230*AT230</f>
        <v>0</v>
      </c>
      <c r="AW230">
        <f>BB230/AQ230</f>
        <v>0</v>
      </c>
      <c r="AX230">
        <f>(AU230-AN230)/AT230</f>
        <v>0</v>
      </c>
      <c r="AY230">
        <f>(AK230-AQ230)/AQ230</f>
        <v>0</v>
      </c>
      <c r="AZ230" t="s">
        <v>294</v>
      </c>
      <c r="BA230">
        <v>0</v>
      </c>
      <c r="BB230">
        <f>AQ230-BA230</f>
        <v>0</v>
      </c>
      <c r="BC230">
        <f>(AQ230-AP230)/(AQ230-BA230)</f>
        <v>0</v>
      </c>
      <c r="BD230">
        <f>(AK230-AQ230)/(AK230-BA230)</f>
        <v>0</v>
      </c>
      <c r="BE230">
        <f>(AQ230-AP230)/(AQ230-AJ230)</f>
        <v>0</v>
      </c>
      <c r="BF230">
        <f>(AK230-AQ230)/(AK230-AJ230)</f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f>$B$11*CM230+$C$11*CN230+$F$11*CO230*(1-CR230)</f>
        <v>0</v>
      </c>
      <c r="BP230">
        <f>BO230*BQ230</f>
        <v>0</v>
      </c>
      <c r="BQ230">
        <f>($B$11*$D$9+$C$11*$D$9+$F$11*((DB230+CT230)/MAX(DB230+CT230+DC230, 0.1)*$I$9+DC230/MAX(DB230+CT230+DC230, 0.1)*$J$9))/($B$11+$C$11+$F$11)</f>
        <v>0</v>
      </c>
      <c r="BR230">
        <f>($B$11*$K$9+$C$11*$K$9+$F$11*((DB230+CT230)/MAX(DB230+CT230+DC230, 0.1)*$P$9+DC230/MAX(DB230+CT230+DC230, 0.1)*$Q$9))/($B$11+$C$11+$F$11)</f>
        <v>0</v>
      </c>
      <c r="BS230">
        <v>6</v>
      </c>
      <c r="BT230">
        <v>0.5</v>
      </c>
      <c r="BU230" t="s">
        <v>295</v>
      </c>
      <c r="BV230">
        <v>2</v>
      </c>
      <c r="BW230">
        <v>1621533995.6</v>
      </c>
      <c r="BX230">
        <v>693.809</v>
      </c>
      <c r="BY230">
        <v>703.972</v>
      </c>
      <c r="BZ230">
        <v>12.9577</v>
      </c>
      <c r="CA230">
        <v>12.9529</v>
      </c>
      <c r="CB230">
        <v>683.627</v>
      </c>
      <c r="CC230">
        <v>12.804</v>
      </c>
      <c r="CD230">
        <v>700.306</v>
      </c>
      <c r="CE230">
        <v>100.926</v>
      </c>
      <c r="CF230">
        <v>0.100223</v>
      </c>
      <c r="CG230">
        <v>22.9335</v>
      </c>
      <c r="CH230">
        <v>22.9004</v>
      </c>
      <c r="CI230">
        <v>999.9</v>
      </c>
      <c r="CJ230">
        <v>0</v>
      </c>
      <c r="CK230">
        <v>0</v>
      </c>
      <c r="CL230">
        <v>10030</v>
      </c>
      <c r="CM230">
        <v>0</v>
      </c>
      <c r="CN230">
        <v>3.26802</v>
      </c>
      <c r="CO230">
        <v>600.093</v>
      </c>
      <c r="CP230">
        <v>0.933003</v>
      </c>
      <c r="CQ230">
        <v>0.0669971</v>
      </c>
      <c r="CR230">
        <v>0</v>
      </c>
      <c r="CS230">
        <v>3.238</v>
      </c>
      <c r="CT230">
        <v>4.99951</v>
      </c>
      <c r="CU230">
        <v>87.2362</v>
      </c>
      <c r="CV230">
        <v>4814.86</v>
      </c>
      <c r="CW230">
        <v>37.625</v>
      </c>
      <c r="CX230">
        <v>41.312</v>
      </c>
      <c r="CY230">
        <v>40</v>
      </c>
      <c r="CZ230">
        <v>40.937</v>
      </c>
      <c r="DA230">
        <v>39.937</v>
      </c>
      <c r="DB230">
        <v>555.22</v>
      </c>
      <c r="DC230">
        <v>39.87</v>
      </c>
      <c r="DD230">
        <v>0</v>
      </c>
      <c r="DE230">
        <v>1621533999.4</v>
      </c>
      <c r="DF230">
        <v>0</v>
      </c>
      <c r="DG230">
        <v>3.472444</v>
      </c>
      <c r="DH230">
        <v>1.15357692452158</v>
      </c>
      <c r="DI230">
        <v>0.0107769208179879</v>
      </c>
      <c r="DJ230">
        <v>87.087144</v>
      </c>
      <c r="DK230">
        <v>15</v>
      </c>
      <c r="DL230">
        <v>1621533543.5</v>
      </c>
      <c r="DM230" t="s">
        <v>296</v>
      </c>
      <c r="DN230">
        <v>1621533543</v>
      </c>
      <c r="DO230">
        <v>1621533543.5</v>
      </c>
      <c r="DP230">
        <v>4</v>
      </c>
      <c r="DQ230">
        <v>0.002</v>
      </c>
      <c r="DR230">
        <v>0.003</v>
      </c>
      <c r="DS230">
        <v>8.559</v>
      </c>
      <c r="DT230">
        <v>0.154</v>
      </c>
      <c r="DU230">
        <v>420</v>
      </c>
      <c r="DV230">
        <v>13</v>
      </c>
      <c r="DW230">
        <v>1.35</v>
      </c>
      <c r="DX230">
        <v>0.35</v>
      </c>
      <c r="DY230">
        <v>-10.0902509756098</v>
      </c>
      <c r="DZ230">
        <v>-0.926236097560953</v>
      </c>
      <c r="EA230">
        <v>0.169313785916821</v>
      </c>
      <c r="EB230">
        <v>0</v>
      </c>
      <c r="EC230">
        <v>3.47146285714286</v>
      </c>
      <c r="ED230">
        <v>0.647495107632095</v>
      </c>
      <c r="EE230">
        <v>0.208915184547926</v>
      </c>
      <c r="EF230">
        <v>1</v>
      </c>
      <c r="EG230">
        <v>0.00176632105121951</v>
      </c>
      <c r="EH230">
        <v>0.0108226056522648</v>
      </c>
      <c r="EI230">
        <v>0.00323743497305246</v>
      </c>
      <c r="EJ230">
        <v>1</v>
      </c>
      <c r="EK230">
        <v>2</v>
      </c>
      <c r="EL230">
        <v>3</v>
      </c>
      <c r="EM230" t="s">
        <v>306</v>
      </c>
      <c r="EN230">
        <v>100</v>
      </c>
      <c r="EO230">
        <v>100</v>
      </c>
      <c r="EP230">
        <v>10.182</v>
      </c>
      <c r="EQ230">
        <v>0.1537</v>
      </c>
      <c r="ER230">
        <v>5.25304998807394</v>
      </c>
      <c r="ES230">
        <v>0.0095515401478521</v>
      </c>
      <c r="ET230">
        <v>-4.08282145803731e-06</v>
      </c>
      <c r="EU230">
        <v>9.61633180237613e-10</v>
      </c>
      <c r="EV230">
        <v>-0.0133641391554055</v>
      </c>
      <c r="EW230">
        <v>0.00964955815971448</v>
      </c>
      <c r="EX230">
        <v>0.000351754833574242</v>
      </c>
      <c r="EY230">
        <v>-6.74969522547015e-06</v>
      </c>
      <c r="EZ230">
        <v>-1</v>
      </c>
      <c r="FA230">
        <v>-1</v>
      </c>
      <c r="FB230">
        <v>-1</v>
      </c>
      <c r="FC230">
        <v>-1</v>
      </c>
      <c r="FD230">
        <v>7.5</v>
      </c>
      <c r="FE230">
        <v>7.5</v>
      </c>
      <c r="FF230">
        <v>2</v>
      </c>
      <c r="FG230">
        <v>793.215</v>
      </c>
      <c r="FH230">
        <v>739.37</v>
      </c>
      <c r="FI230">
        <v>20.0002</v>
      </c>
      <c r="FJ230">
        <v>26.7839</v>
      </c>
      <c r="FK230">
        <v>29.9999</v>
      </c>
      <c r="FL230">
        <v>26.867</v>
      </c>
      <c r="FM230">
        <v>26.8396</v>
      </c>
      <c r="FN230">
        <v>41.0071</v>
      </c>
      <c r="FO230">
        <v>16.7813</v>
      </c>
      <c r="FP230">
        <v>6.45989</v>
      </c>
      <c r="FQ230">
        <v>20</v>
      </c>
      <c r="FR230">
        <v>712.92</v>
      </c>
      <c r="FS230">
        <v>12.9953</v>
      </c>
      <c r="FT230">
        <v>100.049</v>
      </c>
      <c r="FU230">
        <v>100.417</v>
      </c>
    </row>
    <row r="231" spans="1:177">
      <c r="A231">
        <v>215</v>
      </c>
      <c r="B231">
        <v>1621533997.6</v>
      </c>
      <c r="C231">
        <v>428.099999904633</v>
      </c>
      <c r="D231" t="s">
        <v>726</v>
      </c>
      <c r="E231" t="s">
        <v>727</v>
      </c>
      <c r="G231">
        <v>1621533997.6</v>
      </c>
      <c r="H231">
        <f>CD231*AF231*(BZ231-CA231)/(100*BS231*(1000-AF231*BZ231))</f>
        <v>0</v>
      </c>
      <c r="I231">
        <f>CD231*AF231*(BY231-BX231*(1000-AF231*CA231)/(1000-AF231*BZ231))/(100*BS231)</f>
        <v>0</v>
      </c>
      <c r="J231">
        <f>BX231 - IF(AF231&gt;1, I231*BS231*100.0/(AH231*CL231), 0)</f>
        <v>0</v>
      </c>
      <c r="K231">
        <f>((Q231-H231/2)*J231-I231)/(Q231+H231/2)</f>
        <v>0</v>
      </c>
      <c r="L231">
        <f>K231*(CE231+CF231)/1000.0</f>
        <v>0</v>
      </c>
      <c r="M231">
        <f>(BX231 - IF(AF231&gt;1, I231*BS231*100.0/(AH231*CL231), 0))*(CE231+CF231)/1000.0</f>
        <v>0</v>
      </c>
      <c r="N231">
        <f>2.0/((1/P231-1/O231)+SIGN(P231)*SQRT((1/P231-1/O231)*(1/P231-1/O231) + 4*BT231/((BT231+1)*(BT231+1))*(2*1/P231*1/O231-1/O231*1/O231)))</f>
        <v>0</v>
      </c>
      <c r="O231">
        <f>IF(LEFT(BU231,1)&lt;&gt;"0",IF(LEFT(BU231,1)="1",3.0,BV231),$D$5+$E$5*(CL231*CE231/($K$5*1000))+$F$5*(CL231*CE231/($K$5*1000))*MAX(MIN(BS231,$J$5),$I$5)*MAX(MIN(BS231,$J$5),$I$5)+$G$5*MAX(MIN(BS231,$J$5),$I$5)*(CL231*CE231/($K$5*1000))+$H$5*(CL231*CE231/($K$5*1000))*(CL231*CE231/($K$5*1000)))</f>
        <v>0</v>
      </c>
      <c r="P231">
        <f>H231*(1000-(1000*0.61365*exp(17.502*T231/(240.97+T231))/(CE231+CF231)+BZ231)/2)/(1000*0.61365*exp(17.502*T231/(240.97+T231))/(CE231+CF231)-BZ231)</f>
        <v>0</v>
      </c>
      <c r="Q231">
        <f>1/((BT231+1)/(N231/1.6)+1/(O231/1.37)) + BT231/((BT231+1)/(N231/1.6) + BT231/(O231/1.37))</f>
        <v>0</v>
      </c>
      <c r="R231">
        <f>(BP231*BR231)</f>
        <v>0</v>
      </c>
      <c r="S231">
        <f>(CG231+(R231+2*0.95*5.67E-8*(((CG231+$B$7)+273)^4-(CG231+273)^4)-44100*H231)/(1.84*29.3*O231+8*0.95*5.67E-8*(CG231+273)^3))</f>
        <v>0</v>
      </c>
      <c r="T231">
        <f>($C$7*CH231+$D$7*CI231+$E$7*S231)</f>
        <v>0</v>
      </c>
      <c r="U231">
        <f>0.61365*exp(17.502*T231/(240.97+T231))</f>
        <v>0</v>
      </c>
      <c r="V231">
        <f>(W231/X231*100)</f>
        <v>0</v>
      </c>
      <c r="W231">
        <f>BZ231*(CE231+CF231)/1000</f>
        <v>0</v>
      </c>
      <c r="X231">
        <f>0.61365*exp(17.502*CG231/(240.97+CG231))</f>
        <v>0</v>
      </c>
      <c r="Y231">
        <f>(U231-BZ231*(CE231+CF231)/1000)</f>
        <v>0</v>
      </c>
      <c r="Z231">
        <f>(-H231*44100)</f>
        <v>0</v>
      </c>
      <c r="AA231">
        <f>2*29.3*O231*0.92*(CG231-T231)</f>
        <v>0</v>
      </c>
      <c r="AB231">
        <f>2*0.95*5.67E-8*(((CG231+$B$7)+273)^4-(T231+273)^4)</f>
        <v>0</v>
      </c>
      <c r="AC231">
        <f>R231+AB231+Z231+AA231</f>
        <v>0</v>
      </c>
      <c r="AD231">
        <v>0</v>
      </c>
      <c r="AE231">
        <v>0</v>
      </c>
      <c r="AF231">
        <f>IF(AD231*$H$13&gt;=AH231,1.0,(AH231/(AH231-AD231*$H$13)))</f>
        <v>0</v>
      </c>
      <c r="AG231">
        <f>(AF231-1)*100</f>
        <v>0</v>
      </c>
      <c r="AH231">
        <f>MAX(0,($B$13+$C$13*CL231)/(1+$D$13*CL231)*CE231/(CG231+273)*$E$13)</f>
        <v>0</v>
      </c>
      <c r="AI231" t="s">
        <v>294</v>
      </c>
      <c r="AJ231">
        <v>0</v>
      </c>
      <c r="AK231">
        <v>0</v>
      </c>
      <c r="AL231">
        <f>AK231-AJ231</f>
        <v>0</v>
      </c>
      <c r="AM231">
        <f>AL231/AK231</f>
        <v>0</v>
      </c>
      <c r="AN231">
        <v>0</v>
      </c>
      <c r="AO231" t="s">
        <v>294</v>
      </c>
      <c r="AP231">
        <v>0</v>
      </c>
      <c r="AQ231">
        <v>0</v>
      </c>
      <c r="AR231">
        <f>1-AP231/AQ231</f>
        <v>0</v>
      </c>
      <c r="AS231">
        <v>0.5</v>
      </c>
      <c r="AT231">
        <f>BP231</f>
        <v>0</v>
      </c>
      <c r="AU231">
        <f>I231</f>
        <v>0</v>
      </c>
      <c r="AV231">
        <f>AR231*AS231*AT231</f>
        <v>0</v>
      </c>
      <c r="AW231">
        <f>BB231/AQ231</f>
        <v>0</v>
      </c>
      <c r="AX231">
        <f>(AU231-AN231)/AT231</f>
        <v>0</v>
      </c>
      <c r="AY231">
        <f>(AK231-AQ231)/AQ231</f>
        <v>0</v>
      </c>
      <c r="AZ231" t="s">
        <v>294</v>
      </c>
      <c r="BA231">
        <v>0</v>
      </c>
      <c r="BB231">
        <f>AQ231-BA231</f>
        <v>0</v>
      </c>
      <c r="BC231">
        <f>(AQ231-AP231)/(AQ231-BA231)</f>
        <v>0</v>
      </c>
      <c r="BD231">
        <f>(AK231-AQ231)/(AK231-BA231)</f>
        <v>0</v>
      </c>
      <c r="BE231">
        <f>(AQ231-AP231)/(AQ231-AJ231)</f>
        <v>0</v>
      </c>
      <c r="BF231">
        <f>(AK231-AQ231)/(AK231-AJ231)</f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f>$B$11*CM231+$C$11*CN231+$F$11*CO231*(1-CR231)</f>
        <v>0</v>
      </c>
      <c r="BP231">
        <f>BO231*BQ231</f>
        <v>0</v>
      </c>
      <c r="BQ231">
        <f>($B$11*$D$9+$C$11*$D$9+$F$11*((DB231+CT231)/MAX(DB231+CT231+DC231, 0.1)*$I$9+DC231/MAX(DB231+CT231+DC231, 0.1)*$J$9))/($B$11+$C$11+$F$11)</f>
        <v>0</v>
      </c>
      <c r="BR231">
        <f>($B$11*$K$9+$C$11*$K$9+$F$11*((DB231+CT231)/MAX(DB231+CT231+DC231, 0.1)*$P$9+DC231/MAX(DB231+CT231+DC231, 0.1)*$Q$9))/($B$11+$C$11+$F$11)</f>
        <v>0</v>
      </c>
      <c r="BS231">
        <v>6</v>
      </c>
      <c r="BT231">
        <v>0.5</v>
      </c>
      <c r="BU231" t="s">
        <v>295</v>
      </c>
      <c r="BV231">
        <v>2</v>
      </c>
      <c r="BW231">
        <v>1621533997.6</v>
      </c>
      <c r="BX231">
        <v>697.239</v>
      </c>
      <c r="BY231">
        <v>707.307</v>
      </c>
      <c r="BZ231">
        <v>12.9565</v>
      </c>
      <c r="CA231">
        <v>12.9501</v>
      </c>
      <c r="CB231">
        <v>687.039</v>
      </c>
      <c r="CC231">
        <v>12.8029</v>
      </c>
      <c r="CD231">
        <v>699.916</v>
      </c>
      <c r="CE231">
        <v>100.928</v>
      </c>
      <c r="CF231">
        <v>0.098743</v>
      </c>
      <c r="CG231">
        <v>22.9359</v>
      </c>
      <c r="CH231">
        <v>22.8995</v>
      </c>
      <c r="CI231">
        <v>999.9</v>
      </c>
      <c r="CJ231">
        <v>0</v>
      </c>
      <c r="CK231">
        <v>0</v>
      </c>
      <c r="CL231">
        <v>10100</v>
      </c>
      <c r="CM231">
        <v>0</v>
      </c>
      <c r="CN231">
        <v>3.26802</v>
      </c>
      <c r="CO231">
        <v>600.103</v>
      </c>
      <c r="CP231">
        <v>0.932968</v>
      </c>
      <c r="CQ231">
        <v>0.0670323</v>
      </c>
      <c r="CR231">
        <v>0</v>
      </c>
      <c r="CS231">
        <v>3.3507</v>
      </c>
      <c r="CT231">
        <v>4.99951</v>
      </c>
      <c r="CU231">
        <v>87.3176</v>
      </c>
      <c r="CV231">
        <v>4814.88</v>
      </c>
      <c r="CW231">
        <v>37.625</v>
      </c>
      <c r="CX231">
        <v>41.312</v>
      </c>
      <c r="CY231">
        <v>40</v>
      </c>
      <c r="CZ231">
        <v>40.937</v>
      </c>
      <c r="DA231">
        <v>39.875</v>
      </c>
      <c r="DB231">
        <v>555.21</v>
      </c>
      <c r="DC231">
        <v>39.89</v>
      </c>
      <c r="DD231">
        <v>0</v>
      </c>
      <c r="DE231">
        <v>1621534001.2</v>
      </c>
      <c r="DF231">
        <v>0</v>
      </c>
      <c r="DG231">
        <v>3.46326153846154</v>
      </c>
      <c r="DH231">
        <v>1.07708034792956</v>
      </c>
      <c r="DI231">
        <v>-0.214249580026951</v>
      </c>
      <c r="DJ231">
        <v>87.1283461538462</v>
      </c>
      <c r="DK231">
        <v>15</v>
      </c>
      <c r="DL231">
        <v>1621533543.5</v>
      </c>
      <c r="DM231" t="s">
        <v>296</v>
      </c>
      <c r="DN231">
        <v>1621533543</v>
      </c>
      <c r="DO231">
        <v>1621533543.5</v>
      </c>
      <c r="DP231">
        <v>4</v>
      </c>
      <c r="DQ231">
        <v>0.002</v>
      </c>
      <c r="DR231">
        <v>0.003</v>
      </c>
      <c r="DS231">
        <v>8.559</v>
      </c>
      <c r="DT231">
        <v>0.154</v>
      </c>
      <c r="DU231">
        <v>420</v>
      </c>
      <c r="DV231">
        <v>13</v>
      </c>
      <c r="DW231">
        <v>1.35</v>
      </c>
      <c r="DX231">
        <v>0.35</v>
      </c>
      <c r="DY231">
        <v>-10.1203573170732</v>
      </c>
      <c r="DZ231">
        <v>-0.536948362369355</v>
      </c>
      <c r="EA231">
        <v>0.14933626117778</v>
      </c>
      <c r="EB231">
        <v>0</v>
      </c>
      <c r="EC231">
        <v>3.4553</v>
      </c>
      <c r="ED231">
        <v>0.756524051583822</v>
      </c>
      <c r="EE231">
        <v>0.209055575217242</v>
      </c>
      <c r="EF231">
        <v>1</v>
      </c>
      <c r="EG231">
        <v>0.00206323941707317</v>
      </c>
      <c r="EH231">
        <v>0.00624104358815331</v>
      </c>
      <c r="EI231">
        <v>0.00307424707719495</v>
      </c>
      <c r="EJ231">
        <v>1</v>
      </c>
      <c r="EK231">
        <v>2</v>
      </c>
      <c r="EL231">
        <v>3</v>
      </c>
      <c r="EM231" t="s">
        <v>306</v>
      </c>
      <c r="EN231">
        <v>100</v>
      </c>
      <c r="EO231">
        <v>100</v>
      </c>
      <c r="EP231">
        <v>10.2</v>
      </c>
      <c r="EQ231">
        <v>0.1536</v>
      </c>
      <c r="ER231">
        <v>5.25304998807394</v>
      </c>
      <c r="ES231">
        <v>0.0095515401478521</v>
      </c>
      <c r="ET231">
        <v>-4.08282145803731e-06</v>
      </c>
      <c r="EU231">
        <v>9.61633180237613e-10</v>
      </c>
      <c r="EV231">
        <v>-0.0133641391554055</v>
      </c>
      <c r="EW231">
        <v>0.00964955815971448</v>
      </c>
      <c r="EX231">
        <v>0.000351754833574242</v>
      </c>
      <c r="EY231">
        <v>-6.74969522547015e-06</v>
      </c>
      <c r="EZ231">
        <v>-1</v>
      </c>
      <c r="FA231">
        <v>-1</v>
      </c>
      <c r="FB231">
        <v>-1</v>
      </c>
      <c r="FC231">
        <v>-1</v>
      </c>
      <c r="FD231">
        <v>7.6</v>
      </c>
      <c r="FE231">
        <v>7.6</v>
      </c>
      <c r="FF231">
        <v>2</v>
      </c>
      <c r="FG231">
        <v>793.36</v>
      </c>
      <c r="FH231">
        <v>739.938</v>
      </c>
      <c r="FI231">
        <v>20.0002</v>
      </c>
      <c r="FJ231">
        <v>26.7817</v>
      </c>
      <c r="FK231">
        <v>29.9998</v>
      </c>
      <c r="FL231">
        <v>26.8647</v>
      </c>
      <c r="FM231">
        <v>26.8396</v>
      </c>
      <c r="FN231">
        <v>41.1647</v>
      </c>
      <c r="FO231">
        <v>16.7813</v>
      </c>
      <c r="FP231">
        <v>6.45989</v>
      </c>
      <c r="FQ231">
        <v>20</v>
      </c>
      <c r="FR231">
        <v>716.27</v>
      </c>
      <c r="FS231">
        <v>12.9953</v>
      </c>
      <c r="FT231">
        <v>100.048</v>
      </c>
      <c r="FU231">
        <v>100.417</v>
      </c>
    </row>
    <row r="232" spans="1:177">
      <c r="A232">
        <v>216</v>
      </c>
      <c r="B232">
        <v>1621533999.6</v>
      </c>
      <c r="C232">
        <v>430.099999904633</v>
      </c>
      <c r="D232" t="s">
        <v>728</v>
      </c>
      <c r="E232" t="s">
        <v>729</v>
      </c>
      <c r="G232">
        <v>1621533999.6</v>
      </c>
      <c r="H232">
        <f>CD232*AF232*(BZ232-CA232)/(100*BS232*(1000-AF232*BZ232))</f>
        <v>0</v>
      </c>
      <c r="I232">
        <f>CD232*AF232*(BY232-BX232*(1000-AF232*CA232)/(1000-AF232*BZ232))/(100*BS232)</f>
        <v>0</v>
      </c>
      <c r="J232">
        <f>BX232 - IF(AF232&gt;1, I232*BS232*100.0/(AH232*CL232), 0)</f>
        <v>0</v>
      </c>
      <c r="K232">
        <f>((Q232-H232/2)*J232-I232)/(Q232+H232/2)</f>
        <v>0</v>
      </c>
      <c r="L232">
        <f>K232*(CE232+CF232)/1000.0</f>
        <v>0</v>
      </c>
      <c r="M232">
        <f>(BX232 - IF(AF232&gt;1, I232*BS232*100.0/(AH232*CL232), 0))*(CE232+CF232)/1000.0</f>
        <v>0</v>
      </c>
      <c r="N232">
        <f>2.0/((1/P232-1/O232)+SIGN(P232)*SQRT((1/P232-1/O232)*(1/P232-1/O232) + 4*BT232/((BT232+1)*(BT232+1))*(2*1/P232*1/O232-1/O232*1/O232)))</f>
        <v>0</v>
      </c>
      <c r="O232">
        <f>IF(LEFT(BU232,1)&lt;&gt;"0",IF(LEFT(BU232,1)="1",3.0,BV232),$D$5+$E$5*(CL232*CE232/($K$5*1000))+$F$5*(CL232*CE232/($K$5*1000))*MAX(MIN(BS232,$J$5),$I$5)*MAX(MIN(BS232,$J$5),$I$5)+$G$5*MAX(MIN(BS232,$J$5),$I$5)*(CL232*CE232/($K$5*1000))+$H$5*(CL232*CE232/($K$5*1000))*(CL232*CE232/($K$5*1000)))</f>
        <v>0</v>
      </c>
      <c r="P232">
        <f>H232*(1000-(1000*0.61365*exp(17.502*T232/(240.97+T232))/(CE232+CF232)+BZ232)/2)/(1000*0.61365*exp(17.502*T232/(240.97+T232))/(CE232+CF232)-BZ232)</f>
        <v>0</v>
      </c>
      <c r="Q232">
        <f>1/((BT232+1)/(N232/1.6)+1/(O232/1.37)) + BT232/((BT232+1)/(N232/1.6) + BT232/(O232/1.37))</f>
        <v>0</v>
      </c>
      <c r="R232">
        <f>(BP232*BR232)</f>
        <v>0</v>
      </c>
      <c r="S232">
        <f>(CG232+(R232+2*0.95*5.67E-8*(((CG232+$B$7)+273)^4-(CG232+273)^4)-44100*H232)/(1.84*29.3*O232+8*0.95*5.67E-8*(CG232+273)^3))</f>
        <v>0</v>
      </c>
      <c r="T232">
        <f>($C$7*CH232+$D$7*CI232+$E$7*S232)</f>
        <v>0</v>
      </c>
      <c r="U232">
        <f>0.61365*exp(17.502*T232/(240.97+T232))</f>
        <v>0</v>
      </c>
      <c r="V232">
        <f>(W232/X232*100)</f>
        <v>0</v>
      </c>
      <c r="W232">
        <f>BZ232*(CE232+CF232)/1000</f>
        <v>0</v>
      </c>
      <c r="X232">
        <f>0.61365*exp(17.502*CG232/(240.97+CG232))</f>
        <v>0</v>
      </c>
      <c r="Y232">
        <f>(U232-BZ232*(CE232+CF232)/1000)</f>
        <v>0</v>
      </c>
      <c r="Z232">
        <f>(-H232*44100)</f>
        <v>0</v>
      </c>
      <c r="AA232">
        <f>2*29.3*O232*0.92*(CG232-T232)</f>
        <v>0</v>
      </c>
      <c r="AB232">
        <f>2*0.95*5.67E-8*(((CG232+$B$7)+273)^4-(T232+273)^4)</f>
        <v>0</v>
      </c>
      <c r="AC232">
        <f>R232+AB232+Z232+AA232</f>
        <v>0</v>
      </c>
      <c r="AD232">
        <v>0</v>
      </c>
      <c r="AE232">
        <v>0</v>
      </c>
      <c r="AF232">
        <f>IF(AD232*$H$13&gt;=AH232,1.0,(AH232/(AH232-AD232*$H$13)))</f>
        <v>0</v>
      </c>
      <c r="AG232">
        <f>(AF232-1)*100</f>
        <v>0</v>
      </c>
      <c r="AH232">
        <f>MAX(0,($B$13+$C$13*CL232)/(1+$D$13*CL232)*CE232/(CG232+273)*$E$13)</f>
        <v>0</v>
      </c>
      <c r="AI232" t="s">
        <v>294</v>
      </c>
      <c r="AJ232">
        <v>0</v>
      </c>
      <c r="AK232">
        <v>0</v>
      </c>
      <c r="AL232">
        <f>AK232-AJ232</f>
        <v>0</v>
      </c>
      <c r="AM232">
        <f>AL232/AK232</f>
        <v>0</v>
      </c>
      <c r="AN232">
        <v>0</v>
      </c>
      <c r="AO232" t="s">
        <v>294</v>
      </c>
      <c r="AP232">
        <v>0</v>
      </c>
      <c r="AQ232">
        <v>0</v>
      </c>
      <c r="AR232">
        <f>1-AP232/AQ232</f>
        <v>0</v>
      </c>
      <c r="AS232">
        <v>0.5</v>
      </c>
      <c r="AT232">
        <f>BP232</f>
        <v>0</v>
      </c>
      <c r="AU232">
        <f>I232</f>
        <v>0</v>
      </c>
      <c r="AV232">
        <f>AR232*AS232*AT232</f>
        <v>0</v>
      </c>
      <c r="AW232">
        <f>BB232/AQ232</f>
        <v>0</v>
      </c>
      <c r="AX232">
        <f>(AU232-AN232)/AT232</f>
        <v>0</v>
      </c>
      <c r="AY232">
        <f>(AK232-AQ232)/AQ232</f>
        <v>0</v>
      </c>
      <c r="AZ232" t="s">
        <v>294</v>
      </c>
      <c r="BA232">
        <v>0</v>
      </c>
      <c r="BB232">
        <f>AQ232-BA232</f>
        <v>0</v>
      </c>
      <c r="BC232">
        <f>(AQ232-AP232)/(AQ232-BA232)</f>
        <v>0</v>
      </c>
      <c r="BD232">
        <f>(AK232-AQ232)/(AK232-BA232)</f>
        <v>0</v>
      </c>
      <c r="BE232">
        <f>(AQ232-AP232)/(AQ232-AJ232)</f>
        <v>0</v>
      </c>
      <c r="BF232">
        <f>(AK232-AQ232)/(AK232-AJ232)</f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f>$B$11*CM232+$C$11*CN232+$F$11*CO232*(1-CR232)</f>
        <v>0</v>
      </c>
      <c r="BP232">
        <f>BO232*BQ232</f>
        <v>0</v>
      </c>
      <c r="BQ232">
        <f>($B$11*$D$9+$C$11*$D$9+$F$11*((DB232+CT232)/MAX(DB232+CT232+DC232, 0.1)*$I$9+DC232/MAX(DB232+CT232+DC232, 0.1)*$J$9))/($B$11+$C$11+$F$11)</f>
        <v>0</v>
      </c>
      <c r="BR232">
        <f>($B$11*$K$9+$C$11*$K$9+$F$11*((DB232+CT232)/MAX(DB232+CT232+DC232, 0.1)*$P$9+DC232/MAX(DB232+CT232+DC232, 0.1)*$Q$9))/($B$11+$C$11+$F$11)</f>
        <v>0</v>
      </c>
      <c r="BS232">
        <v>6</v>
      </c>
      <c r="BT232">
        <v>0.5</v>
      </c>
      <c r="BU232" t="s">
        <v>295</v>
      </c>
      <c r="BV232">
        <v>2</v>
      </c>
      <c r="BW232">
        <v>1621533999.6</v>
      </c>
      <c r="BX232">
        <v>700.532</v>
      </c>
      <c r="BY232">
        <v>710.66</v>
      </c>
      <c r="BZ232">
        <v>12.9543</v>
      </c>
      <c r="CA232">
        <v>12.9504</v>
      </c>
      <c r="CB232">
        <v>690.315</v>
      </c>
      <c r="CC232">
        <v>12.8007</v>
      </c>
      <c r="CD232">
        <v>699.856</v>
      </c>
      <c r="CE232">
        <v>100.927</v>
      </c>
      <c r="CF232">
        <v>0.0996933</v>
      </c>
      <c r="CG232">
        <v>22.9386</v>
      </c>
      <c r="CH232">
        <v>22.9048</v>
      </c>
      <c r="CI232">
        <v>999.9</v>
      </c>
      <c r="CJ232">
        <v>0</v>
      </c>
      <c r="CK232">
        <v>0</v>
      </c>
      <c r="CL232">
        <v>10090</v>
      </c>
      <c r="CM232">
        <v>0</v>
      </c>
      <c r="CN232">
        <v>3.26802</v>
      </c>
      <c r="CO232">
        <v>600.095</v>
      </c>
      <c r="CP232">
        <v>0.932968</v>
      </c>
      <c r="CQ232">
        <v>0.0670323</v>
      </c>
      <c r="CR232">
        <v>0</v>
      </c>
      <c r="CS232">
        <v>3.2986</v>
      </c>
      <c r="CT232">
        <v>4.99951</v>
      </c>
      <c r="CU232">
        <v>87.1145</v>
      </c>
      <c r="CV232">
        <v>4814.82</v>
      </c>
      <c r="CW232">
        <v>37.625</v>
      </c>
      <c r="CX232">
        <v>41.312</v>
      </c>
      <c r="CY232">
        <v>40</v>
      </c>
      <c r="CZ232">
        <v>40.937</v>
      </c>
      <c r="DA232">
        <v>39.937</v>
      </c>
      <c r="DB232">
        <v>555.21</v>
      </c>
      <c r="DC232">
        <v>39.89</v>
      </c>
      <c r="DD232">
        <v>0</v>
      </c>
      <c r="DE232">
        <v>1621534003.6</v>
      </c>
      <c r="DF232">
        <v>0</v>
      </c>
      <c r="DG232">
        <v>3.47301538461538</v>
      </c>
      <c r="DH232">
        <v>-0.308458114375523</v>
      </c>
      <c r="DI232">
        <v>0.475627346384106</v>
      </c>
      <c r="DJ232">
        <v>87.1255884615385</v>
      </c>
      <c r="DK232">
        <v>15</v>
      </c>
      <c r="DL232">
        <v>1621533543.5</v>
      </c>
      <c r="DM232" t="s">
        <v>296</v>
      </c>
      <c r="DN232">
        <v>1621533543</v>
      </c>
      <c r="DO232">
        <v>1621533543.5</v>
      </c>
      <c r="DP232">
        <v>4</v>
      </c>
      <c r="DQ232">
        <v>0.002</v>
      </c>
      <c r="DR232">
        <v>0.003</v>
      </c>
      <c r="DS232">
        <v>8.559</v>
      </c>
      <c r="DT232">
        <v>0.154</v>
      </c>
      <c r="DU232">
        <v>420</v>
      </c>
      <c r="DV232">
        <v>13</v>
      </c>
      <c r="DW232">
        <v>1.35</v>
      </c>
      <c r="DX232">
        <v>0.35</v>
      </c>
      <c r="DY232">
        <v>-10.1355012195122</v>
      </c>
      <c r="DZ232">
        <v>-0.257003205574906</v>
      </c>
      <c r="EA232">
        <v>0.14455877508685</v>
      </c>
      <c r="EB232">
        <v>1</v>
      </c>
      <c r="EC232">
        <v>3.46059411764706</v>
      </c>
      <c r="ED232">
        <v>0.571356720202872</v>
      </c>
      <c r="EE232">
        <v>0.219173973257851</v>
      </c>
      <c r="EF232">
        <v>1</v>
      </c>
      <c r="EG232">
        <v>0.0025374714902439</v>
      </c>
      <c r="EH232">
        <v>0.00772558293867596</v>
      </c>
      <c r="EI232">
        <v>0.00314234806416492</v>
      </c>
      <c r="EJ232">
        <v>1</v>
      </c>
      <c r="EK232">
        <v>3</v>
      </c>
      <c r="EL232">
        <v>3</v>
      </c>
      <c r="EM232" t="s">
        <v>297</v>
      </c>
      <c r="EN232">
        <v>100</v>
      </c>
      <c r="EO232">
        <v>100</v>
      </c>
      <c r="EP232">
        <v>10.217</v>
      </c>
      <c r="EQ232">
        <v>0.1536</v>
      </c>
      <c r="ER232">
        <v>5.25304998807394</v>
      </c>
      <c r="ES232">
        <v>0.0095515401478521</v>
      </c>
      <c r="ET232">
        <v>-4.08282145803731e-06</v>
      </c>
      <c r="EU232">
        <v>9.61633180237613e-10</v>
      </c>
      <c r="EV232">
        <v>-0.0133641391554055</v>
      </c>
      <c r="EW232">
        <v>0.00964955815971448</v>
      </c>
      <c r="EX232">
        <v>0.000351754833574242</v>
      </c>
      <c r="EY232">
        <v>-6.74969522547015e-06</v>
      </c>
      <c r="EZ232">
        <v>-1</v>
      </c>
      <c r="FA232">
        <v>-1</v>
      </c>
      <c r="FB232">
        <v>-1</v>
      </c>
      <c r="FC232">
        <v>-1</v>
      </c>
      <c r="FD232">
        <v>7.6</v>
      </c>
      <c r="FE232">
        <v>7.6</v>
      </c>
      <c r="FF232">
        <v>2</v>
      </c>
      <c r="FG232">
        <v>793.182</v>
      </c>
      <c r="FH232">
        <v>740.317</v>
      </c>
      <c r="FI232">
        <v>20.0001</v>
      </c>
      <c r="FJ232">
        <v>26.7817</v>
      </c>
      <c r="FK232">
        <v>29.9999</v>
      </c>
      <c r="FL232">
        <v>26.8647</v>
      </c>
      <c r="FM232">
        <v>26.8396</v>
      </c>
      <c r="FN232">
        <v>41.3231</v>
      </c>
      <c r="FO232">
        <v>16.7813</v>
      </c>
      <c r="FP232">
        <v>6.45989</v>
      </c>
      <c r="FQ232">
        <v>20</v>
      </c>
      <c r="FR232">
        <v>719.61</v>
      </c>
      <c r="FS232">
        <v>12.9953</v>
      </c>
      <c r="FT232">
        <v>100.048</v>
      </c>
      <c r="FU232">
        <v>100.417</v>
      </c>
    </row>
    <row r="233" spans="1:177">
      <c r="A233">
        <v>217</v>
      </c>
      <c r="B233">
        <v>1621534001.6</v>
      </c>
      <c r="C233">
        <v>432.099999904633</v>
      </c>
      <c r="D233" t="s">
        <v>730</v>
      </c>
      <c r="E233" t="s">
        <v>731</v>
      </c>
      <c r="G233">
        <v>1621534001.6</v>
      </c>
      <c r="H233">
        <f>CD233*AF233*(BZ233-CA233)/(100*BS233*(1000-AF233*BZ233))</f>
        <v>0</v>
      </c>
      <c r="I233">
        <f>CD233*AF233*(BY233-BX233*(1000-AF233*CA233)/(1000-AF233*BZ233))/(100*BS233)</f>
        <v>0</v>
      </c>
      <c r="J233">
        <f>BX233 - IF(AF233&gt;1, I233*BS233*100.0/(AH233*CL233), 0)</f>
        <v>0</v>
      </c>
      <c r="K233">
        <f>((Q233-H233/2)*J233-I233)/(Q233+H233/2)</f>
        <v>0</v>
      </c>
      <c r="L233">
        <f>K233*(CE233+CF233)/1000.0</f>
        <v>0</v>
      </c>
      <c r="M233">
        <f>(BX233 - IF(AF233&gt;1, I233*BS233*100.0/(AH233*CL233), 0))*(CE233+CF233)/1000.0</f>
        <v>0</v>
      </c>
      <c r="N233">
        <f>2.0/((1/P233-1/O233)+SIGN(P233)*SQRT((1/P233-1/O233)*(1/P233-1/O233) + 4*BT233/((BT233+1)*(BT233+1))*(2*1/P233*1/O233-1/O233*1/O233)))</f>
        <v>0</v>
      </c>
      <c r="O233">
        <f>IF(LEFT(BU233,1)&lt;&gt;"0",IF(LEFT(BU233,1)="1",3.0,BV233),$D$5+$E$5*(CL233*CE233/($K$5*1000))+$F$5*(CL233*CE233/($K$5*1000))*MAX(MIN(BS233,$J$5),$I$5)*MAX(MIN(BS233,$J$5),$I$5)+$G$5*MAX(MIN(BS233,$J$5),$I$5)*(CL233*CE233/($K$5*1000))+$H$5*(CL233*CE233/($K$5*1000))*(CL233*CE233/($K$5*1000)))</f>
        <v>0</v>
      </c>
      <c r="P233">
        <f>H233*(1000-(1000*0.61365*exp(17.502*T233/(240.97+T233))/(CE233+CF233)+BZ233)/2)/(1000*0.61365*exp(17.502*T233/(240.97+T233))/(CE233+CF233)-BZ233)</f>
        <v>0</v>
      </c>
      <c r="Q233">
        <f>1/((BT233+1)/(N233/1.6)+1/(O233/1.37)) + BT233/((BT233+1)/(N233/1.6) + BT233/(O233/1.37))</f>
        <v>0</v>
      </c>
      <c r="R233">
        <f>(BP233*BR233)</f>
        <v>0</v>
      </c>
      <c r="S233">
        <f>(CG233+(R233+2*0.95*5.67E-8*(((CG233+$B$7)+273)^4-(CG233+273)^4)-44100*H233)/(1.84*29.3*O233+8*0.95*5.67E-8*(CG233+273)^3))</f>
        <v>0</v>
      </c>
      <c r="T233">
        <f>($C$7*CH233+$D$7*CI233+$E$7*S233)</f>
        <v>0</v>
      </c>
      <c r="U233">
        <f>0.61365*exp(17.502*T233/(240.97+T233))</f>
        <v>0</v>
      </c>
      <c r="V233">
        <f>(W233/X233*100)</f>
        <v>0</v>
      </c>
      <c r="W233">
        <f>BZ233*(CE233+CF233)/1000</f>
        <v>0</v>
      </c>
      <c r="X233">
        <f>0.61365*exp(17.502*CG233/(240.97+CG233))</f>
        <v>0</v>
      </c>
      <c r="Y233">
        <f>(U233-BZ233*(CE233+CF233)/1000)</f>
        <v>0</v>
      </c>
      <c r="Z233">
        <f>(-H233*44100)</f>
        <v>0</v>
      </c>
      <c r="AA233">
        <f>2*29.3*O233*0.92*(CG233-T233)</f>
        <v>0</v>
      </c>
      <c r="AB233">
        <f>2*0.95*5.67E-8*(((CG233+$B$7)+273)^4-(T233+273)^4)</f>
        <v>0</v>
      </c>
      <c r="AC233">
        <f>R233+AB233+Z233+AA233</f>
        <v>0</v>
      </c>
      <c r="AD233">
        <v>0</v>
      </c>
      <c r="AE233">
        <v>0</v>
      </c>
      <c r="AF233">
        <f>IF(AD233*$H$13&gt;=AH233,1.0,(AH233/(AH233-AD233*$H$13)))</f>
        <v>0</v>
      </c>
      <c r="AG233">
        <f>(AF233-1)*100</f>
        <v>0</v>
      </c>
      <c r="AH233">
        <f>MAX(0,($B$13+$C$13*CL233)/(1+$D$13*CL233)*CE233/(CG233+273)*$E$13)</f>
        <v>0</v>
      </c>
      <c r="AI233" t="s">
        <v>294</v>
      </c>
      <c r="AJ233">
        <v>0</v>
      </c>
      <c r="AK233">
        <v>0</v>
      </c>
      <c r="AL233">
        <f>AK233-AJ233</f>
        <v>0</v>
      </c>
      <c r="AM233">
        <f>AL233/AK233</f>
        <v>0</v>
      </c>
      <c r="AN233">
        <v>0</v>
      </c>
      <c r="AO233" t="s">
        <v>294</v>
      </c>
      <c r="AP233">
        <v>0</v>
      </c>
      <c r="AQ233">
        <v>0</v>
      </c>
      <c r="AR233">
        <f>1-AP233/AQ233</f>
        <v>0</v>
      </c>
      <c r="AS233">
        <v>0.5</v>
      </c>
      <c r="AT233">
        <f>BP233</f>
        <v>0</v>
      </c>
      <c r="AU233">
        <f>I233</f>
        <v>0</v>
      </c>
      <c r="AV233">
        <f>AR233*AS233*AT233</f>
        <v>0</v>
      </c>
      <c r="AW233">
        <f>BB233/AQ233</f>
        <v>0</v>
      </c>
      <c r="AX233">
        <f>(AU233-AN233)/AT233</f>
        <v>0</v>
      </c>
      <c r="AY233">
        <f>(AK233-AQ233)/AQ233</f>
        <v>0</v>
      </c>
      <c r="AZ233" t="s">
        <v>294</v>
      </c>
      <c r="BA233">
        <v>0</v>
      </c>
      <c r="BB233">
        <f>AQ233-BA233</f>
        <v>0</v>
      </c>
      <c r="BC233">
        <f>(AQ233-AP233)/(AQ233-BA233)</f>
        <v>0</v>
      </c>
      <c r="BD233">
        <f>(AK233-AQ233)/(AK233-BA233)</f>
        <v>0</v>
      </c>
      <c r="BE233">
        <f>(AQ233-AP233)/(AQ233-AJ233)</f>
        <v>0</v>
      </c>
      <c r="BF233">
        <f>(AK233-AQ233)/(AK233-AJ233)</f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f>$B$11*CM233+$C$11*CN233+$F$11*CO233*(1-CR233)</f>
        <v>0</v>
      </c>
      <c r="BP233">
        <f>BO233*BQ233</f>
        <v>0</v>
      </c>
      <c r="BQ233">
        <f>($B$11*$D$9+$C$11*$D$9+$F$11*((DB233+CT233)/MAX(DB233+CT233+DC233, 0.1)*$I$9+DC233/MAX(DB233+CT233+DC233, 0.1)*$J$9))/($B$11+$C$11+$F$11)</f>
        <v>0</v>
      </c>
      <c r="BR233">
        <f>($B$11*$K$9+$C$11*$K$9+$F$11*((DB233+CT233)/MAX(DB233+CT233+DC233, 0.1)*$P$9+DC233/MAX(DB233+CT233+DC233, 0.1)*$Q$9))/($B$11+$C$11+$F$11)</f>
        <v>0</v>
      </c>
      <c r="BS233">
        <v>6</v>
      </c>
      <c r="BT233">
        <v>0.5</v>
      </c>
      <c r="BU233" t="s">
        <v>295</v>
      </c>
      <c r="BV233">
        <v>2</v>
      </c>
      <c r="BW233">
        <v>1621534001.6</v>
      </c>
      <c r="BX233">
        <v>703.809</v>
      </c>
      <c r="BY233">
        <v>713.93</v>
      </c>
      <c r="BZ233">
        <v>12.9503</v>
      </c>
      <c r="CA233">
        <v>12.9459</v>
      </c>
      <c r="CB233">
        <v>693.575</v>
      </c>
      <c r="CC233">
        <v>12.7967</v>
      </c>
      <c r="CD233">
        <v>699.842</v>
      </c>
      <c r="CE233">
        <v>100.931</v>
      </c>
      <c r="CF233">
        <v>0.100085</v>
      </c>
      <c r="CG233">
        <v>22.9374</v>
      </c>
      <c r="CH233">
        <v>22.9142</v>
      </c>
      <c r="CI233">
        <v>999.9</v>
      </c>
      <c r="CJ233">
        <v>0</v>
      </c>
      <c r="CK233">
        <v>0</v>
      </c>
      <c r="CL233">
        <v>9960</v>
      </c>
      <c r="CM233">
        <v>0</v>
      </c>
      <c r="CN233">
        <v>3.26802</v>
      </c>
      <c r="CO233">
        <v>600.096</v>
      </c>
      <c r="CP233">
        <v>0.933003</v>
      </c>
      <c r="CQ233">
        <v>0.0669971</v>
      </c>
      <c r="CR233">
        <v>0</v>
      </c>
      <c r="CS233">
        <v>3.3599</v>
      </c>
      <c r="CT233">
        <v>4.99951</v>
      </c>
      <c r="CU233">
        <v>87.1576</v>
      </c>
      <c r="CV233">
        <v>4814.88</v>
      </c>
      <c r="CW233">
        <v>37.625</v>
      </c>
      <c r="CX233">
        <v>41.312</v>
      </c>
      <c r="CY233">
        <v>40</v>
      </c>
      <c r="CZ233">
        <v>40.937</v>
      </c>
      <c r="DA233">
        <v>39.937</v>
      </c>
      <c r="DB233">
        <v>555.23</v>
      </c>
      <c r="DC233">
        <v>39.87</v>
      </c>
      <c r="DD233">
        <v>0</v>
      </c>
      <c r="DE233">
        <v>1621534005.4</v>
      </c>
      <c r="DF233">
        <v>0</v>
      </c>
      <c r="DG233">
        <v>3.486536</v>
      </c>
      <c r="DH233">
        <v>-1.70519999624215</v>
      </c>
      <c r="DI233">
        <v>1.18517691971912</v>
      </c>
      <c r="DJ233">
        <v>87.125896</v>
      </c>
      <c r="DK233">
        <v>15</v>
      </c>
      <c r="DL233">
        <v>1621533543.5</v>
      </c>
      <c r="DM233" t="s">
        <v>296</v>
      </c>
      <c r="DN233">
        <v>1621533543</v>
      </c>
      <c r="DO233">
        <v>1621533543.5</v>
      </c>
      <c r="DP233">
        <v>4</v>
      </c>
      <c r="DQ233">
        <v>0.002</v>
      </c>
      <c r="DR233">
        <v>0.003</v>
      </c>
      <c r="DS233">
        <v>8.559</v>
      </c>
      <c r="DT233">
        <v>0.154</v>
      </c>
      <c r="DU233">
        <v>420</v>
      </c>
      <c r="DV233">
        <v>13</v>
      </c>
      <c r="DW233">
        <v>1.35</v>
      </c>
      <c r="DX233">
        <v>0.35</v>
      </c>
      <c r="DY233">
        <v>-10.1474804878049</v>
      </c>
      <c r="DZ233">
        <v>-0.300512613240419</v>
      </c>
      <c r="EA233">
        <v>0.144138568964648</v>
      </c>
      <c r="EB233">
        <v>1</v>
      </c>
      <c r="EC233">
        <v>3.44853428571429</v>
      </c>
      <c r="ED233">
        <v>0.020505675146765</v>
      </c>
      <c r="EE233">
        <v>0.226149214891227</v>
      </c>
      <c r="EF233">
        <v>1</v>
      </c>
      <c r="EG233">
        <v>0.00281861936829268</v>
      </c>
      <c r="EH233">
        <v>0.0106474109790941</v>
      </c>
      <c r="EI233">
        <v>0.00320691833493054</v>
      </c>
      <c r="EJ233">
        <v>1</v>
      </c>
      <c r="EK233">
        <v>3</v>
      </c>
      <c r="EL233">
        <v>3</v>
      </c>
      <c r="EM233" t="s">
        <v>297</v>
      </c>
      <c r="EN233">
        <v>100</v>
      </c>
      <c r="EO233">
        <v>100</v>
      </c>
      <c r="EP233">
        <v>10.234</v>
      </c>
      <c r="EQ233">
        <v>0.1536</v>
      </c>
      <c r="ER233">
        <v>5.25304998807394</v>
      </c>
      <c r="ES233">
        <v>0.0095515401478521</v>
      </c>
      <c r="ET233">
        <v>-4.08282145803731e-06</v>
      </c>
      <c r="EU233">
        <v>9.61633180237613e-10</v>
      </c>
      <c r="EV233">
        <v>-0.0133641391554055</v>
      </c>
      <c r="EW233">
        <v>0.00964955815971448</v>
      </c>
      <c r="EX233">
        <v>0.000351754833574242</v>
      </c>
      <c r="EY233">
        <v>-6.74969522547015e-06</v>
      </c>
      <c r="EZ233">
        <v>-1</v>
      </c>
      <c r="FA233">
        <v>-1</v>
      </c>
      <c r="FB233">
        <v>-1</v>
      </c>
      <c r="FC233">
        <v>-1</v>
      </c>
      <c r="FD233">
        <v>7.6</v>
      </c>
      <c r="FE233">
        <v>7.6</v>
      </c>
      <c r="FF233">
        <v>2</v>
      </c>
      <c r="FG233">
        <v>793.347</v>
      </c>
      <c r="FH233">
        <v>740.475</v>
      </c>
      <c r="FI233">
        <v>20.0002</v>
      </c>
      <c r="FJ233">
        <v>26.7803</v>
      </c>
      <c r="FK233">
        <v>29.9999</v>
      </c>
      <c r="FL233">
        <v>26.8634</v>
      </c>
      <c r="FM233">
        <v>26.8374</v>
      </c>
      <c r="FN233">
        <v>41.479</v>
      </c>
      <c r="FO233">
        <v>16.7813</v>
      </c>
      <c r="FP233">
        <v>6.45989</v>
      </c>
      <c r="FQ233">
        <v>20</v>
      </c>
      <c r="FR233">
        <v>722.96</v>
      </c>
      <c r="FS233">
        <v>12.9953</v>
      </c>
      <c r="FT233">
        <v>100.047</v>
      </c>
      <c r="FU233">
        <v>100.417</v>
      </c>
    </row>
    <row r="234" spans="1:177">
      <c r="A234">
        <v>218</v>
      </c>
      <c r="B234">
        <v>1621534003.6</v>
      </c>
      <c r="C234">
        <v>434.099999904633</v>
      </c>
      <c r="D234" t="s">
        <v>732</v>
      </c>
      <c r="E234" t="s">
        <v>733</v>
      </c>
      <c r="G234">
        <v>1621534003.6</v>
      </c>
      <c r="H234">
        <f>CD234*AF234*(BZ234-CA234)/(100*BS234*(1000-AF234*BZ234))</f>
        <v>0</v>
      </c>
      <c r="I234">
        <f>CD234*AF234*(BY234-BX234*(1000-AF234*CA234)/(1000-AF234*BZ234))/(100*BS234)</f>
        <v>0</v>
      </c>
      <c r="J234">
        <f>BX234 - IF(AF234&gt;1, I234*BS234*100.0/(AH234*CL234), 0)</f>
        <v>0</v>
      </c>
      <c r="K234">
        <f>((Q234-H234/2)*J234-I234)/(Q234+H234/2)</f>
        <v>0</v>
      </c>
      <c r="L234">
        <f>K234*(CE234+CF234)/1000.0</f>
        <v>0</v>
      </c>
      <c r="M234">
        <f>(BX234 - IF(AF234&gt;1, I234*BS234*100.0/(AH234*CL234), 0))*(CE234+CF234)/1000.0</f>
        <v>0</v>
      </c>
      <c r="N234">
        <f>2.0/((1/P234-1/O234)+SIGN(P234)*SQRT((1/P234-1/O234)*(1/P234-1/O234) + 4*BT234/((BT234+1)*(BT234+1))*(2*1/P234*1/O234-1/O234*1/O234)))</f>
        <v>0</v>
      </c>
      <c r="O234">
        <f>IF(LEFT(BU234,1)&lt;&gt;"0",IF(LEFT(BU234,1)="1",3.0,BV234),$D$5+$E$5*(CL234*CE234/($K$5*1000))+$F$5*(CL234*CE234/($K$5*1000))*MAX(MIN(BS234,$J$5),$I$5)*MAX(MIN(BS234,$J$5),$I$5)+$G$5*MAX(MIN(BS234,$J$5),$I$5)*(CL234*CE234/($K$5*1000))+$H$5*(CL234*CE234/($K$5*1000))*(CL234*CE234/($K$5*1000)))</f>
        <v>0</v>
      </c>
      <c r="P234">
        <f>H234*(1000-(1000*0.61365*exp(17.502*T234/(240.97+T234))/(CE234+CF234)+BZ234)/2)/(1000*0.61365*exp(17.502*T234/(240.97+T234))/(CE234+CF234)-BZ234)</f>
        <v>0</v>
      </c>
      <c r="Q234">
        <f>1/((BT234+1)/(N234/1.6)+1/(O234/1.37)) + BT234/((BT234+1)/(N234/1.6) + BT234/(O234/1.37))</f>
        <v>0</v>
      </c>
      <c r="R234">
        <f>(BP234*BR234)</f>
        <v>0</v>
      </c>
      <c r="S234">
        <f>(CG234+(R234+2*0.95*5.67E-8*(((CG234+$B$7)+273)^4-(CG234+273)^4)-44100*H234)/(1.84*29.3*O234+8*0.95*5.67E-8*(CG234+273)^3))</f>
        <v>0</v>
      </c>
      <c r="T234">
        <f>($C$7*CH234+$D$7*CI234+$E$7*S234)</f>
        <v>0</v>
      </c>
      <c r="U234">
        <f>0.61365*exp(17.502*T234/(240.97+T234))</f>
        <v>0</v>
      </c>
      <c r="V234">
        <f>(W234/X234*100)</f>
        <v>0</v>
      </c>
      <c r="W234">
        <f>BZ234*(CE234+CF234)/1000</f>
        <v>0</v>
      </c>
      <c r="X234">
        <f>0.61365*exp(17.502*CG234/(240.97+CG234))</f>
        <v>0</v>
      </c>
      <c r="Y234">
        <f>(U234-BZ234*(CE234+CF234)/1000)</f>
        <v>0</v>
      </c>
      <c r="Z234">
        <f>(-H234*44100)</f>
        <v>0</v>
      </c>
      <c r="AA234">
        <f>2*29.3*O234*0.92*(CG234-T234)</f>
        <v>0</v>
      </c>
      <c r="AB234">
        <f>2*0.95*5.67E-8*(((CG234+$B$7)+273)^4-(T234+273)^4)</f>
        <v>0</v>
      </c>
      <c r="AC234">
        <f>R234+AB234+Z234+AA234</f>
        <v>0</v>
      </c>
      <c r="AD234">
        <v>0</v>
      </c>
      <c r="AE234">
        <v>0</v>
      </c>
      <c r="AF234">
        <f>IF(AD234*$H$13&gt;=AH234,1.0,(AH234/(AH234-AD234*$H$13)))</f>
        <v>0</v>
      </c>
      <c r="AG234">
        <f>(AF234-1)*100</f>
        <v>0</v>
      </c>
      <c r="AH234">
        <f>MAX(0,($B$13+$C$13*CL234)/(1+$D$13*CL234)*CE234/(CG234+273)*$E$13)</f>
        <v>0</v>
      </c>
      <c r="AI234" t="s">
        <v>294</v>
      </c>
      <c r="AJ234">
        <v>0</v>
      </c>
      <c r="AK234">
        <v>0</v>
      </c>
      <c r="AL234">
        <f>AK234-AJ234</f>
        <v>0</v>
      </c>
      <c r="AM234">
        <f>AL234/AK234</f>
        <v>0</v>
      </c>
      <c r="AN234">
        <v>0</v>
      </c>
      <c r="AO234" t="s">
        <v>294</v>
      </c>
      <c r="AP234">
        <v>0</v>
      </c>
      <c r="AQ234">
        <v>0</v>
      </c>
      <c r="AR234">
        <f>1-AP234/AQ234</f>
        <v>0</v>
      </c>
      <c r="AS234">
        <v>0.5</v>
      </c>
      <c r="AT234">
        <f>BP234</f>
        <v>0</v>
      </c>
      <c r="AU234">
        <f>I234</f>
        <v>0</v>
      </c>
      <c r="AV234">
        <f>AR234*AS234*AT234</f>
        <v>0</v>
      </c>
      <c r="AW234">
        <f>BB234/AQ234</f>
        <v>0</v>
      </c>
      <c r="AX234">
        <f>(AU234-AN234)/AT234</f>
        <v>0</v>
      </c>
      <c r="AY234">
        <f>(AK234-AQ234)/AQ234</f>
        <v>0</v>
      </c>
      <c r="AZ234" t="s">
        <v>294</v>
      </c>
      <c r="BA234">
        <v>0</v>
      </c>
      <c r="BB234">
        <f>AQ234-BA234</f>
        <v>0</v>
      </c>
      <c r="BC234">
        <f>(AQ234-AP234)/(AQ234-BA234)</f>
        <v>0</v>
      </c>
      <c r="BD234">
        <f>(AK234-AQ234)/(AK234-BA234)</f>
        <v>0</v>
      </c>
      <c r="BE234">
        <f>(AQ234-AP234)/(AQ234-AJ234)</f>
        <v>0</v>
      </c>
      <c r="BF234">
        <f>(AK234-AQ234)/(AK234-AJ234)</f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f>$B$11*CM234+$C$11*CN234+$F$11*CO234*(1-CR234)</f>
        <v>0</v>
      </c>
      <c r="BP234">
        <f>BO234*BQ234</f>
        <v>0</v>
      </c>
      <c r="BQ234">
        <f>($B$11*$D$9+$C$11*$D$9+$F$11*((DB234+CT234)/MAX(DB234+CT234+DC234, 0.1)*$I$9+DC234/MAX(DB234+CT234+DC234, 0.1)*$J$9))/($B$11+$C$11+$F$11)</f>
        <v>0</v>
      </c>
      <c r="BR234">
        <f>($B$11*$K$9+$C$11*$K$9+$F$11*((DB234+CT234)/MAX(DB234+CT234+DC234, 0.1)*$P$9+DC234/MAX(DB234+CT234+DC234, 0.1)*$Q$9))/($B$11+$C$11+$F$11)</f>
        <v>0</v>
      </c>
      <c r="BS234">
        <v>6</v>
      </c>
      <c r="BT234">
        <v>0.5</v>
      </c>
      <c r="BU234" t="s">
        <v>295</v>
      </c>
      <c r="BV234">
        <v>2</v>
      </c>
      <c r="BW234">
        <v>1621534003.6</v>
      </c>
      <c r="BX234">
        <v>707.254</v>
      </c>
      <c r="BY234">
        <v>717.271</v>
      </c>
      <c r="BZ234">
        <v>12.9531</v>
      </c>
      <c r="CA234">
        <v>12.948</v>
      </c>
      <c r="CB234">
        <v>697.001</v>
      </c>
      <c r="CC234">
        <v>12.7995</v>
      </c>
      <c r="CD234">
        <v>699.872</v>
      </c>
      <c r="CE234">
        <v>100.923</v>
      </c>
      <c r="CF234">
        <v>0.100211</v>
      </c>
      <c r="CG234">
        <v>22.9378</v>
      </c>
      <c r="CH234">
        <v>22.9003</v>
      </c>
      <c r="CI234">
        <v>999.9</v>
      </c>
      <c r="CJ234">
        <v>0</v>
      </c>
      <c r="CK234">
        <v>0</v>
      </c>
      <c r="CL234">
        <v>9980</v>
      </c>
      <c r="CM234">
        <v>0</v>
      </c>
      <c r="CN234">
        <v>3.26802</v>
      </c>
      <c r="CO234">
        <v>600.094</v>
      </c>
      <c r="CP234">
        <v>0.933003</v>
      </c>
      <c r="CQ234">
        <v>0.0669971</v>
      </c>
      <c r="CR234">
        <v>0</v>
      </c>
      <c r="CS234">
        <v>2.9577</v>
      </c>
      <c r="CT234">
        <v>4.99951</v>
      </c>
      <c r="CU234">
        <v>87.2189</v>
      </c>
      <c r="CV234">
        <v>4814.86</v>
      </c>
      <c r="CW234">
        <v>37.625</v>
      </c>
      <c r="CX234">
        <v>41.312</v>
      </c>
      <c r="CY234">
        <v>40</v>
      </c>
      <c r="CZ234">
        <v>40.937</v>
      </c>
      <c r="DA234">
        <v>39.875</v>
      </c>
      <c r="DB234">
        <v>555.22</v>
      </c>
      <c r="DC234">
        <v>39.87</v>
      </c>
      <c r="DD234">
        <v>0</v>
      </c>
      <c r="DE234">
        <v>1621534007.2</v>
      </c>
      <c r="DF234">
        <v>0</v>
      </c>
      <c r="DG234">
        <v>3.45494230769231</v>
      </c>
      <c r="DH234">
        <v>-1.90671111480529</v>
      </c>
      <c r="DI234">
        <v>0.918153850067164</v>
      </c>
      <c r="DJ234">
        <v>87.1117461538461</v>
      </c>
      <c r="DK234">
        <v>15</v>
      </c>
      <c r="DL234">
        <v>1621533543.5</v>
      </c>
      <c r="DM234" t="s">
        <v>296</v>
      </c>
      <c r="DN234">
        <v>1621533543</v>
      </c>
      <c r="DO234">
        <v>1621533543.5</v>
      </c>
      <c r="DP234">
        <v>4</v>
      </c>
      <c r="DQ234">
        <v>0.002</v>
      </c>
      <c r="DR234">
        <v>0.003</v>
      </c>
      <c r="DS234">
        <v>8.559</v>
      </c>
      <c r="DT234">
        <v>0.154</v>
      </c>
      <c r="DU234">
        <v>420</v>
      </c>
      <c r="DV234">
        <v>13</v>
      </c>
      <c r="DW234">
        <v>1.35</v>
      </c>
      <c r="DX234">
        <v>0.35</v>
      </c>
      <c r="DY234">
        <v>-10.1573782926829</v>
      </c>
      <c r="DZ234">
        <v>-0.20724271777005</v>
      </c>
      <c r="EA234">
        <v>0.151046202750608</v>
      </c>
      <c r="EB234">
        <v>1</v>
      </c>
      <c r="EC234">
        <v>3.43828823529412</v>
      </c>
      <c r="ED234">
        <v>-0.0850745461374669</v>
      </c>
      <c r="EE234">
        <v>0.227702860769838</v>
      </c>
      <c r="EF234">
        <v>1</v>
      </c>
      <c r="EG234">
        <v>0.00326821853902439</v>
      </c>
      <c r="EH234">
        <v>0.00315338308222997</v>
      </c>
      <c r="EI234">
        <v>0.00285567608494429</v>
      </c>
      <c r="EJ234">
        <v>1</v>
      </c>
      <c r="EK234">
        <v>3</v>
      </c>
      <c r="EL234">
        <v>3</v>
      </c>
      <c r="EM234" t="s">
        <v>297</v>
      </c>
      <c r="EN234">
        <v>100</v>
      </c>
      <c r="EO234">
        <v>100</v>
      </c>
      <c r="EP234">
        <v>10.253</v>
      </c>
      <c r="EQ234">
        <v>0.1536</v>
      </c>
      <c r="ER234">
        <v>5.25304998807394</v>
      </c>
      <c r="ES234">
        <v>0.0095515401478521</v>
      </c>
      <c r="ET234">
        <v>-4.08282145803731e-06</v>
      </c>
      <c r="EU234">
        <v>9.61633180237613e-10</v>
      </c>
      <c r="EV234">
        <v>-0.0133641391554055</v>
      </c>
      <c r="EW234">
        <v>0.00964955815971448</v>
      </c>
      <c r="EX234">
        <v>0.000351754833574242</v>
      </c>
      <c r="EY234">
        <v>-6.74969522547015e-06</v>
      </c>
      <c r="EZ234">
        <v>-1</v>
      </c>
      <c r="FA234">
        <v>-1</v>
      </c>
      <c r="FB234">
        <v>-1</v>
      </c>
      <c r="FC234">
        <v>-1</v>
      </c>
      <c r="FD234">
        <v>7.7</v>
      </c>
      <c r="FE234">
        <v>7.7</v>
      </c>
      <c r="FF234">
        <v>2</v>
      </c>
      <c r="FG234">
        <v>793.15</v>
      </c>
      <c r="FH234">
        <v>740.475</v>
      </c>
      <c r="FI234">
        <v>20.0003</v>
      </c>
      <c r="FJ234">
        <v>26.7794</v>
      </c>
      <c r="FK234">
        <v>30.0001</v>
      </c>
      <c r="FL234">
        <v>26.8625</v>
      </c>
      <c r="FM234">
        <v>26.8374</v>
      </c>
      <c r="FN234">
        <v>41.6392</v>
      </c>
      <c r="FO234">
        <v>16.7813</v>
      </c>
      <c r="FP234">
        <v>6.45989</v>
      </c>
      <c r="FQ234">
        <v>20</v>
      </c>
      <c r="FR234">
        <v>726.31</v>
      </c>
      <c r="FS234">
        <v>12.9953</v>
      </c>
      <c r="FT234">
        <v>100.047</v>
      </c>
      <c r="FU234">
        <v>100.415</v>
      </c>
    </row>
    <row r="235" spans="1:177">
      <c r="A235">
        <v>219</v>
      </c>
      <c r="B235">
        <v>1621534005.6</v>
      </c>
      <c r="C235">
        <v>436.099999904633</v>
      </c>
      <c r="D235" t="s">
        <v>734</v>
      </c>
      <c r="E235" t="s">
        <v>735</v>
      </c>
      <c r="G235">
        <v>1621534005.6</v>
      </c>
      <c r="H235">
        <f>CD235*AF235*(BZ235-CA235)/(100*BS235*(1000-AF235*BZ235))</f>
        <v>0</v>
      </c>
      <c r="I235">
        <f>CD235*AF235*(BY235-BX235*(1000-AF235*CA235)/(1000-AF235*BZ235))/(100*BS235)</f>
        <v>0</v>
      </c>
      <c r="J235">
        <f>BX235 - IF(AF235&gt;1, I235*BS235*100.0/(AH235*CL235), 0)</f>
        <v>0</v>
      </c>
      <c r="K235">
        <f>((Q235-H235/2)*J235-I235)/(Q235+H235/2)</f>
        <v>0</v>
      </c>
      <c r="L235">
        <f>K235*(CE235+CF235)/1000.0</f>
        <v>0</v>
      </c>
      <c r="M235">
        <f>(BX235 - IF(AF235&gt;1, I235*BS235*100.0/(AH235*CL235), 0))*(CE235+CF235)/1000.0</f>
        <v>0</v>
      </c>
      <c r="N235">
        <f>2.0/((1/P235-1/O235)+SIGN(P235)*SQRT((1/P235-1/O235)*(1/P235-1/O235) + 4*BT235/((BT235+1)*(BT235+1))*(2*1/P235*1/O235-1/O235*1/O235)))</f>
        <v>0</v>
      </c>
      <c r="O235">
        <f>IF(LEFT(BU235,1)&lt;&gt;"0",IF(LEFT(BU235,1)="1",3.0,BV235),$D$5+$E$5*(CL235*CE235/($K$5*1000))+$F$5*(CL235*CE235/($K$5*1000))*MAX(MIN(BS235,$J$5),$I$5)*MAX(MIN(BS235,$J$5),$I$5)+$G$5*MAX(MIN(BS235,$J$5),$I$5)*(CL235*CE235/($K$5*1000))+$H$5*(CL235*CE235/($K$5*1000))*(CL235*CE235/($K$5*1000)))</f>
        <v>0</v>
      </c>
      <c r="P235">
        <f>H235*(1000-(1000*0.61365*exp(17.502*T235/(240.97+T235))/(CE235+CF235)+BZ235)/2)/(1000*0.61365*exp(17.502*T235/(240.97+T235))/(CE235+CF235)-BZ235)</f>
        <v>0</v>
      </c>
      <c r="Q235">
        <f>1/((BT235+1)/(N235/1.6)+1/(O235/1.37)) + BT235/((BT235+1)/(N235/1.6) + BT235/(O235/1.37))</f>
        <v>0</v>
      </c>
      <c r="R235">
        <f>(BP235*BR235)</f>
        <v>0</v>
      </c>
      <c r="S235">
        <f>(CG235+(R235+2*0.95*5.67E-8*(((CG235+$B$7)+273)^4-(CG235+273)^4)-44100*H235)/(1.84*29.3*O235+8*0.95*5.67E-8*(CG235+273)^3))</f>
        <v>0</v>
      </c>
      <c r="T235">
        <f>($C$7*CH235+$D$7*CI235+$E$7*S235)</f>
        <v>0</v>
      </c>
      <c r="U235">
        <f>0.61365*exp(17.502*T235/(240.97+T235))</f>
        <v>0</v>
      </c>
      <c r="V235">
        <f>(W235/X235*100)</f>
        <v>0</v>
      </c>
      <c r="W235">
        <f>BZ235*(CE235+CF235)/1000</f>
        <v>0</v>
      </c>
      <c r="X235">
        <f>0.61365*exp(17.502*CG235/(240.97+CG235))</f>
        <v>0</v>
      </c>
      <c r="Y235">
        <f>(U235-BZ235*(CE235+CF235)/1000)</f>
        <v>0</v>
      </c>
      <c r="Z235">
        <f>(-H235*44100)</f>
        <v>0</v>
      </c>
      <c r="AA235">
        <f>2*29.3*O235*0.92*(CG235-T235)</f>
        <v>0</v>
      </c>
      <c r="AB235">
        <f>2*0.95*5.67E-8*(((CG235+$B$7)+273)^4-(T235+273)^4)</f>
        <v>0</v>
      </c>
      <c r="AC235">
        <f>R235+AB235+Z235+AA235</f>
        <v>0</v>
      </c>
      <c r="AD235">
        <v>0</v>
      </c>
      <c r="AE235">
        <v>0</v>
      </c>
      <c r="AF235">
        <f>IF(AD235*$H$13&gt;=AH235,1.0,(AH235/(AH235-AD235*$H$13)))</f>
        <v>0</v>
      </c>
      <c r="AG235">
        <f>(AF235-1)*100</f>
        <v>0</v>
      </c>
      <c r="AH235">
        <f>MAX(0,($B$13+$C$13*CL235)/(1+$D$13*CL235)*CE235/(CG235+273)*$E$13)</f>
        <v>0</v>
      </c>
      <c r="AI235" t="s">
        <v>294</v>
      </c>
      <c r="AJ235">
        <v>0</v>
      </c>
      <c r="AK235">
        <v>0</v>
      </c>
      <c r="AL235">
        <f>AK235-AJ235</f>
        <v>0</v>
      </c>
      <c r="AM235">
        <f>AL235/AK235</f>
        <v>0</v>
      </c>
      <c r="AN235">
        <v>0</v>
      </c>
      <c r="AO235" t="s">
        <v>294</v>
      </c>
      <c r="AP235">
        <v>0</v>
      </c>
      <c r="AQ235">
        <v>0</v>
      </c>
      <c r="AR235">
        <f>1-AP235/AQ235</f>
        <v>0</v>
      </c>
      <c r="AS235">
        <v>0.5</v>
      </c>
      <c r="AT235">
        <f>BP235</f>
        <v>0</v>
      </c>
      <c r="AU235">
        <f>I235</f>
        <v>0</v>
      </c>
      <c r="AV235">
        <f>AR235*AS235*AT235</f>
        <v>0</v>
      </c>
      <c r="AW235">
        <f>BB235/AQ235</f>
        <v>0</v>
      </c>
      <c r="AX235">
        <f>(AU235-AN235)/AT235</f>
        <v>0</v>
      </c>
      <c r="AY235">
        <f>(AK235-AQ235)/AQ235</f>
        <v>0</v>
      </c>
      <c r="AZ235" t="s">
        <v>294</v>
      </c>
      <c r="BA235">
        <v>0</v>
      </c>
      <c r="BB235">
        <f>AQ235-BA235</f>
        <v>0</v>
      </c>
      <c r="BC235">
        <f>(AQ235-AP235)/(AQ235-BA235)</f>
        <v>0</v>
      </c>
      <c r="BD235">
        <f>(AK235-AQ235)/(AK235-BA235)</f>
        <v>0</v>
      </c>
      <c r="BE235">
        <f>(AQ235-AP235)/(AQ235-AJ235)</f>
        <v>0</v>
      </c>
      <c r="BF235">
        <f>(AK235-AQ235)/(AK235-AJ235)</f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f>$B$11*CM235+$C$11*CN235+$F$11*CO235*(1-CR235)</f>
        <v>0</v>
      </c>
      <c r="BP235">
        <f>BO235*BQ235</f>
        <v>0</v>
      </c>
      <c r="BQ235">
        <f>($B$11*$D$9+$C$11*$D$9+$F$11*((DB235+CT235)/MAX(DB235+CT235+DC235, 0.1)*$I$9+DC235/MAX(DB235+CT235+DC235, 0.1)*$J$9))/($B$11+$C$11+$F$11)</f>
        <v>0</v>
      </c>
      <c r="BR235">
        <f>($B$11*$K$9+$C$11*$K$9+$F$11*((DB235+CT235)/MAX(DB235+CT235+DC235, 0.1)*$P$9+DC235/MAX(DB235+CT235+DC235, 0.1)*$Q$9))/($B$11+$C$11+$F$11)</f>
        <v>0</v>
      </c>
      <c r="BS235">
        <v>6</v>
      </c>
      <c r="BT235">
        <v>0.5</v>
      </c>
      <c r="BU235" t="s">
        <v>295</v>
      </c>
      <c r="BV235">
        <v>2</v>
      </c>
      <c r="BW235">
        <v>1621534005.6</v>
      </c>
      <c r="BX235">
        <v>710.543</v>
      </c>
      <c r="BY235">
        <v>720.651</v>
      </c>
      <c r="BZ235">
        <v>12.9493</v>
      </c>
      <c r="CA235">
        <v>12.9444</v>
      </c>
      <c r="CB235">
        <v>700.273</v>
      </c>
      <c r="CC235">
        <v>12.7957</v>
      </c>
      <c r="CD235">
        <v>699.721</v>
      </c>
      <c r="CE235">
        <v>100.929</v>
      </c>
      <c r="CF235">
        <v>0.100554</v>
      </c>
      <c r="CG235">
        <v>22.9386</v>
      </c>
      <c r="CH235">
        <v>22.9151</v>
      </c>
      <c r="CI235">
        <v>999.9</v>
      </c>
      <c r="CJ235">
        <v>0</v>
      </c>
      <c r="CK235">
        <v>0</v>
      </c>
      <c r="CL235">
        <v>9950</v>
      </c>
      <c r="CM235">
        <v>0</v>
      </c>
      <c r="CN235">
        <v>3.26802</v>
      </c>
      <c r="CO235">
        <v>600.095</v>
      </c>
      <c r="CP235">
        <v>0.933003</v>
      </c>
      <c r="CQ235">
        <v>0.0669971</v>
      </c>
      <c r="CR235">
        <v>0</v>
      </c>
      <c r="CS235">
        <v>3.6852</v>
      </c>
      <c r="CT235">
        <v>4.99951</v>
      </c>
      <c r="CU235">
        <v>86.9151</v>
      </c>
      <c r="CV235">
        <v>4814.87</v>
      </c>
      <c r="CW235">
        <v>37.625</v>
      </c>
      <c r="CX235">
        <v>41.312</v>
      </c>
      <c r="CY235">
        <v>40</v>
      </c>
      <c r="CZ235">
        <v>40.937</v>
      </c>
      <c r="DA235">
        <v>39.937</v>
      </c>
      <c r="DB235">
        <v>555.23</v>
      </c>
      <c r="DC235">
        <v>39.87</v>
      </c>
      <c r="DD235">
        <v>0</v>
      </c>
      <c r="DE235">
        <v>1621534009.6</v>
      </c>
      <c r="DF235">
        <v>0</v>
      </c>
      <c r="DG235">
        <v>3.46138076923077</v>
      </c>
      <c r="DH235">
        <v>-0.788591457739386</v>
      </c>
      <c r="DI235">
        <v>-0.0101264912489117</v>
      </c>
      <c r="DJ235">
        <v>87.1137230769231</v>
      </c>
      <c r="DK235">
        <v>15</v>
      </c>
      <c r="DL235">
        <v>1621533543.5</v>
      </c>
      <c r="DM235" t="s">
        <v>296</v>
      </c>
      <c r="DN235">
        <v>1621533543</v>
      </c>
      <c r="DO235">
        <v>1621533543.5</v>
      </c>
      <c r="DP235">
        <v>4</v>
      </c>
      <c r="DQ235">
        <v>0.002</v>
      </c>
      <c r="DR235">
        <v>0.003</v>
      </c>
      <c r="DS235">
        <v>8.559</v>
      </c>
      <c r="DT235">
        <v>0.154</v>
      </c>
      <c r="DU235">
        <v>420</v>
      </c>
      <c r="DV235">
        <v>13</v>
      </c>
      <c r="DW235">
        <v>1.35</v>
      </c>
      <c r="DX235">
        <v>0.35</v>
      </c>
      <c r="DY235">
        <v>-10.1600609756098</v>
      </c>
      <c r="DZ235">
        <v>-0.342662299651575</v>
      </c>
      <c r="EA235">
        <v>0.144763456745148</v>
      </c>
      <c r="EB235">
        <v>1</v>
      </c>
      <c r="EC235">
        <v>3.44868529411765</v>
      </c>
      <c r="ED235">
        <v>-0.424163989856297</v>
      </c>
      <c r="EE235">
        <v>0.238990061487124</v>
      </c>
      <c r="EF235">
        <v>1</v>
      </c>
      <c r="EG235">
        <v>0.00320392683170732</v>
      </c>
      <c r="EH235">
        <v>0.00325093115749129</v>
      </c>
      <c r="EI235">
        <v>0.00281095458251336</v>
      </c>
      <c r="EJ235">
        <v>1</v>
      </c>
      <c r="EK235">
        <v>3</v>
      </c>
      <c r="EL235">
        <v>3</v>
      </c>
      <c r="EM235" t="s">
        <v>297</v>
      </c>
      <c r="EN235">
        <v>100</v>
      </c>
      <c r="EO235">
        <v>100</v>
      </c>
      <c r="EP235">
        <v>10.27</v>
      </c>
      <c r="EQ235">
        <v>0.1536</v>
      </c>
      <c r="ER235">
        <v>5.25304998807394</v>
      </c>
      <c r="ES235">
        <v>0.0095515401478521</v>
      </c>
      <c r="ET235">
        <v>-4.08282145803731e-06</v>
      </c>
      <c r="EU235">
        <v>9.61633180237613e-10</v>
      </c>
      <c r="EV235">
        <v>-0.0133641391554055</v>
      </c>
      <c r="EW235">
        <v>0.00964955815971448</v>
      </c>
      <c r="EX235">
        <v>0.000351754833574242</v>
      </c>
      <c r="EY235">
        <v>-6.74969522547015e-06</v>
      </c>
      <c r="EZ235">
        <v>-1</v>
      </c>
      <c r="FA235">
        <v>-1</v>
      </c>
      <c r="FB235">
        <v>-1</v>
      </c>
      <c r="FC235">
        <v>-1</v>
      </c>
      <c r="FD235">
        <v>7.7</v>
      </c>
      <c r="FE235">
        <v>7.7</v>
      </c>
      <c r="FF235">
        <v>2</v>
      </c>
      <c r="FG235">
        <v>792.972</v>
      </c>
      <c r="FH235">
        <v>740.665</v>
      </c>
      <c r="FI235">
        <v>20.0001</v>
      </c>
      <c r="FJ235">
        <v>26.7781</v>
      </c>
      <c r="FK235">
        <v>30</v>
      </c>
      <c r="FL235">
        <v>26.8625</v>
      </c>
      <c r="FM235">
        <v>26.8369</v>
      </c>
      <c r="FN235">
        <v>41.7946</v>
      </c>
      <c r="FO235">
        <v>16.7813</v>
      </c>
      <c r="FP235">
        <v>6.08919</v>
      </c>
      <c r="FQ235">
        <v>20</v>
      </c>
      <c r="FR235">
        <v>729.66</v>
      </c>
      <c r="FS235">
        <v>12.9953</v>
      </c>
      <c r="FT235">
        <v>100.05</v>
      </c>
      <c r="FU235">
        <v>100.418</v>
      </c>
    </row>
    <row r="236" spans="1:177">
      <c r="A236">
        <v>220</v>
      </c>
      <c r="B236">
        <v>1621534007.6</v>
      </c>
      <c r="C236">
        <v>438.099999904633</v>
      </c>
      <c r="D236" t="s">
        <v>736</v>
      </c>
      <c r="E236" t="s">
        <v>737</v>
      </c>
      <c r="G236">
        <v>1621534007.6</v>
      </c>
      <c r="H236">
        <f>CD236*AF236*(BZ236-CA236)/(100*BS236*(1000-AF236*BZ236))</f>
        <v>0</v>
      </c>
      <c r="I236">
        <f>CD236*AF236*(BY236-BX236*(1000-AF236*CA236)/(1000-AF236*BZ236))/(100*BS236)</f>
        <v>0</v>
      </c>
      <c r="J236">
        <f>BX236 - IF(AF236&gt;1, I236*BS236*100.0/(AH236*CL236), 0)</f>
        <v>0</v>
      </c>
      <c r="K236">
        <f>((Q236-H236/2)*J236-I236)/(Q236+H236/2)</f>
        <v>0</v>
      </c>
      <c r="L236">
        <f>K236*(CE236+CF236)/1000.0</f>
        <v>0</v>
      </c>
      <c r="M236">
        <f>(BX236 - IF(AF236&gt;1, I236*BS236*100.0/(AH236*CL236), 0))*(CE236+CF236)/1000.0</f>
        <v>0</v>
      </c>
      <c r="N236">
        <f>2.0/((1/P236-1/O236)+SIGN(P236)*SQRT((1/P236-1/O236)*(1/P236-1/O236) + 4*BT236/((BT236+1)*(BT236+1))*(2*1/P236*1/O236-1/O236*1/O236)))</f>
        <v>0</v>
      </c>
      <c r="O236">
        <f>IF(LEFT(BU236,1)&lt;&gt;"0",IF(LEFT(BU236,1)="1",3.0,BV236),$D$5+$E$5*(CL236*CE236/($K$5*1000))+$F$5*(CL236*CE236/($K$5*1000))*MAX(MIN(BS236,$J$5),$I$5)*MAX(MIN(BS236,$J$5),$I$5)+$G$5*MAX(MIN(BS236,$J$5),$I$5)*(CL236*CE236/($K$5*1000))+$H$5*(CL236*CE236/($K$5*1000))*(CL236*CE236/($K$5*1000)))</f>
        <v>0</v>
      </c>
      <c r="P236">
        <f>H236*(1000-(1000*0.61365*exp(17.502*T236/(240.97+T236))/(CE236+CF236)+BZ236)/2)/(1000*0.61365*exp(17.502*T236/(240.97+T236))/(CE236+CF236)-BZ236)</f>
        <v>0</v>
      </c>
      <c r="Q236">
        <f>1/((BT236+1)/(N236/1.6)+1/(O236/1.37)) + BT236/((BT236+1)/(N236/1.6) + BT236/(O236/1.37))</f>
        <v>0</v>
      </c>
      <c r="R236">
        <f>(BP236*BR236)</f>
        <v>0</v>
      </c>
      <c r="S236">
        <f>(CG236+(R236+2*0.95*5.67E-8*(((CG236+$B$7)+273)^4-(CG236+273)^4)-44100*H236)/(1.84*29.3*O236+8*0.95*5.67E-8*(CG236+273)^3))</f>
        <v>0</v>
      </c>
      <c r="T236">
        <f>($C$7*CH236+$D$7*CI236+$E$7*S236)</f>
        <v>0</v>
      </c>
      <c r="U236">
        <f>0.61365*exp(17.502*T236/(240.97+T236))</f>
        <v>0</v>
      </c>
      <c r="V236">
        <f>(W236/X236*100)</f>
        <v>0</v>
      </c>
      <c r="W236">
        <f>BZ236*(CE236+CF236)/1000</f>
        <v>0</v>
      </c>
      <c r="X236">
        <f>0.61365*exp(17.502*CG236/(240.97+CG236))</f>
        <v>0</v>
      </c>
      <c r="Y236">
        <f>(U236-BZ236*(CE236+CF236)/1000)</f>
        <v>0</v>
      </c>
      <c r="Z236">
        <f>(-H236*44100)</f>
        <v>0</v>
      </c>
      <c r="AA236">
        <f>2*29.3*O236*0.92*(CG236-T236)</f>
        <v>0</v>
      </c>
      <c r="AB236">
        <f>2*0.95*5.67E-8*(((CG236+$B$7)+273)^4-(T236+273)^4)</f>
        <v>0</v>
      </c>
      <c r="AC236">
        <f>R236+AB236+Z236+AA236</f>
        <v>0</v>
      </c>
      <c r="AD236">
        <v>0</v>
      </c>
      <c r="AE236">
        <v>0</v>
      </c>
      <c r="AF236">
        <f>IF(AD236*$H$13&gt;=AH236,1.0,(AH236/(AH236-AD236*$H$13)))</f>
        <v>0</v>
      </c>
      <c r="AG236">
        <f>(AF236-1)*100</f>
        <v>0</v>
      </c>
      <c r="AH236">
        <f>MAX(0,($B$13+$C$13*CL236)/(1+$D$13*CL236)*CE236/(CG236+273)*$E$13)</f>
        <v>0</v>
      </c>
      <c r="AI236" t="s">
        <v>294</v>
      </c>
      <c r="AJ236">
        <v>0</v>
      </c>
      <c r="AK236">
        <v>0</v>
      </c>
      <c r="AL236">
        <f>AK236-AJ236</f>
        <v>0</v>
      </c>
      <c r="AM236">
        <f>AL236/AK236</f>
        <v>0</v>
      </c>
      <c r="AN236">
        <v>0</v>
      </c>
      <c r="AO236" t="s">
        <v>294</v>
      </c>
      <c r="AP236">
        <v>0</v>
      </c>
      <c r="AQ236">
        <v>0</v>
      </c>
      <c r="AR236">
        <f>1-AP236/AQ236</f>
        <v>0</v>
      </c>
      <c r="AS236">
        <v>0.5</v>
      </c>
      <c r="AT236">
        <f>BP236</f>
        <v>0</v>
      </c>
      <c r="AU236">
        <f>I236</f>
        <v>0</v>
      </c>
      <c r="AV236">
        <f>AR236*AS236*AT236</f>
        <v>0</v>
      </c>
      <c r="AW236">
        <f>BB236/AQ236</f>
        <v>0</v>
      </c>
      <c r="AX236">
        <f>(AU236-AN236)/AT236</f>
        <v>0</v>
      </c>
      <c r="AY236">
        <f>(AK236-AQ236)/AQ236</f>
        <v>0</v>
      </c>
      <c r="AZ236" t="s">
        <v>294</v>
      </c>
      <c r="BA236">
        <v>0</v>
      </c>
      <c r="BB236">
        <f>AQ236-BA236</f>
        <v>0</v>
      </c>
      <c r="BC236">
        <f>(AQ236-AP236)/(AQ236-BA236)</f>
        <v>0</v>
      </c>
      <c r="BD236">
        <f>(AK236-AQ236)/(AK236-BA236)</f>
        <v>0</v>
      </c>
      <c r="BE236">
        <f>(AQ236-AP236)/(AQ236-AJ236)</f>
        <v>0</v>
      </c>
      <c r="BF236">
        <f>(AK236-AQ236)/(AK236-AJ236)</f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f>$B$11*CM236+$C$11*CN236+$F$11*CO236*(1-CR236)</f>
        <v>0</v>
      </c>
      <c r="BP236">
        <f>BO236*BQ236</f>
        <v>0</v>
      </c>
      <c r="BQ236">
        <f>($B$11*$D$9+$C$11*$D$9+$F$11*((DB236+CT236)/MAX(DB236+CT236+DC236, 0.1)*$I$9+DC236/MAX(DB236+CT236+DC236, 0.1)*$J$9))/($B$11+$C$11+$F$11)</f>
        <v>0</v>
      </c>
      <c r="BR236">
        <f>($B$11*$K$9+$C$11*$K$9+$F$11*((DB236+CT236)/MAX(DB236+CT236+DC236, 0.1)*$P$9+DC236/MAX(DB236+CT236+DC236, 0.1)*$Q$9))/($B$11+$C$11+$F$11)</f>
        <v>0</v>
      </c>
      <c r="BS236">
        <v>6</v>
      </c>
      <c r="BT236">
        <v>0.5</v>
      </c>
      <c r="BU236" t="s">
        <v>295</v>
      </c>
      <c r="BV236">
        <v>2</v>
      </c>
      <c r="BW236">
        <v>1621534007.6</v>
      </c>
      <c r="BX236">
        <v>713.795</v>
      </c>
      <c r="BY236">
        <v>724.072</v>
      </c>
      <c r="BZ236">
        <v>12.9495</v>
      </c>
      <c r="CA236">
        <v>12.9156</v>
      </c>
      <c r="CB236">
        <v>703.508</v>
      </c>
      <c r="CC236">
        <v>12.796</v>
      </c>
      <c r="CD236">
        <v>699.712</v>
      </c>
      <c r="CE236">
        <v>100.924</v>
      </c>
      <c r="CF236">
        <v>0.0999742</v>
      </c>
      <c r="CG236">
        <v>22.9386</v>
      </c>
      <c r="CH236">
        <v>22.9126</v>
      </c>
      <c r="CI236">
        <v>999.9</v>
      </c>
      <c r="CJ236">
        <v>0</v>
      </c>
      <c r="CK236">
        <v>0</v>
      </c>
      <c r="CL236">
        <v>10000</v>
      </c>
      <c r="CM236">
        <v>0</v>
      </c>
      <c r="CN236">
        <v>3.26802</v>
      </c>
      <c r="CO236">
        <v>599.788</v>
      </c>
      <c r="CP236">
        <v>0.932968</v>
      </c>
      <c r="CQ236">
        <v>0.0670323</v>
      </c>
      <c r="CR236">
        <v>0</v>
      </c>
      <c r="CS236">
        <v>3.4462</v>
      </c>
      <c r="CT236">
        <v>4.99951</v>
      </c>
      <c r="CU236">
        <v>86.7906</v>
      </c>
      <c r="CV236">
        <v>4812.34</v>
      </c>
      <c r="CW236">
        <v>37.625</v>
      </c>
      <c r="CX236">
        <v>41.312</v>
      </c>
      <c r="CY236">
        <v>40</v>
      </c>
      <c r="CZ236">
        <v>40.937</v>
      </c>
      <c r="DA236">
        <v>39.937</v>
      </c>
      <c r="DB236">
        <v>554.92</v>
      </c>
      <c r="DC236">
        <v>39.87</v>
      </c>
      <c r="DD236">
        <v>0</v>
      </c>
      <c r="DE236">
        <v>1621534011.4</v>
      </c>
      <c r="DF236">
        <v>0</v>
      </c>
      <c r="DG236">
        <v>3.399724</v>
      </c>
      <c r="DH236">
        <v>-0.0238077040665831</v>
      </c>
      <c r="DI236">
        <v>-1.25793845132562</v>
      </c>
      <c r="DJ236">
        <v>87.126628</v>
      </c>
      <c r="DK236">
        <v>15</v>
      </c>
      <c r="DL236">
        <v>1621533543.5</v>
      </c>
      <c r="DM236" t="s">
        <v>296</v>
      </c>
      <c r="DN236">
        <v>1621533543</v>
      </c>
      <c r="DO236">
        <v>1621533543.5</v>
      </c>
      <c r="DP236">
        <v>4</v>
      </c>
      <c r="DQ236">
        <v>0.002</v>
      </c>
      <c r="DR236">
        <v>0.003</v>
      </c>
      <c r="DS236">
        <v>8.559</v>
      </c>
      <c r="DT236">
        <v>0.154</v>
      </c>
      <c r="DU236">
        <v>420</v>
      </c>
      <c r="DV236">
        <v>13</v>
      </c>
      <c r="DW236">
        <v>1.35</v>
      </c>
      <c r="DX236">
        <v>0.35</v>
      </c>
      <c r="DY236">
        <v>-10.1706673170732</v>
      </c>
      <c r="DZ236">
        <v>-0.246699512195116</v>
      </c>
      <c r="EA236">
        <v>0.143088361733349</v>
      </c>
      <c r="EB236">
        <v>1</v>
      </c>
      <c r="EC236">
        <v>3.47152941176471</v>
      </c>
      <c r="ED236">
        <v>-0.861784453095561</v>
      </c>
      <c r="EE236">
        <v>0.227971813956194</v>
      </c>
      <c r="EF236">
        <v>1</v>
      </c>
      <c r="EG236">
        <v>0.00346609485609756</v>
      </c>
      <c r="EH236">
        <v>0.00674486015958187</v>
      </c>
      <c r="EI236">
        <v>0.00315623864159131</v>
      </c>
      <c r="EJ236">
        <v>1</v>
      </c>
      <c r="EK236">
        <v>3</v>
      </c>
      <c r="EL236">
        <v>3</v>
      </c>
      <c r="EM236" t="s">
        <v>297</v>
      </c>
      <c r="EN236">
        <v>100</v>
      </c>
      <c r="EO236">
        <v>100</v>
      </c>
      <c r="EP236">
        <v>10.287</v>
      </c>
      <c r="EQ236">
        <v>0.1535</v>
      </c>
      <c r="ER236">
        <v>5.25304998807394</v>
      </c>
      <c r="ES236">
        <v>0.0095515401478521</v>
      </c>
      <c r="ET236">
        <v>-4.08282145803731e-06</v>
      </c>
      <c r="EU236">
        <v>9.61633180237613e-10</v>
      </c>
      <c r="EV236">
        <v>-0.0133641391554055</v>
      </c>
      <c r="EW236">
        <v>0.00964955815971448</v>
      </c>
      <c r="EX236">
        <v>0.000351754833574242</v>
      </c>
      <c r="EY236">
        <v>-6.74969522547015e-06</v>
      </c>
      <c r="EZ236">
        <v>-1</v>
      </c>
      <c r="FA236">
        <v>-1</v>
      </c>
      <c r="FB236">
        <v>-1</v>
      </c>
      <c r="FC236">
        <v>-1</v>
      </c>
      <c r="FD236">
        <v>7.7</v>
      </c>
      <c r="FE236">
        <v>7.7</v>
      </c>
      <c r="FF236">
        <v>2</v>
      </c>
      <c r="FG236">
        <v>793.296</v>
      </c>
      <c r="FH236">
        <v>740.255</v>
      </c>
      <c r="FI236">
        <v>20.0001</v>
      </c>
      <c r="FJ236">
        <v>26.7772</v>
      </c>
      <c r="FK236">
        <v>30</v>
      </c>
      <c r="FL236">
        <v>26.8602</v>
      </c>
      <c r="FM236">
        <v>26.8351</v>
      </c>
      <c r="FN236">
        <v>41.9393</v>
      </c>
      <c r="FO236">
        <v>16.7813</v>
      </c>
      <c r="FP236">
        <v>6.08919</v>
      </c>
      <c r="FQ236">
        <v>20</v>
      </c>
      <c r="FR236">
        <v>733.04</v>
      </c>
      <c r="FS236">
        <v>12.9953</v>
      </c>
      <c r="FT236">
        <v>100.048</v>
      </c>
      <c r="FU236">
        <v>100.415</v>
      </c>
    </row>
    <row r="237" spans="1:177">
      <c r="A237">
        <v>221</v>
      </c>
      <c r="B237">
        <v>1621534009.6</v>
      </c>
      <c r="C237">
        <v>440.099999904633</v>
      </c>
      <c r="D237" t="s">
        <v>738</v>
      </c>
      <c r="E237" t="s">
        <v>739</v>
      </c>
      <c r="G237">
        <v>1621534009.6</v>
      </c>
      <c r="H237">
        <f>CD237*AF237*(BZ237-CA237)/(100*BS237*(1000-AF237*BZ237))</f>
        <v>0</v>
      </c>
      <c r="I237">
        <f>CD237*AF237*(BY237-BX237*(1000-AF237*CA237)/(1000-AF237*BZ237))/(100*BS237)</f>
        <v>0</v>
      </c>
      <c r="J237">
        <f>BX237 - IF(AF237&gt;1, I237*BS237*100.0/(AH237*CL237), 0)</f>
        <v>0</v>
      </c>
      <c r="K237">
        <f>((Q237-H237/2)*J237-I237)/(Q237+H237/2)</f>
        <v>0</v>
      </c>
      <c r="L237">
        <f>K237*(CE237+CF237)/1000.0</f>
        <v>0</v>
      </c>
      <c r="M237">
        <f>(BX237 - IF(AF237&gt;1, I237*BS237*100.0/(AH237*CL237), 0))*(CE237+CF237)/1000.0</f>
        <v>0</v>
      </c>
      <c r="N237">
        <f>2.0/((1/P237-1/O237)+SIGN(P237)*SQRT((1/P237-1/O237)*(1/P237-1/O237) + 4*BT237/((BT237+1)*(BT237+1))*(2*1/P237*1/O237-1/O237*1/O237)))</f>
        <v>0</v>
      </c>
      <c r="O237">
        <f>IF(LEFT(BU237,1)&lt;&gt;"0",IF(LEFT(BU237,1)="1",3.0,BV237),$D$5+$E$5*(CL237*CE237/($K$5*1000))+$F$5*(CL237*CE237/($K$5*1000))*MAX(MIN(BS237,$J$5),$I$5)*MAX(MIN(BS237,$J$5),$I$5)+$G$5*MAX(MIN(BS237,$J$5),$I$5)*(CL237*CE237/($K$5*1000))+$H$5*(CL237*CE237/($K$5*1000))*(CL237*CE237/($K$5*1000)))</f>
        <v>0</v>
      </c>
      <c r="P237">
        <f>H237*(1000-(1000*0.61365*exp(17.502*T237/(240.97+T237))/(CE237+CF237)+BZ237)/2)/(1000*0.61365*exp(17.502*T237/(240.97+T237))/(CE237+CF237)-BZ237)</f>
        <v>0</v>
      </c>
      <c r="Q237">
        <f>1/((BT237+1)/(N237/1.6)+1/(O237/1.37)) + BT237/((BT237+1)/(N237/1.6) + BT237/(O237/1.37))</f>
        <v>0</v>
      </c>
      <c r="R237">
        <f>(BP237*BR237)</f>
        <v>0</v>
      </c>
      <c r="S237">
        <f>(CG237+(R237+2*0.95*5.67E-8*(((CG237+$B$7)+273)^4-(CG237+273)^4)-44100*H237)/(1.84*29.3*O237+8*0.95*5.67E-8*(CG237+273)^3))</f>
        <v>0</v>
      </c>
      <c r="T237">
        <f>($C$7*CH237+$D$7*CI237+$E$7*S237)</f>
        <v>0</v>
      </c>
      <c r="U237">
        <f>0.61365*exp(17.502*T237/(240.97+T237))</f>
        <v>0</v>
      </c>
      <c r="V237">
        <f>(W237/X237*100)</f>
        <v>0</v>
      </c>
      <c r="W237">
        <f>BZ237*(CE237+CF237)/1000</f>
        <v>0</v>
      </c>
      <c r="X237">
        <f>0.61365*exp(17.502*CG237/(240.97+CG237))</f>
        <v>0</v>
      </c>
      <c r="Y237">
        <f>(U237-BZ237*(CE237+CF237)/1000)</f>
        <v>0</v>
      </c>
      <c r="Z237">
        <f>(-H237*44100)</f>
        <v>0</v>
      </c>
      <c r="AA237">
        <f>2*29.3*O237*0.92*(CG237-T237)</f>
        <v>0</v>
      </c>
      <c r="AB237">
        <f>2*0.95*5.67E-8*(((CG237+$B$7)+273)^4-(T237+273)^4)</f>
        <v>0</v>
      </c>
      <c r="AC237">
        <f>R237+AB237+Z237+AA237</f>
        <v>0</v>
      </c>
      <c r="AD237">
        <v>0</v>
      </c>
      <c r="AE237">
        <v>0</v>
      </c>
      <c r="AF237">
        <f>IF(AD237*$H$13&gt;=AH237,1.0,(AH237/(AH237-AD237*$H$13)))</f>
        <v>0</v>
      </c>
      <c r="AG237">
        <f>(AF237-1)*100</f>
        <v>0</v>
      </c>
      <c r="AH237">
        <f>MAX(0,($B$13+$C$13*CL237)/(1+$D$13*CL237)*CE237/(CG237+273)*$E$13)</f>
        <v>0</v>
      </c>
      <c r="AI237" t="s">
        <v>294</v>
      </c>
      <c r="AJ237">
        <v>0</v>
      </c>
      <c r="AK237">
        <v>0</v>
      </c>
      <c r="AL237">
        <f>AK237-AJ237</f>
        <v>0</v>
      </c>
      <c r="AM237">
        <f>AL237/AK237</f>
        <v>0</v>
      </c>
      <c r="AN237">
        <v>0</v>
      </c>
      <c r="AO237" t="s">
        <v>294</v>
      </c>
      <c r="AP237">
        <v>0</v>
      </c>
      <c r="AQ237">
        <v>0</v>
      </c>
      <c r="AR237">
        <f>1-AP237/AQ237</f>
        <v>0</v>
      </c>
      <c r="AS237">
        <v>0.5</v>
      </c>
      <c r="AT237">
        <f>BP237</f>
        <v>0</v>
      </c>
      <c r="AU237">
        <f>I237</f>
        <v>0</v>
      </c>
      <c r="AV237">
        <f>AR237*AS237*AT237</f>
        <v>0</v>
      </c>
      <c r="AW237">
        <f>BB237/AQ237</f>
        <v>0</v>
      </c>
      <c r="AX237">
        <f>(AU237-AN237)/AT237</f>
        <v>0</v>
      </c>
      <c r="AY237">
        <f>(AK237-AQ237)/AQ237</f>
        <v>0</v>
      </c>
      <c r="AZ237" t="s">
        <v>294</v>
      </c>
      <c r="BA237">
        <v>0</v>
      </c>
      <c r="BB237">
        <f>AQ237-BA237</f>
        <v>0</v>
      </c>
      <c r="BC237">
        <f>(AQ237-AP237)/(AQ237-BA237)</f>
        <v>0</v>
      </c>
      <c r="BD237">
        <f>(AK237-AQ237)/(AK237-BA237)</f>
        <v>0</v>
      </c>
      <c r="BE237">
        <f>(AQ237-AP237)/(AQ237-AJ237)</f>
        <v>0</v>
      </c>
      <c r="BF237">
        <f>(AK237-AQ237)/(AK237-AJ237)</f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f>$B$11*CM237+$C$11*CN237+$F$11*CO237*(1-CR237)</f>
        <v>0</v>
      </c>
      <c r="BP237">
        <f>BO237*BQ237</f>
        <v>0</v>
      </c>
      <c r="BQ237">
        <f>($B$11*$D$9+$C$11*$D$9+$F$11*((DB237+CT237)/MAX(DB237+CT237+DC237, 0.1)*$I$9+DC237/MAX(DB237+CT237+DC237, 0.1)*$J$9))/($B$11+$C$11+$F$11)</f>
        <v>0</v>
      </c>
      <c r="BR237">
        <f>($B$11*$K$9+$C$11*$K$9+$F$11*((DB237+CT237)/MAX(DB237+CT237+DC237, 0.1)*$P$9+DC237/MAX(DB237+CT237+DC237, 0.1)*$Q$9))/($B$11+$C$11+$F$11)</f>
        <v>0</v>
      </c>
      <c r="BS237">
        <v>6</v>
      </c>
      <c r="BT237">
        <v>0.5</v>
      </c>
      <c r="BU237" t="s">
        <v>295</v>
      </c>
      <c r="BV237">
        <v>2</v>
      </c>
      <c r="BW237">
        <v>1621534009.6</v>
      </c>
      <c r="BX237">
        <v>717.376</v>
      </c>
      <c r="BY237">
        <v>727.168</v>
      </c>
      <c r="BZ237">
        <v>12.937</v>
      </c>
      <c r="CA237">
        <v>12.9128</v>
      </c>
      <c r="CB237">
        <v>707.07</v>
      </c>
      <c r="CC237">
        <v>12.7837</v>
      </c>
      <c r="CD237">
        <v>699.788</v>
      </c>
      <c r="CE237">
        <v>100.923</v>
      </c>
      <c r="CF237">
        <v>0.100124</v>
      </c>
      <c r="CG237">
        <v>22.9374</v>
      </c>
      <c r="CH237">
        <v>22.9139</v>
      </c>
      <c r="CI237">
        <v>999.9</v>
      </c>
      <c r="CJ237">
        <v>0</v>
      </c>
      <c r="CK237">
        <v>0</v>
      </c>
      <c r="CL237">
        <v>9990</v>
      </c>
      <c r="CM237">
        <v>0</v>
      </c>
      <c r="CN237">
        <v>3.22278</v>
      </c>
      <c r="CO237">
        <v>599.788</v>
      </c>
      <c r="CP237">
        <v>0.932968</v>
      </c>
      <c r="CQ237">
        <v>0.0670323</v>
      </c>
      <c r="CR237">
        <v>0</v>
      </c>
      <c r="CS237">
        <v>3.1832</v>
      </c>
      <c r="CT237">
        <v>4.99951</v>
      </c>
      <c r="CU237">
        <v>86.9655</v>
      </c>
      <c r="CV237">
        <v>4812.34</v>
      </c>
      <c r="CW237">
        <v>37.625</v>
      </c>
      <c r="CX237">
        <v>41.312</v>
      </c>
      <c r="CY237">
        <v>40</v>
      </c>
      <c r="CZ237">
        <v>40.937</v>
      </c>
      <c r="DA237">
        <v>39.937</v>
      </c>
      <c r="DB237">
        <v>554.92</v>
      </c>
      <c r="DC237">
        <v>39.87</v>
      </c>
      <c r="DD237">
        <v>0</v>
      </c>
      <c r="DE237">
        <v>1621534013.2</v>
      </c>
      <c r="DF237">
        <v>0</v>
      </c>
      <c r="DG237">
        <v>3.38006153846154</v>
      </c>
      <c r="DH237">
        <v>-0.20637949568624</v>
      </c>
      <c r="DI237">
        <v>-2.00009572191426</v>
      </c>
      <c r="DJ237">
        <v>87.0917538461538</v>
      </c>
      <c r="DK237">
        <v>15</v>
      </c>
      <c r="DL237">
        <v>1621533543.5</v>
      </c>
      <c r="DM237" t="s">
        <v>296</v>
      </c>
      <c r="DN237">
        <v>1621533543</v>
      </c>
      <c r="DO237">
        <v>1621533543.5</v>
      </c>
      <c r="DP237">
        <v>4</v>
      </c>
      <c r="DQ237">
        <v>0.002</v>
      </c>
      <c r="DR237">
        <v>0.003</v>
      </c>
      <c r="DS237">
        <v>8.559</v>
      </c>
      <c r="DT237">
        <v>0.154</v>
      </c>
      <c r="DU237">
        <v>420</v>
      </c>
      <c r="DV237">
        <v>13</v>
      </c>
      <c r="DW237">
        <v>1.35</v>
      </c>
      <c r="DX237">
        <v>0.35</v>
      </c>
      <c r="DY237">
        <v>-10.1751365853659</v>
      </c>
      <c r="DZ237">
        <v>-0.0400586759581831</v>
      </c>
      <c r="EA237">
        <v>0.140264264969253</v>
      </c>
      <c r="EB237">
        <v>1</v>
      </c>
      <c r="EC237">
        <v>3.45255</v>
      </c>
      <c r="ED237">
        <v>-0.844308865706447</v>
      </c>
      <c r="EE237">
        <v>0.229524649771961</v>
      </c>
      <c r="EF237">
        <v>1</v>
      </c>
      <c r="EG237">
        <v>0.00609493375609756</v>
      </c>
      <c r="EH237">
        <v>0.0410137642160279</v>
      </c>
      <c r="EI237">
        <v>0.00799727210098206</v>
      </c>
      <c r="EJ237">
        <v>1</v>
      </c>
      <c r="EK237">
        <v>3</v>
      </c>
      <c r="EL237">
        <v>3</v>
      </c>
      <c r="EM237" t="s">
        <v>297</v>
      </c>
      <c r="EN237">
        <v>100</v>
      </c>
      <c r="EO237">
        <v>100</v>
      </c>
      <c r="EP237">
        <v>10.306</v>
      </c>
      <c r="EQ237">
        <v>0.1533</v>
      </c>
      <c r="ER237">
        <v>5.25304998807394</v>
      </c>
      <c r="ES237">
        <v>0.0095515401478521</v>
      </c>
      <c r="ET237">
        <v>-4.08282145803731e-06</v>
      </c>
      <c r="EU237">
        <v>9.61633180237613e-10</v>
      </c>
      <c r="EV237">
        <v>-0.0133641391554055</v>
      </c>
      <c r="EW237">
        <v>0.00964955815971448</v>
      </c>
      <c r="EX237">
        <v>0.000351754833574242</v>
      </c>
      <c r="EY237">
        <v>-6.74969522547015e-06</v>
      </c>
      <c r="EZ237">
        <v>-1</v>
      </c>
      <c r="FA237">
        <v>-1</v>
      </c>
      <c r="FB237">
        <v>-1</v>
      </c>
      <c r="FC237">
        <v>-1</v>
      </c>
      <c r="FD237">
        <v>7.8</v>
      </c>
      <c r="FE237">
        <v>7.8</v>
      </c>
      <c r="FF237">
        <v>2</v>
      </c>
      <c r="FG237">
        <v>793.652</v>
      </c>
      <c r="FH237">
        <v>739.876</v>
      </c>
      <c r="FI237">
        <v>20.0001</v>
      </c>
      <c r="FJ237">
        <v>26.7772</v>
      </c>
      <c r="FK237">
        <v>29.9999</v>
      </c>
      <c r="FL237">
        <v>26.8602</v>
      </c>
      <c r="FM237">
        <v>26.8346</v>
      </c>
      <c r="FN237">
        <v>42.0884</v>
      </c>
      <c r="FO237">
        <v>16.7813</v>
      </c>
      <c r="FP237">
        <v>6.08919</v>
      </c>
      <c r="FQ237">
        <v>20</v>
      </c>
      <c r="FR237">
        <v>736.44</v>
      </c>
      <c r="FS237">
        <v>12.9953</v>
      </c>
      <c r="FT237">
        <v>100.05</v>
      </c>
      <c r="FU237">
        <v>100.414</v>
      </c>
    </row>
    <row r="238" spans="1:177">
      <c r="A238">
        <v>222</v>
      </c>
      <c r="B238">
        <v>1621534011.6</v>
      </c>
      <c r="C238">
        <v>442.099999904633</v>
      </c>
      <c r="D238" t="s">
        <v>740</v>
      </c>
      <c r="E238" t="s">
        <v>741</v>
      </c>
      <c r="G238">
        <v>1621534011.6</v>
      </c>
      <c r="H238">
        <f>CD238*AF238*(BZ238-CA238)/(100*BS238*(1000-AF238*BZ238))</f>
        <v>0</v>
      </c>
      <c r="I238">
        <f>CD238*AF238*(BY238-BX238*(1000-AF238*CA238)/(1000-AF238*BZ238))/(100*BS238)</f>
        <v>0</v>
      </c>
      <c r="J238">
        <f>BX238 - IF(AF238&gt;1, I238*BS238*100.0/(AH238*CL238), 0)</f>
        <v>0</v>
      </c>
      <c r="K238">
        <f>((Q238-H238/2)*J238-I238)/(Q238+H238/2)</f>
        <v>0</v>
      </c>
      <c r="L238">
        <f>K238*(CE238+CF238)/1000.0</f>
        <v>0</v>
      </c>
      <c r="M238">
        <f>(BX238 - IF(AF238&gt;1, I238*BS238*100.0/(AH238*CL238), 0))*(CE238+CF238)/1000.0</f>
        <v>0</v>
      </c>
      <c r="N238">
        <f>2.0/((1/P238-1/O238)+SIGN(P238)*SQRT((1/P238-1/O238)*(1/P238-1/O238) + 4*BT238/((BT238+1)*(BT238+1))*(2*1/P238*1/O238-1/O238*1/O238)))</f>
        <v>0</v>
      </c>
      <c r="O238">
        <f>IF(LEFT(BU238,1)&lt;&gt;"0",IF(LEFT(BU238,1)="1",3.0,BV238),$D$5+$E$5*(CL238*CE238/($K$5*1000))+$F$5*(CL238*CE238/($K$5*1000))*MAX(MIN(BS238,$J$5),$I$5)*MAX(MIN(BS238,$J$5),$I$5)+$G$5*MAX(MIN(BS238,$J$5),$I$5)*(CL238*CE238/($K$5*1000))+$H$5*(CL238*CE238/($K$5*1000))*(CL238*CE238/($K$5*1000)))</f>
        <v>0</v>
      </c>
      <c r="P238">
        <f>H238*(1000-(1000*0.61365*exp(17.502*T238/(240.97+T238))/(CE238+CF238)+BZ238)/2)/(1000*0.61365*exp(17.502*T238/(240.97+T238))/(CE238+CF238)-BZ238)</f>
        <v>0</v>
      </c>
      <c r="Q238">
        <f>1/((BT238+1)/(N238/1.6)+1/(O238/1.37)) + BT238/((BT238+1)/(N238/1.6) + BT238/(O238/1.37))</f>
        <v>0</v>
      </c>
      <c r="R238">
        <f>(BP238*BR238)</f>
        <v>0</v>
      </c>
      <c r="S238">
        <f>(CG238+(R238+2*0.95*5.67E-8*(((CG238+$B$7)+273)^4-(CG238+273)^4)-44100*H238)/(1.84*29.3*O238+8*0.95*5.67E-8*(CG238+273)^3))</f>
        <v>0</v>
      </c>
      <c r="T238">
        <f>($C$7*CH238+$D$7*CI238+$E$7*S238)</f>
        <v>0</v>
      </c>
      <c r="U238">
        <f>0.61365*exp(17.502*T238/(240.97+T238))</f>
        <v>0</v>
      </c>
      <c r="V238">
        <f>(W238/X238*100)</f>
        <v>0</v>
      </c>
      <c r="W238">
        <f>BZ238*(CE238+CF238)/1000</f>
        <v>0</v>
      </c>
      <c r="X238">
        <f>0.61365*exp(17.502*CG238/(240.97+CG238))</f>
        <v>0</v>
      </c>
      <c r="Y238">
        <f>(U238-BZ238*(CE238+CF238)/1000)</f>
        <v>0</v>
      </c>
      <c r="Z238">
        <f>(-H238*44100)</f>
        <v>0</v>
      </c>
      <c r="AA238">
        <f>2*29.3*O238*0.92*(CG238-T238)</f>
        <v>0</v>
      </c>
      <c r="AB238">
        <f>2*0.95*5.67E-8*(((CG238+$B$7)+273)^4-(T238+273)^4)</f>
        <v>0</v>
      </c>
      <c r="AC238">
        <f>R238+AB238+Z238+AA238</f>
        <v>0</v>
      </c>
      <c r="AD238">
        <v>0</v>
      </c>
      <c r="AE238">
        <v>0</v>
      </c>
      <c r="AF238">
        <f>IF(AD238*$H$13&gt;=AH238,1.0,(AH238/(AH238-AD238*$H$13)))</f>
        <v>0</v>
      </c>
      <c r="AG238">
        <f>(AF238-1)*100</f>
        <v>0</v>
      </c>
      <c r="AH238">
        <f>MAX(0,($B$13+$C$13*CL238)/(1+$D$13*CL238)*CE238/(CG238+273)*$E$13)</f>
        <v>0</v>
      </c>
      <c r="AI238" t="s">
        <v>294</v>
      </c>
      <c r="AJ238">
        <v>0</v>
      </c>
      <c r="AK238">
        <v>0</v>
      </c>
      <c r="AL238">
        <f>AK238-AJ238</f>
        <v>0</v>
      </c>
      <c r="AM238">
        <f>AL238/AK238</f>
        <v>0</v>
      </c>
      <c r="AN238">
        <v>0</v>
      </c>
      <c r="AO238" t="s">
        <v>294</v>
      </c>
      <c r="AP238">
        <v>0</v>
      </c>
      <c r="AQ238">
        <v>0</v>
      </c>
      <c r="AR238">
        <f>1-AP238/AQ238</f>
        <v>0</v>
      </c>
      <c r="AS238">
        <v>0.5</v>
      </c>
      <c r="AT238">
        <f>BP238</f>
        <v>0</v>
      </c>
      <c r="AU238">
        <f>I238</f>
        <v>0</v>
      </c>
      <c r="AV238">
        <f>AR238*AS238*AT238</f>
        <v>0</v>
      </c>
      <c r="AW238">
        <f>BB238/AQ238</f>
        <v>0</v>
      </c>
      <c r="AX238">
        <f>(AU238-AN238)/AT238</f>
        <v>0</v>
      </c>
      <c r="AY238">
        <f>(AK238-AQ238)/AQ238</f>
        <v>0</v>
      </c>
      <c r="AZ238" t="s">
        <v>294</v>
      </c>
      <c r="BA238">
        <v>0</v>
      </c>
      <c r="BB238">
        <f>AQ238-BA238</f>
        <v>0</v>
      </c>
      <c r="BC238">
        <f>(AQ238-AP238)/(AQ238-BA238)</f>
        <v>0</v>
      </c>
      <c r="BD238">
        <f>(AK238-AQ238)/(AK238-BA238)</f>
        <v>0</v>
      </c>
      <c r="BE238">
        <f>(AQ238-AP238)/(AQ238-AJ238)</f>
        <v>0</v>
      </c>
      <c r="BF238">
        <f>(AK238-AQ238)/(AK238-AJ238)</f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f>$B$11*CM238+$C$11*CN238+$F$11*CO238*(1-CR238)</f>
        <v>0</v>
      </c>
      <c r="BP238">
        <f>BO238*BQ238</f>
        <v>0</v>
      </c>
      <c r="BQ238">
        <f>($B$11*$D$9+$C$11*$D$9+$F$11*((DB238+CT238)/MAX(DB238+CT238+DC238, 0.1)*$I$9+DC238/MAX(DB238+CT238+DC238, 0.1)*$J$9))/($B$11+$C$11+$F$11)</f>
        <v>0</v>
      </c>
      <c r="BR238">
        <f>($B$11*$K$9+$C$11*$K$9+$F$11*((DB238+CT238)/MAX(DB238+CT238+DC238, 0.1)*$P$9+DC238/MAX(DB238+CT238+DC238, 0.1)*$Q$9))/($B$11+$C$11+$F$11)</f>
        <v>0</v>
      </c>
      <c r="BS238">
        <v>6</v>
      </c>
      <c r="BT238">
        <v>0.5</v>
      </c>
      <c r="BU238" t="s">
        <v>295</v>
      </c>
      <c r="BV238">
        <v>2</v>
      </c>
      <c r="BW238">
        <v>1621534011.6</v>
      </c>
      <c r="BX238">
        <v>720.465</v>
      </c>
      <c r="BY238">
        <v>730.267</v>
      </c>
      <c r="BZ238">
        <v>12.9311</v>
      </c>
      <c r="CA238">
        <v>12.9069</v>
      </c>
      <c r="CB238">
        <v>710.143</v>
      </c>
      <c r="CC238">
        <v>12.7778</v>
      </c>
      <c r="CD238">
        <v>699.996</v>
      </c>
      <c r="CE238">
        <v>100.93</v>
      </c>
      <c r="CF238">
        <v>0.101162</v>
      </c>
      <c r="CG238">
        <v>22.9367</v>
      </c>
      <c r="CH238">
        <v>22.9007</v>
      </c>
      <c r="CI238">
        <v>999.9</v>
      </c>
      <c r="CJ238">
        <v>0</v>
      </c>
      <c r="CK238">
        <v>0</v>
      </c>
      <c r="CL238">
        <v>9940</v>
      </c>
      <c r="CM238">
        <v>0</v>
      </c>
      <c r="CN238">
        <v>3.22278</v>
      </c>
      <c r="CO238">
        <v>600.099</v>
      </c>
      <c r="CP238">
        <v>0.933003</v>
      </c>
      <c r="CQ238">
        <v>0.0669971</v>
      </c>
      <c r="CR238">
        <v>0</v>
      </c>
      <c r="CS238">
        <v>3.7295</v>
      </c>
      <c r="CT238">
        <v>4.99951</v>
      </c>
      <c r="CU238">
        <v>86.8563</v>
      </c>
      <c r="CV238">
        <v>4814.91</v>
      </c>
      <c r="CW238">
        <v>37.625</v>
      </c>
      <c r="CX238">
        <v>41.312</v>
      </c>
      <c r="CY238">
        <v>40</v>
      </c>
      <c r="CZ238">
        <v>40.937</v>
      </c>
      <c r="DA238">
        <v>39.937</v>
      </c>
      <c r="DB238">
        <v>555.23</v>
      </c>
      <c r="DC238">
        <v>39.87</v>
      </c>
      <c r="DD238">
        <v>0</v>
      </c>
      <c r="DE238">
        <v>1621534015.6</v>
      </c>
      <c r="DF238">
        <v>0</v>
      </c>
      <c r="DG238">
        <v>3.39838846153846</v>
      </c>
      <c r="DH238">
        <v>0.410690586114952</v>
      </c>
      <c r="DI238">
        <v>-2.06658119128376</v>
      </c>
      <c r="DJ238">
        <v>87.0375730769231</v>
      </c>
      <c r="DK238">
        <v>15</v>
      </c>
      <c r="DL238">
        <v>1621533543.5</v>
      </c>
      <c r="DM238" t="s">
        <v>296</v>
      </c>
      <c r="DN238">
        <v>1621533543</v>
      </c>
      <c r="DO238">
        <v>1621533543.5</v>
      </c>
      <c r="DP238">
        <v>4</v>
      </c>
      <c r="DQ238">
        <v>0.002</v>
      </c>
      <c r="DR238">
        <v>0.003</v>
      </c>
      <c r="DS238">
        <v>8.559</v>
      </c>
      <c r="DT238">
        <v>0.154</v>
      </c>
      <c r="DU238">
        <v>420</v>
      </c>
      <c r="DV238">
        <v>13</v>
      </c>
      <c r="DW238">
        <v>1.35</v>
      </c>
      <c r="DX238">
        <v>0.35</v>
      </c>
      <c r="DY238">
        <v>-10.1579658536585</v>
      </c>
      <c r="DZ238">
        <v>0.549953728223001</v>
      </c>
      <c r="EA238">
        <v>0.162631589122067</v>
      </c>
      <c r="EB238">
        <v>0</v>
      </c>
      <c r="EC238">
        <v>3.43053529411765</v>
      </c>
      <c r="ED238">
        <v>-0.740457519198691</v>
      </c>
      <c r="EE238">
        <v>0.227401840339122</v>
      </c>
      <c r="EF238">
        <v>1</v>
      </c>
      <c r="EG238">
        <v>0.00804524424390244</v>
      </c>
      <c r="EH238">
        <v>0.0694139957979094</v>
      </c>
      <c r="EI238">
        <v>0.00977061351619225</v>
      </c>
      <c r="EJ238">
        <v>1</v>
      </c>
      <c r="EK238">
        <v>2</v>
      </c>
      <c r="EL238">
        <v>3</v>
      </c>
      <c r="EM238" t="s">
        <v>306</v>
      </c>
      <c r="EN238">
        <v>100</v>
      </c>
      <c r="EO238">
        <v>100</v>
      </c>
      <c r="EP238">
        <v>10.322</v>
      </c>
      <c r="EQ238">
        <v>0.1533</v>
      </c>
      <c r="ER238">
        <v>5.25304998807394</v>
      </c>
      <c r="ES238">
        <v>0.0095515401478521</v>
      </c>
      <c r="ET238">
        <v>-4.08282145803731e-06</v>
      </c>
      <c r="EU238">
        <v>9.61633180237613e-10</v>
      </c>
      <c r="EV238">
        <v>-0.0133641391554055</v>
      </c>
      <c r="EW238">
        <v>0.00964955815971448</v>
      </c>
      <c r="EX238">
        <v>0.000351754833574242</v>
      </c>
      <c r="EY238">
        <v>-6.74969522547015e-06</v>
      </c>
      <c r="EZ238">
        <v>-1</v>
      </c>
      <c r="FA238">
        <v>-1</v>
      </c>
      <c r="FB238">
        <v>-1</v>
      </c>
      <c r="FC238">
        <v>-1</v>
      </c>
      <c r="FD238">
        <v>7.8</v>
      </c>
      <c r="FE238">
        <v>7.8</v>
      </c>
      <c r="FF238">
        <v>2</v>
      </c>
      <c r="FG238">
        <v>793.283</v>
      </c>
      <c r="FH238">
        <v>739.845</v>
      </c>
      <c r="FI238">
        <v>20</v>
      </c>
      <c r="FJ238">
        <v>26.7749</v>
      </c>
      <c r="FK238">
        <v>29.9999</v>
      </c>
      <c r="FL238">
        <v>26.8589</v>
      </c>
      <c r="FM238">
        <v>26.8328</v>
      </c>
      <c r="FN238">
        <v>42.2412</v>
      </c>
      <c r="FO238">
        <v>16.7813</v>
      </c>
      <c r="FP238">
        <v>6.08919</v>
      </c>
      <c r="FQ238">
        <v>20</v>
      </c>
      <c r="FR238">
        <v>739.8</v>
      </c>
      <c r="FS238">
        <v>12.9953</v>
      </c>
      <c r="FT238">
        <v>100.052</v>
      </c>
      <c r="FU238">
        <v>100.416</v>
      </c>
    </row>
    <row r="239" spans="1:177">
      <c r="A239">
        <v>223</v>
      </c>
      <c r="B239">
        <v>1621534013.6</v>
      </c>
      <c r="C239">
        <v>444.099999904633</v>
      </c>
      <c r="D239" t="s">
        <v>742</v>
      </c>
      <c r="E239" t="s">
        <v>743</v>
      </c>
      <c r="G239">
        <v>1621534013.6</v>
      </c>
      <c r="H239">
        <f>CD239*AF239*(BZ239-CA239)/(100*BS239*(1000-AF239*BZ239))</f>
        <v>0</v>
      </c>
      <c r="I239">
        <f>CD239*AF239*(BY239-BX239*(1000-AF239*CA239)/(1000-AF239*BZ239))/(100*BS239)</f>
        <v>0</v>
      </c>
      <c r="J239">
        <f>BX239 - IF(AF239&gt;1, I239*BS239*100.0/(AH239*CL239), 0)</f>
        <v>0</v>
      </c>
      <c r="K239">
        <f>((Q239-H239/2)*J239-I239)/(Q239+H239/2)</f>
        <v>0</v>
      </c>
      <c r="L239">
        <f>K239*(CE239+CF239)/1000.0</f>
        <v>0</v>
      </c>
      <c r="M239">
        <f>(BX239 - IF(AF239&gt;1, I239*BS239*100.0/(AH239*CL239), 0))*(CE239+CF239)/1000.0</f>
        <v>0</v>
      </c>
      <c r="N239">
        <f>2.0/((1/P239-1/O239)+SIGN(P239)*SQRT((1/P239-1/O239)*(1/P239-1/O239) + 4*BT239/((BT239+1)*(BT239+1))*(2*1/P239*1/O239-1/O239*1/O239)))</f>
        <v>0</v>
      </c>
      <c r="O239">
        <f>IF(LEFT(BU239,1)&lt;&gt;"0",IF(LEFT(BU239,1)="1",3.0,BV239),$D$5+$E$5*(CL239*CE239/($K$5*1000))+$F$5*(CL239*CE239/($K$5*1000))*MAX(MIN(BS239,$J$5),$I$5)*MAX(MIN(BS239,$J$5),$I$5)+$G$5*MAX(MIN(BS239,$J$5),$I$5)*(CL239*CE239/($K$5*1000))+$H$5*(CL239*CE239/($K$5*1000))*(CL239*CE239/($K$5*1000)))</f>
        <v>0</v>
      </c>
      <c r="P239">
        <f>H239*(1000-(1000*0.61365*exp(17.502*T239/(240.97+T239))/(CE239+CF239)+BZ239)/2)/(1000*0.61365*exp(17.502*T239/(240.97+T239))/(CE239+CF239)-BZ239)</f>
        <v>0</v>
      </c>
      <c r="Q239">
        <f>1/((BT239+1)/(N239/1.6)+1/(O239/1.37)) + BT239/((BT239+1)/(N239/1.6) + BT239/(O239/1.37))</f>
        <v>0</v>
      </c>
      <c r="R239">
        <f>(BP239*BR239)</f>
        <v>0</v>
      </c>
      <c r="S239">
        <f>(CG239+(R239+2*0.95*5.67E-8*(((CG239+$B$7)+273)^4-(CG239+273)^4)-44100*H239)/(1.84*29.3*O239+8*0.95*5.67E-8*(CG239+273)^3))</f>
        <v>0</v>
      </c>
      <c r="T239">
        <f>($C$7*CH239+$D$7*CI239+$E$7*S239)</f>
        <v>0</v>
      </c>
      <c r="U239">
        <f>0.61365*exp(17.502*T239/(240.97+T239))</f>
        <v>0</v>
      </c>
      <c r="V239">
        <f>(W239/X239*100)</f>
        <v>0</v>
      </c>
      <c r="W239">
        <f>BZ239*(CE239+CF239)/1000</f>
        <v>0</v>
      </c>
      <c r="X239">
        <f>0.61365*exp(17.502*CG239/(240.97+CG239))</f>
        <v>0</v>
      </c>
      <c r="Y239">
        <f>(U239-BZ239*(CE239+CF239)/1000)</f>
        <v>0</v>
      </c>
      <c r="Z239">
        <f>(-H239*44100)</f>
        <v>0</v>
      </c>
      <c r="AA239">
        <f>2*29.3*O239*0.92*(CG239-T239)</f>
        <v>0</v>
      </c>
      <c r="AB239">
        <f>2*0.95*5.67E-8*(((CG239+$B$7)+273)^4-(T239+273)^4)</f>
        <v>0</v>
      </c>
      <c r="AC239">
        <f>R239+AB239+Z239+AA239</f>
        <v>0</v>
      </c>
      <c r="AD239">
        <v>0</v>
      </c>
      <c r="AE239">
        <v>0</v>
      </c>
      <c r="AF239">
        <f>IF(AD239*$H$13&gt;=AH239,1.0,(AH239/(AH239-AD239*$H$13)))</f>
        <v>0</v>
      </c>
      <c r="AG239">
        <f>(AF239-1)*100</f>
        <v>0</v>
      </c>
      <c r="AH239">
        <f>MAX(0,($B$13+$C$13*CL239)/(1+$D$13*CL239)*CE239/(CG239+273)*$E$13)</f>
        <v>0</v>
      </c>
      <c r="AI239" t="s">
        <v>294</v>
      </c>
      <c r="AJ239">
        <v>0</v>
      </c>
      <c r="AK239">
        <v>0</v>
      </c>
      <c r="AL239">
        <f>AK239-AJ239</f>
        <v>0</v>
      </c>
      <c r="AM239">
        <f>AL239/AK239</f>
        <v>0</v>
      </c>
      <c r="AN239">
        <v>0</v>
      </c>
      <c r="AO239" t="s">
        <v>294</v>
      </c>
      <c r="AP239">
        <v>0</v>
      </c>
      <c r="AQ239">
        <v>0</v>
      </c>
      <c r="AR239">
        <f>1-AP239/AQ239</f>
        <v>0</v>
      </c>
      <c r="AS239">
        <v>0.5</v>
      </c>
      <c r="AT239">
        <f>BP239</f>
        <v>0</v>
      </c>
      <c r="AU239">
        <f>I239</f>
        <v>0</v>
      </c>
      <c r="AV239">
        <f>AR239*AS239*AT239</f>
        <v>0</v>
      </c>
      <c r="AW239">
        <f>BB239/AQ239</f>
        <v>0</v>
      </c>
      <c r="AX239">
        <f>(AU239-AN239)/AT239</f>
        <v>0</v>
      </c>
      <c r="AY239">
        <f>(AK239-AQ239)/AQ239</f>
        <v>0</v>
      </c>
      <c r="AZ239" t="s">
        <v>294</v>
      </c>
      <c r="BA239">
        <v>0</v>
      </c>
      <c r="BB239">
        <f>AQ239-BA239</f>
        <v>0</v>
      </c>
      <c r="BC239">
        <f>(AQ239-AP239)/(AQ239-BA239)</f>
        <v>0</v>
      </c>
      <c r="BD239">
        <f>(AK239-AQ239)/(AK239-BA239)</f>
        <v>0</v>
      </c>
      <c r="BE239">
        <f>(AQ239-AP239)/(AQ239-AJ239)</f>
        <v>0</v>
      </c>
      <c r="BF239">
        <f>(AK239-AQ239)/(AK239-AJ239)</f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f>$B$11*CM239+$C$11*CN239+$F$11*CO239*(1-CR239)</f>
        <v>0</v>
      </c>
      <c r="BP239">
        <f>BO239*BQ239</f>
        <v>0</v>
      </c>
      <c r="BQ239">
        <f>($B$11*$D$9+$C$11*$D$9+$F$11*((DB239+CT239)/MAX(DB239+CT239+DC239, 0.1)*$I$9+DC239/MAX(DB239+CT239+DC239, 0.1)*$J$9))/($B$11+$C$11+$F$11)</f>
        <v>0</v>
      </c>
      <c r="BR239">
        <f>($B$11*$K$9+$C$11*$K$9+$F$11*((DB239+CT239)/MAX(DB239+CT239+DC239, 0.1)*$P$9+DC239/MAX(DB239+CT239+DC239, 0.1)*$Q$9))/($B$11+$C$11+$F$11)</f>
        <v>0</v>
      </c>
      <c r="BS239">
        <v>6</v>
      </c>
      <c r="BT239">
        <v>0.5</v>
      </c>
      <c r="BU239" t="s">
        <v>295</v>
      </c>
      <c r="BV239">
        <v>2</v>
      </c>
      <c r="BW239">
        <v>1621534013.6</v>
      </c>
      <c r="BX239">
        <v>723.679</v>
      </c>
      <c r="BY239">
        <v>733.351</v>
      </c>
      <c r="BZ239">
        <v>12.9261</v>
      </c>
      <c r="CA239">
        <v>12.9134</v>
      </c>
      <c r="CB239">
        <v>713.341</v>
      </c>
      <c r="CC239">
        <v>12.7729</v>
      </c>
      <c r="CD239">
        <v>700.106</v>
      </c>
      <c r="CE239">
        <v>100.927</v>
      </c>
      <c r="CF239">
        <v>0.0991384</v>
      </c>
      <c r="CG239">
        <v>22.9367</v>
      </c>
      <c r="CH239">
        <v>22.9065</v>
      </c>
      <c r="CI239">
        <v>999.9</v>
      </c>
      <c r="CJ239">
        <v>0</v>
      </c>
      <c r="CK239">
        <v>0</v>
      </c>
      <c r="CL239">
        <v>10090</v>
      </c>
      <c r="CM239">
        <v>0</v>
      </c>
      <c r="CN239">
        <v>3.22278</v>
      </c>
      <c r="CO239">
        <v>600.094</v>
      </c>
      <c r="CP239">
        <v>0.933003</v>
      </c>
      <c r="CQ239">
        <v>0.0669971</v>
      </c>
      <c r="CR239">
        <v>0</v>
      </c>
      <c r="CS239">
        <v>3.5843</v>
      </c>
      <c r="CT239">
        <v>4.99951</v>
      </c>
      <c r="CU239">
        <v>86.8395</v>
      </c>
      <c r="CV239">
        <v>4814.86</v>
      </c>
      <c r="CW239">
        <v>37.625</v>
      </c>
      <c r="CX239">
        <v>41.312</v>
      </c>
      <c r="CY239">
        <v>40</v>
      </c>
      <c r="CZ239">
        <v>40.937</v>
      </c>
      <c r="DA239">
        <v>39.937</v>
      </c>
      <c r="DB239">
        <v>555.22</v>
      </c>
      <c r="DC239">
        <v>39.87</v>
      </c>
      <c r="DD239">
        <v>0</v>
      </c>
      <c r="DE239">
        <v>1621534017.4</v>
      </c>
      <c r="DF239">
        <v>0</v>
      </c>
      <c r="DG239">
        <v>3.422808</v>
      </c>
      <c r="DH239">
        <v>1.48137691352315</v>
      </c>
      <c r="DI239">
        <v>-2.13868460689453</v>
      </c>
      <c r="DJ239">
        <v>86.970224</v>
      </c>
      <c r="DK239">
        <v>15</v>
      </c>
      <c r="DL239">
        <v>1621533543.5</v>
      </c>
      <c r="DM239" t="s">
        <v>296</v>
      </c>
      <c r="DN239">
        <v>1621533543</v>
      </c>
      <c r="DO239">
        <v>1621533543.5</v>
      </c>
      <c r="DP239">
        <v>4</v>
      </c>
      <c r="DQ239">
        <v>0.002</v>
      </c>
      <c r="DR239">
        <v>0.003</v>
      </c>
      <c r="DS239">
        <v>8.559</v>
      </c>
      <c r="DT239">
        <v>0.154</v>
      </c>
      <c r="DU239">
        <v>420</v>
      </c>
      <c r="DV239">
        <v>13</v>
      </c>
      <c r="DW239">
        <v>1.35</v>
      </c>
      <c r="DX239">
        <v>0.35</v>
      </c>
      <c r="DY239">
        <v>-10.1180436585366</v>
      </c>
      <c r="DZ239">
        <v>1.18682634146341</v>
      </c>
      <c r="EA239">
        <v>0.201630075049988</v>
      </c>
      <c r="EB239">
        <v>0</v>
      </c>
      <c r="EC239">
        <v>3.42353235294118</v>
      </c>
      <c r="ED239">
        <v>0.429092098051447</v>
      </c>
      <c r="EE239">
        <v>0.207754140215825</v>
      </c>
      <c r="EF239">
        <v>1</v>
      </c>
      <c r="EG239">
        <v>0.00981272936585366</v>
      </c>
      <c r="EH239">
        <v>0.0791369360905923</v>
      </c>
      <c r="EI239">
        <v>0.0103030168210701</v>
      </c>
      <c r="EJ239">
        <v>1</v>
      </c>
      <c r="EK239">
        <v>2</v>
      </c>
      <c r="EL239">
        <v>3</v>
      </c>
      <c r="EM239" t="s">
        <v>306</v>
      </c>
      <c r="EN239">
        <v>100</v>
      </c>
      <c r="EO239">
        <v>100</v>
      </c>
      <c r="EP239">
        <v>10.338</v>
      </c>
      <c r="EQ239">
        <v>0.1532</v>
      </c>
      <c r="ER239">
        <v>5.25304998807394</v>
      </c>
      <c r="ES239">
        <v>0.0095515401478521</v>
      </c>
      <c r="ET239">
        <v>-4.08282145803731e-06</v>
      </c>
      <c r="EU239">
        <v>9.61633180237613e-10</v>
      </c>
      <c r="EV239">
        <v>-0.0133641391554055</v>
      </c>
      <c r="EW239">
        <v>0.00964955815971448</v>
      </c>
      <c r="EX239">
        <v>0.000351754833574242</v>
      </c>
      <c r="EY239">
        <v>-6.74969522547015e-06</v>
      </c>
      <c r="EZ239">
        <v>-1</v>
      </c>
      <c r="FA239">
        <v>-1</v>
      </c>
      <c r="FB239">
        <v>-1</v>
      </c>
      <c r="FC239">
        <v>-1</v>
      </c>
      <c r="FD239">
        <v>7.8</v>
      </c>
      <c r="FE239">
        <v>7.8</v>
      </c>
      <c r="FF239">
        <v>2</v>
      </c>
      <c r="FG239">
        <v>793.263</v>
      </c>
      <c r="FH239">
        <v>740.034</v>
      </c>
      <c r="FI239">
        <v>20.0003</v>
      </c>
      <c r="FJ239">
        <v>26.7749</v>
      </c>
      <c r="FK239">
        <v>29.9999</v>
      </c>
      <c r="FL239">
        <v>26.858</v>
      </c>
      <c r="FM239">
        <v>26.8328</v>
      </c>
      <c r="FN239">
        <v>42.3988</v>
      </c>
      <c r="FO239">
        <v>16.4913</v>
      </c>
      <c r="FP239">
        <v>6.08919</v>
      </c>
      <c r="FQ239">
        <v>20</v>
      </c>
      <c r="FR239">
        <v>743.16</v>
      </c>
      <c r="FS239">
        <v>12.9953</v>
      </c>
      <c r="FT239">
        <v>100.052</v>
      </c>
      <c r="FU239">
        <v>100.417</v>
      </c>
    </row>
    <row r="240" spans="1:177">
      <c r="A240">
        <v>224</v>
      </c>
      <c r="B240">
        <v>1621534015.6</v>
      </c>
      <c r="C240">
        <v>446.099999904633</v>
      </c>
      <c r="D240" t="s">
        <v>744</v>
      </c>
      <c r="E240" t="s">
        <v>745</v>
      </c>
      <c r="G240">
        <v>1621534015.6</v>
      </c>
      <c r="H240">
        <f>CD240*AF240*(BZ240-CA240)/(100*BS240*(1000-AF240*BZ240))</f>
        <v>0</v>
      </c>
      <c r="I240">
        <f>CD240*AF240*(BY240-BX240*(1000-AF240*CA240)/(1000-AF240*BZ240))/(100*BS240)</f>
        <v>0</v>
      </c>
      <c r="J240">
        <f>BX240 - IF(AF240&gt;1, I240*BS240*100.0/(AH240*CL240), 0)</f>
        <v>0</v>
      </c>
      <c r="K240">
        <f>((Q240-H240/2)*J240-I240)/(Q240+H240/2)</f>
        <v>0</v>
      </c>
      <c r="L240">
        <f>K240*(CE240+CF240)/1000.0</f>
        <v>0</v>
      </c>
      <c r="M240">
        <f>(BX240 - IF(AF240&gt;1, I240*BS240*100.0/(AH240*CL240), 0))*(CE240+CF240)/1000.0</f>
        <v>0</v>
      </c>
      <c r="N240">
        <f>2.0/((1/P240-1/O240)+SIGN(P240)*SQRT((1/P240-1/O240)*(1/P240-1/O240) + 4*BT240/((BT240+1)*(BT240+1))*(2*1/P240*1/O240-1/O240*1/O240)))</f>
        <v>0</v>
      </c>
      <c r="O240">
        <f>IF(LEFT(BU240,1)&lt;&gt;"0",IF(LEFT(BU240,1)="1",3.0,BV240),$D$5+$E$5*(CL240*CE240/($K$5*1000))+$F$5*(CL240*CE240/($K$5*1000))*MAX(MIN(BS240,$J$5),$I$5)*MAX(MIN(BS240,$J$5),$I$5)+$G$5*MAX(MIN(BS240,$J$5),$I$5)*(CL240*CE240/($K$5*1000))+$H$5*(CL240*CE240/($K$5*1000))*(CL240*CE240/($K$5*1000)))</f>
        <v>0</v>
      </c>
      <c r="P240">
        <f>H240*(1000-(1000*0.61365*exp(17.502*T240/(240.97+T240))/(CE240+CF240)+BZ240)/2)/(1000*0.61365*exp(17.502*T240/(240.97+T240))/(CE240+CF240)-BZ240)</f>
        <v>0</v>
      </c>
      <c r="Q240">
        <f>1/((BT240+1)/(N240/1.6)+1/(O240/1.37)) + BT240/((BT240+1)/(N240/1.6) + BT240/(O240/1.37))</f>
        <v>0</v>
      </c>
      <c r="R240">
        <f>(BP240*BR240)</f>
        <v>0</v>
      </c>
      <c r="S240">
        <f>(CG240+(R240+2*0.95*5.67E-8*(((CG240+$B$7)+273)^4-(CG240+273)^4)-44100*H240)/(1.84*29.3*O240+8*0.95*5.67E-8*(CG240+273)^3))</f>
        <v>0</v>
      </c>
      <c r="T240">
        <f>($C$7*CH240+$D$7*CI240+$E$7*S240)</f>
        <v>0</v>
      </c>
      <c r="U240">
        <f>0.61365*exp(17.502*T240/(240.97+T240))</f>
        <v>0</v>
      </c>
      <c r="V240">
        <f>(W240/X240*100)</f>
        <v>0</v>
      </c>
      <c r="W240">
        <f>BZ240*(CE240+CF240)/1000</f>
        <v>0</v>
      </c>
      <c r="X240">
        <f>0.61365*exp(17.502*CG240/(240.97+CG240))</f>
        <v>0</v>
      </c>
      <c r="Y240">
        <f>(U240-BZ240*(CE240+CF240)/1000)</f>
        <v>0</v>
      </c>
      <c r="Z240">
        <f>(-H240*44100)</f>
        <v>0</v>
      </c>
      <c r="AA240">
        <f>2*29.3*O240*0.92*(CG240-T240)</f>
        <v>0</v>
      </c>
      <c r="AB240">
        <f>2*0.95*5.67E-8*(((CG240+$B$7)+273)^4-(T240+273)^4)</f>
        <v>0</v>
      </c>
      <c r="AC240">
        <f>R240+AB240+Z240+AA240</f>
        <v>0</v>
      </c>
      <c r="AD240">
        <v>0</v>
      </c>
      <c r="AE240">
        <v>0</v>
      </c>
      <c r="AF240">
        <f>IF(AD240*$H$13&gt;=AH240,1.0,(AH240/(AH240-AD240*$H$13)))</f>
        <v>0</v>
      </c>
      <c r="AG240">
        <f>(AF240-1)*100</f>
        <v>0</v>
      </c>
      <c r="AH240">
        <f>MAX(0,($B$13+$C$13*CL240)/(1+$D$13*CL240)*CE240/(CG240+273)*$E$13)</f>
        <v>0</v>
      </c>
      <c r="AI240" t="s">
        <v>294</v>
      </c>
      <c r="AJ240">
        <v>0</v>
      </c>
      <c r="AK240">
        <v>0</v>
      </c>
      <c r="AL240">
        <f>AK240-AJ240</f>
        <v>0</v>
      </c>
      <c r="AM240">
        <f>AL240/AK240</f>
        <v>0</v>
      </c>
      <c r="AN240">
        <v>0</v>
      </c>
      <c r="AO240" t="s">
        <v>294</v>
      </c>
      <c r="AP240">
        <v>0</v>
      </c>
      <c r="AQ240">
        <v>0</v>
      </c>
      <c r="AR240">
        <f>1-AP240/AQ240</f>
        <v>0</v>
      </c>
      <c r="AS240">
        <v>0.5</v>
      </c>
      <c r="AT240">
        <f>BP240</f>
        <v>0</v>
      </c>
      <c r="AU240">
        <f>I240</f>
        <v>0</v>
      </c>
      <c r="AV240">
        <f>AR240*AS240*AT240</f>
        <v>0</v>
      </c>
      <c r="AW240">
        <f>BB240/AQ240</f>
        <v>0</v>
      </c>
      <c r="AX240">
        <f>(AU240-AN240)/AT240</f>
        <v>0</v>
      </c>
      <c r="AY240">
        <f>(AK240-AQ240)/AQ240</f>
        <v>0</v>
      </c>
      <c r="AZ240" t="s">
        <v>294</v>
      </c>
      <c r="BA240">
        <v>0</v>
      </c>
      <c r="BB240">
        <f>AQ240-BA240</f>
        <v>0</v>
      </c>
      <c r="BC240">
        <f>(AQ240-AP240)/(AQ240-BA240)</f>
        <v>0</v>
      </c>
      <c r="BD240">
        <f>(AK240-AQ240)/(AK240-BA240)</f>
        <v>0</v>
      </c>
      <c r="BE240">
        <f>(AQ240-AP240)/(AQ240-AJ240)</f>
        <v>0</v>
      </c>
      <c r="BF240">
        <f>(AK240-AQ240)/(AK240-AJ240)</f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f>$B$11*CM240+$C$11*CN240+$F$11*CO240*(1-CR240)</f>
        <v>0</v>
      </c>
      <c r="BP240">
        <f>BO240*BQ240</f>
        <v>0</v>
      </c>
      <c r="BQ240">
        <f>($B$11*$D$9+$C$11*$D$9+$F$11*((DB240+CT240)/MAX(DB240+CT240+DC240, 0.1)*$I$9+DC240/MAX(DB240+CT240+DC240, 0.1)*$J$9))/($B$11+$C$11+$F$11)</f>
        <v>0</v>
      </c>
      <c r="BR240">
        <f>($B$11*$K$9+$C$11*$K$9+$F$11*((DB240+CT240)/MAX(DB240+CT240+DC240, 0.1)*$P$9+DC240/MAX(DB240+CT240+DC240, 0.1)*$Q$9))/($B$11+$C$11+$F$11)</f>
        <v>0</v>
      </c>
      <c r="BS240">
        <v>6</v>
      </c>
      <c r="BT240">
        <v>0.5</v>
      </c>
      <c r="BU240" t="s">
        <v>295</v>
      </c>
      <c r="BV240">
        <v>2</v>
      </c>
      <c r="BW240">
        <v>1621534015.6</v>
      </c>
      <c r="BX240">
        <v>726.833</v>
      </c>
      <c r="BY240">
        <v>736.999</v>
      </c>
      <c r="BZ240">
        <v>12.9214</v>
      </c>
      <c r="CA240">
        <v>12.9266</v>
      </c>
      <c r="CB240">
        <v>716.479</v>
      </c>
      <c r="CC240">
        <v>12.7682</v>
      </c>
      <c r="CD240">
        <v>699.959</v>
      </c>
      <c r="CE240">
        <v>100.93</v>
      </c>
      <c r="CF240">
        <v>0.100068</v>
      </c>
      <c r="CG240">
        <v>22.9374</v>
      </c>
      <c r="CH240">
        <v>22.9227</v>
      </c>
      <c r="CI240">
        <v>999.9</v>
      </c>
      <c r="CJ240">
        <v>0</v>
      </c>
      <c r="CK240">
        <v>0</v>
      </c>
      <c r="CL240">
        <v>9970</v>
      </c>
      <c r="CM240">
        <v>0</v>
      </c>
      <c r="CN240">
        <v>3.22278</v>
      </c>
      <c r="CO240">
        <v>599.784</v>
      </c>
      <c r="CP240">
        <v>0.932968</v>
      </c>
      <c r="CQ240">
        <v>0.0670323</v>
      </c>
      <c r="CR240">
        <v>0</v>
      </c>
      <c r="CS240">
        <v>3.4515</v>
      </c>
      <c r="CT240">
        <v>4.99951</v>
      </c>
      <c r="CU240">
        <v>86.7938</v>
      </c>
      <c r="CV240">
        <v>4812.31</v>
      </c>
      <c r="CW240">
        <v>37.625</v>
      </c>
      <c r="CX240">
        <v>41.312</v>
      </c>
      <c r="CY240">
        <v>40</v>
      </c>
      <c r="CZ240">
        <v>40.937</v>
      </c>
      <c r="DA240">
        <v>39.875</v>
      </c>
      <c r="DB240">
        <v>554.91</v>
      </c>
      <c r="DC240">
        <v>39.87</v>
      </c>
      <c r="DD240">
        <v>0</v>
      </c>
      <c r="DE240">
        <v>1621534019.2</v>
      </c>
      <c r="DF240">
        <v>0</v>
      </c>
      <c r="DG240">
        <v>3.43226923076923</v>
      </c>
      <c r="DH240">
        <v>0.566858117885784</v>
      </c>
      <c r="DI240">
        <v>-1.42445128319612</v>
      </c>
      <c r="DJ240">
        <v>86.9429692307692</v>
      </c>
      <c r="DK240">
        <v>15</v>
      </c>
      <c r="DL240">
        <v>1621533543.5</v>
      </c>
      <c r="DM240" t="s">
        <v>296</v>
      </c>
      <c r="DN240">
        <v>1621533543</v>
      </c>
      <c r="DO240">
        <v>1621533543.5</v>
      </c>
      <c r="DP240">
        <v>4</v>
      </c>
      <c r="DQ240">
        <v>0.002</v>
      </c>
      <c r="DR240">
        <v>0.003</v>
      </c>
      <c r="DS240">
        <v>8.559</v>
      </c>
      <c r="DT240">
        <v>0.154</v>
      </c>
      <c r="DU240">
        <v>420</v>
      </c>
      <c r="DV240">
        <v>13</v>
      </c>
      <c r="DW240">
        <v>1.35</v>
      </c>
      <c r="DX240">
        <v>0.35</v>
      </c>
      <c r="DY240">
        <v>-10.0728968292683</v>
      </c>
      <c r="DZ240">
        <v>1.38458989547039</v>
      </c>
      <c r="EA240">
        <v>0.215474301771912</v>
      </c>
      <c r="EB240">
        <v>0</v>
      </c>
      <c r="EC240">
        <v>3.41223823529412</v>
      </c>
      <c r="ED240">
        <v>0.466401606425705</v>
      </c>
      <c r="EE240">
        <v>0.213624051320932</v>
      </c>
      <c r="EF240">
        <v>1</v>
      </c>
      <c r="EG240">
        <v>0.0104081954634146</v>
      </c>
      <c r="EH240">
        <v>0.058332882543554</v>
      </c>
      <c r="EI240">
        <v>0.0102801768151509</v>
      </c>
      <c r="EJ240">
        <v>1</v>
      </c>
      <c r="EK240">
        <v>2</v>
      </c>
      <c r="EL240">
        <v>3</v>
      </c>
      <c r="EM240" t="s">
        <v>306</v>
      </c>
      <c r="EN240">
        <v>100</v>
      </c>
      <c r="EO240">
        <v>100</v>
      </c>
      <c r="EP240">
        <v>10.354</v>
      </c>
      <c r="EQ240">
        <v>0.1532</v>
      </c>
      <c r="ER240">
        <v>5.25304998807394</v>
      </c>
      <c r="ES240">
        <v>0.0095515401478521</v>
      </c>
      <c r="ET240">
        <v>-4.08282145803731e-06</v>
      </c>
      <c r="EU240">
        <v>9.61633180237613e-10</v>
      </c>
      <c r="EV240">
        <v>-0.0133641391554055</v>
      </c>
      <c r="EW240">
        <v>0.00964955815971448</v>
      </c>
      <c r="EX240">
        <v>0.000351754833574242</v>
      </c>
      <c r="EY240">
        <v>-6.74969522547015e-06</v>
      </c>
      <c r="EZ240">
        <v>-1</v>
      </c>
      <c r="FA240">
        <v>-1</v>
      </c>
      <c r="FB240">
        <v>-1</v>
      </c>
      <c r="FC240">
        <v>-1</v>
      </c>
      <c r="FD240">
        <v>7.9</v>
      </c>
      <c r="FE240">
        <v>7.9</v>
      </c>
      <c r="FF240">
        <v>2</v>
      </c>
      <c r="FG240">
        <v>793.976</v>
      </c>
      <c r="FH240">
        <v>740.034</v>
      </c>
      <c r="FI240">
        <v>20.0001</v>
      </c>
      <c r="FJ240">
        <v>26.7749</v>
      </c>
      <c r="FK240">
        <v>29.9999</v>
      </c>
      <c r="FL240">
        <v>26.858</v>
      </c>
      <c r="FM240">
        <v>26.8324</v>
      </c>
      <c r="FN240">
        <v>42.5661</v>
      </c>
      <c r="FO240">
        <v>16.4913</v>
      </c>
      <c r="FP240">
        <v>6.08919</v>
      </c>
      <c r="FQ240">
        <v>20</v>
      </c>
      <c r="FR240">
        <v>746.5</v>
      </c>
      <c r="FS240">
        <v>12.9953</v>
      </c>
      <c r="FT240">
        <v>100.051</v>
      </c>
      <c r="FU240">
        <v>100.416</v>
      </c>
    </row>
    <row r="241" spans="1:177">
      <c r="A241">
        <v>225</v>
      </c>
      <c r="B241">
        <v>1621534017.6</v>
      </c>
      <c r="C241">
        <v>448.099999904633</v>
      </c>
      <c r="D241" t="s">
        <v>746</v>
      </c>
      <c r="E241" t="s">
        <v>747</v>
      </c>
      <c r="G241">
        <v>1621534017.6</v>
      </c>
      <c r="H241">
        <f>CD241*AF241*(BZ241-CA241)/(100*BS241*(1000-AF241*BZ241))</f>
        <v>0</v>
      </c>
      <c r="I241">
        <f>CD241*AF241*(BY241-BX241*(1000-AF241*CA241)/(1000-AF241*BZ241))/(100*BS241)</f>
        <v>0</v>
      </c>
      <c r="J241">
        <f>BX241 - IF(AF241&gt;1, I241*BS241*100.0/(AH241*CL241), 0)</f>
        <v>0</v>
      </c>
      <c r="K241">
        <f>((Q241-H241/2)*J241-I241)/(Q241+H241/2)</f>
        <v>0</v>
      </c>
      <c r="L241">
        <f>K241*(CE241+CF241)/1000.0</f>
        <v>0</v>
      </c>
      <c r="M241">
        <f>(BX241 - IF(AF241&gt;1, I241*BS241*100.0/(AH241*CL241), 0))*(CE241+CF241)/1000.0</f>
        <v>0</v>
      </c>
      <c r="N241">
        <f>2.0/((1/P241-1/O241)+SIGN(P241)*SQRT((1/P241-1/O241)*(1/P241-1/O241) + 4*BT241/((BT241+1)*(BT241+1))*(2*1/P241*1/O241-1/O241*1/O241)))</f>
        <v>0</v>
      </c>
      <c r="O241">
        <f>IF(LEFT(BU241,1)&lt;&gt;"0",IF(LEFT(BU241,1)="1",3.0,BV241),$D$5+$E$5*(CL241*CE241/($K$5*1000))+$F$5*(CL241*CE241/($K$5*1000))*MAX(MIN(BS241,$J$5),$I$5)*MAX(MIN(BS241,$J$5),$I$5)+$G$5*MAX(MIN(BS241,$J$5),$I$5)*(CL241*CE241/($K$5*1000))+$H$5*(CL241*CE241/($K$5*1000))*(CL241*CE241/($K$5*1000)))</f>
        <v>0</v>
      </c>
      <c r="P241">
        <f>H241*(1000-(1000*0.61365*exp(17.502*T241/(240.97+T241))/(CE241+CF241)+BZ241)/2)/(1000*0.61365*exp(17.502*T241/(240.97+T241))/(CE241+CF241)-BZ241)</f>
        <v>0</v>
      </c>
      <c r="Q241">
        <f>1/((BT241+1)/(N241/1.6)+1/(O241/1.37)) + BT241/((BT241+1)/(N241/1.6) + BT241/(O241/1.37))</f>
        <v>0</v>
      </c>
      <c r="R241">
        <f>(BP241*BR241)</f>
        <v>0</v>
      </c>
      <c r="S241">
        <f>(CG241+(R241+2*0.95*5.67E-8*(((CG241+$B$7)+273)^4-(CG241+273)^4)-44100*H241)/(1.84*29.3*O241+8*0.95*5.67E-8*(CG241+273)^3))</f>
        <v>0</v>
      </c>
      <c r="T241">
        <f>($C$7*CH241+$D$7*CI241+$E$7*S241)</f>
        <v>0</v>
      </c>
      <c r="U241">
        <f>0.61365*exp(17.502*T241/(240.97+T241))</f>
        <v>0</v>
      </c>
      <c r="V241">
        <f>(W241/X241*100)</f>
        <v>0</v>
      </c>
      <c r="W241">
        <f>BZ241*(CE241+CF241)/1000</f>
        <v>0</v>
      </c>
      <c r="X241">
        <f>0.61365*exp(17.502*CG241/(240.97+CG241))</f>
        <v>0</v>
      </c>
      <c r="Y241">
        <f>(U241-BZ241*(CE241+CF241)/1000)</f>
        <v>0</v>
      </c>
      <c r="Z241">
        <f>(-H241*44100)</f>
        <v>0</v>
      </c>
      <c r="AA241">
        <f>2*29.3*O241*0.92*(CG241-T241)</f>
        <v>0</v>
      </c>
      <c r="AB241">
        <f>2*0.95*5.67E-8*(((CG241+$B$7)+273)^4-(T241+273)^4)</f>
        <v>0</v>
      </c>
      <c r="AC241">
        <f>R241+AB241+Z241+AA241</f>
        <v>0</v>
      </c>
      <c r="AD241">
        <v>0</v>
      </c>
      <c r="AE241">
        <v>0</v>
      </c>
      <c r="AF241">
        <f>IF(AD241*$H$13&gt;=AH241,1.0,(AH241/(AH241-AD241*$H$13)))</f>
        <v>0</v>
      </c>
      <c r="AG241">
        <f>(AF241-1)*100</f>
        <v>0</v>
      </c>
      <c r="AH241">
        <f>MAX(0,($B$13+$C$13*CL241)/(1+$D$13*CL241)*CE241/(CG241+273)*$E$13)</f>
        <v>0</v>
      </c>
      <c r="AI241" t="s">
        <v>294</v>
      </c>
      <c r="AJ241">
        <v>0</v>
      </c>
      <c r="AK241">
        <v>0</v>
      </c>
      <c r="AL241">
        <f>AK241-AJ241</f>
        <v>0</v>
      </c>
      <c r="AM241">
        <f>AL241/AK241</f>
        <v>0</v>
      </c>
      <c r="AN241">
        <v>0</v>
      </c>
      <c r="AO241" t="s">
        <v>294</v>
      </c>
      <c r="AP241">
        <v>0</v>
      </c>
      <c r="AQ241">
        <v>0</v>
      </c>
      <c r="AR241">
        <f>1-AP241/AQ241</f>
        <v>0</v>
      </c>
      <c r="AS241">
        <v>0.5</v>
      </c>
      <c r="AT241">
        <f>BP241</f>
        <v>0</v>
      </c>
      <c r="AU241">
        <f>I241</f>
        <v>0</v>
      </c>
      <c r="AV241">
        <f>AR241*AS241*AT241</f>
        <v>0</v>
      </c>
      <c r="AW241">
        <f>BB241/AQ241</f>
        <v>0</v>
      </c>
      <c r="AX241">
        <f>(AU241-AN241)/AT241</f>
        <v>0</v>
      </c>
      <c r="AY241">
        <f>(AK241-AQ241)/AQ241</f>
        <v>0</v>
      </c>
      <c r="AZ241" t="s">
        <v>294</v>
      </c>
      <c r="BA241">
        <v>0</v>
      </c>
      <c r="BB241">
        <f>AQ241-BA241</f>
        <v>0</v>
      </c>
      <c r="BC241">
        <f>(AQ241-AP241)/(AQ241-BA241)</f>
        <v>0</v>
      </c>
      <c r="BD241">
        <f>(AK241-AQ241)/(AK241-BA241)</f>
        <v>0</v>
      </c>
      <c r="BE241">
        <f>(AQ241-AP241)/(AQ241-AJ241)</f>
        <v>0</v>
      </c>
      <c r="BF241">
        <f>(AK241-AQ241)/(AK241-AJ241)</f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f>$B$11*CM241+$C$11*CN241+$F$11*CO241*(1-CR241)</f>
        <v>0</v>
      </c>
      <c r="BP241">
        <f>BO241*BQ241</f>
        <v>0</v>
      </c>
      <c r="BQ241">
        <f>($B$11*$D$9+$C$11*$D$9+$F$11*((DB241+CT241)/MAX(DB241+CT241+DC241, 0.1)*$I$9+DC241/MAX(DB241+CT241+DC241, 0.1)*$J$9))/($B$11+$C$11+$F$11)</f>
        <v>0</v>
      </c>
      <c r="BR241">
        <f>($B$11*$K$9+$C$11*$K$9+$F$11*((DB241+CT241)/MAX(DB241+CT241+DC241, 0.1)*$P$9+DC241/MAX(DB241+CT241+DC241, 0.1)*$Q$9))/($B$11+$C$11+$F$11)</f>
        <v>0</v>
      </c>
      <c r="BS241">
        <v>6</v>
      </c>
      <c r="BT241">
        <v>0.5</v>
      </c>
      <c r="BU241" t="s">
        <v>295</v>
      </c>
      <c r="BV241">
        <v>2</v>
      </c>
      <c r="BW241">
        <v>1621534017.6</v>
      </c>
      <c r="BX241">
        <v>730.325</v>
      </c>
      <c r="BY241">
        <v>740.471</v>
      </c>
      <c r="BZ241">
        <v>12.9214</v>
      </c>
      <c r="CA241">
        <v>12.9228</v>
      </c>
      <c r="CB241">
        <v>719.953</v>
      </c>
      <c r="CC241">
        <v>12.7683</v>
      </c>
      <c r="CD241">
        <v>700.2</v>
      </c>
      <c r="CE241">
        <v>100.927</v>
      </c>
      <c r="CF241">
        <v>0.100321</v>
      </c>
      <c r="CG241">
        <v>22.9355</v>
      </c>
      <c r="CH241">
        <v>22.9046</v>
      </c>
      <c r="CI241">
        <v>999.9</v>
      </c>
      <c r="CJ241">
        <v>0</v>
      </c>
      <c r="CK241">
        <v>0</v>
      </c>
      <c r="CL241">
        <v>9940</v>
      </c>
      <c r="CM241">
        <v>0</v>
      </c>
      <c r="CN241">
        <v>3.26802</v>
      </c>
      <c r="CO241">
        <v>599.786</v>
      </c>
      <c r="CP241">
        <v>0.932968</v>
      </c>
      <c r="CQ241">
        <v>0.0670323</v>
      </c>
      <c r="CR241">
        <v>0</v>
      </c>
      <c r="CS241">
        <v>3.0955</v>
      </c>
      <c r="CT241">
        <v>4.99951</v>
      </c>
      <c r="CU241">
        <v>87.3186</v>
      </c>
      <c r="CV241">
        <v>4812.32</v>
      </c>
      <c r="CW241">
        <v>37.625</v>
      </c>
      <c r="CX241">
        <v>41.312</v>
      </c>
      <c r="CY241">
        <v>40</v>
      </c>
      <c r="CZ241">
        <v>40.937</v>
      </c>
      <c r="DA241">
        <v>39.875</v>
      </c>
      <c r="DB241">
        <v>554.92</v>
      </c>
      <c r="DC241">
        <v>39.87</v>
      </c>
      <c r="DD241">
        <v>0</v>
      </c>
      <c r="DE241">
        <v>1621534021.6</v>
      </c>
      <c r="DF241">
        <v>0</v>
      </c>
      <c r="DG241">
        <v>3.43295</v>
      </c>
      <c r="DH241">
        <v>0.200201708146985</v>
      </c>
      <c r="DI241">
        <v>-0.0426598333831717</v>
      </c>
      <c r="DJ241">
        <v>86.9425076923077</v>
      </c>
      <c r="DK241">
        <v>15</v>
      </c>
      <c r="DL241">
        <v>1621533543.5</v>
      </c>
      <c r="DM241" t="s">
        <v>296</v>
      </c>
      <c r="DN241">
        <v>1621533543</v>
      </c>
      <c r="DO241">
        <v>1621533543.5</v>
      </c>
      <c r="DP241">
        <v>4</v>
      </c>
      <c r="DQ241">
        <v>0.002</v>
      </c>
      <c r="DR241">
        <v>0.003</v>
      </c>
      <c r="DS241">
        <v>8.559</v>
      </c>
      <c r="DT241">
        <v>0.154</v>
      </c>
      <c r="DU241">
        <v>420</v>
      </c>
      <c r="DV241">
        <v>13</v>
      </c>
      <c r="DW241">
        <v>1.35</v>
      </c>
      <c r="DX241">
        <v>0.35</v>
      </c>
      <c r="DY241">
        <v>-10.0647458536585</v>
      </c>
      <c r="DZ241">
        <v>1.14093533101044</v>
      </c>
      <c r="EA241">
        <v>0.209211748993583</v>
      </c>
      <c r="EB241">
        <v>0</v>
      </c>
      <c r="EC241">
        <v>3.42734117647059</v>
      </c>
      <c r="ED241">
        <v>0.544335299999985</v>
      </c>
      <c r="EE241">
        <v>0.221523132662253</v>
      </c>
      <c r="EF241">
        <v>1</v>
      </c>
      <c r="EG241">
        <v>0.00976988473170732</v>
      </c>
      <c r="EH241">
        <v>0.0200413222787456</v>
      </c>
      <c r="EI241">
        <v>0.0109364069467742</v>
      </c>
      <c r="EJ241">
        <v>1</v>
      </c>
      <c r="EK241">
        <v>2</v>
      </c>
      <c r="EL241">
        <v>3</v>
      </c>
      <c r="EM241" t="s">
        <v>306</v>
      </c>
      <c r="EN241">
        <v>100</v>
      </c>
      <c r="EO241">
        <v>100</v>
      </c>
      <c r="EP241">
        <v>10.372</v>
      </c>
      <c r="EQ241">
        <v>0.1531</v>
      </c>
      <c r="ER241">
        <v>5.25304998807394</v>
      </c>
      <c r="ES241">
        <v>0.0095515401478521</v>
      </c>
      <c r="ET241">
        <v>-4.08282145803731e-06</v>
      </c>
      <c r="EU241">
        <v>9.61633180237613e-10</v>
      </c>
      <c r="EV241">
        <v>-0.0133641391554055</v>
      </c>
      <c r="EW241">
        <v>0.00964955815971448</v>
      </c>
      <c r="EX241">
        <v>0.000351754833574242</v>
      </c>
      <c r="EY241">
        <v>-6.74969522547015e-06</v>
      </c>
      <c r="EZ241">
        <v>-1</v>
      </c>
      <c r="FA241">
        <v>-1</v>
      </c>
      <c r="FB241">
        <v>-1</v>
      </c>
      <c r="FC241">
        <v>-1</v>
      </c>
      <c r="FD241">
        <v>7.9</v>
      </c>
      <c r="FE241">
        <v>7.9</v>
      </c>
      <c r="FF241">
        <v>2</v>
      </c>
      <c r="FG241">
        <v>793.943</v>
      </c>
      <c r="FH241">
        <v>740.193</v>
      </c>
      <c r="FI241">
        <v>20</v>
      </c>
      <c r="FJ241">
        <v>26.7726</v>
      </c>
      <c r="FK241">
        <v>29.9999</v>
      </c>
      <c r="FL241">
        <v>26.8557</v>
      </c>
      <c r="FM241">
        <v>26.8306</v>
      </c>
      <c r="FN241">
        <v>42.7324</v>
      </c>
      <c r="FO241">
        <v>16.4913</v>
      </c>
      <c r="FP241">
        <v>6.08919</v>
      </c>
      <c r="FQ241">
        <v>20</v>
      </c>
      <c r="FR241">
        <v>749.85</v>
      </c>
      <c r="FS241">
        <v>12.9953</v>
      </c>
      <c r="FT241">
        <v>100.05</v>
      </c>
      <c r="FU241">
        <v>100.415</v>
      </c>
    </row>
    <row r="242" spans="1:177">
      <c r="A242">
        <v>226</v>
      </c>
      <c r="B242">
        <v>1621534019.6</v>
      </c>
      <c r="C242">
        <v>450.099999904633</v>
      </c>
      <c r="D242" t="s">
        <v>748</v>
      </c>
      <c r="E242" t="s">
        <v>749</v>
      </c>
      <c r="G242">
        <v>1621534019.6</v>
      </c>
      <c r="H242">
        <f>CD242*AF242*(BZ242-CA242)/(100*BS242*(1000-AF242*BZ242))</f>
        <v>0</v>
      </c>
      <c r="I242">
        <f>CD242*AF242*(BY242-BX242*(1000-AF242*CA242)/(1000-AF242*BZ242))/(100*BS242)</f>
        <v>0</v>
      </c>
      <c r="J242">
        <f>BX242 - IF(AF242&gt;1, I242*BS242*100.0/(AH242*CL242), 0)</f>
        <v>0</v>
      </c>
      <c r="K242">
        <f>((Q242-H242/2)*J242-I242)/(Q242+H242/2)</f>
        <v>0</v>
      </c>
      <c r="L242">
        <f>K242*(CE242+CF242)/1000.0</f>
        <v>0</v>
      </c>
      <c r="M242">
        <f>(BX242 - IF(AF242&gt;1, I242*BS242*100.0/(AH242*CL242), 0))*(CE242+CF242)/1000.0</f>
        <v>0</v>
      </c>
      <c r="N242">
        <f>2.0/((1/P242-1/O242)+SIGN(P242)*SQRT((1/P242-1/O242)*(1/P242-1/O242) + 4*BT242/((BT242+1)*(BT242+1))*(2*1/P242*1/O242-1/O242*1/O242)))</f>
        <v>0</v>
      </c>
      <c r="O242">
        <f>IF(LEFT(BU242,1)&lt;&gt;"0",IF(LEFT(BU242,1)="1",3.0,BV242),$D$5+$E$5*(CL242*CE242/($K$5*1000))+$F$5*(CL242*CE242/($K$5*1000))*MAX(MIN(BS242,$J$5),$I$5)*MAX(MIN(BS242,$J$5),$I$5)+$G$5*MAX(MIN(BS242,$J$5),$I$5)*(CL242*CE242/($K$5*1000))+$H$5*(CL242*CE242/($K$5*1000))*(CL242*CE242/($K$5*1000)))</f>
        <v>0</v>
      </c>
      <c r="P242">
        <f>H242*(1000-(1000*0.61365*exp(17.502*T242/(240.97+T242))/(CE242+CF242)+BZ242)/2)/(1000*0.61365*exp(17.502*T242/(240.97+T242))/(CE242+CF242)-BZ242)</f>
        <v>0</v>
      </c>
      <c r="Q242">
        <f>1/((BT242+1)/(N242/1.6)+1/(O242/1.37)) + BT242/((BT242+1)/(N242/1.6) + BT242/(O242/1.37))</f>
        <v>0</v>
      </c>
      <c r="R242">
        <f>(BP242*BR242)</f>
        <v>0</v>
      </c>
      <c r="S242">
        <f>(CG242+(R242+2*0.95*5.67E-8*(((CG242+$B$7)+273)^4-(CG242+273)^4)-44100*H242)/(1.84*29.3*O242+8*0.95*5.67E-8*(CG242+273)^3))</f>
        <v>0</v>
      </c>
      <c r="T242">
        <f>($C$7*CH242+$D$7*CI242+$E$7*S242)</f>
        <v>0</v>
      </c>
      <c r="U242">
        <f>0.61365*exp(17.502*T242/(240.97+T242))</f>
        <v>0</v>
      </c>
      <c r="V242">
        <f>(W242/X242*100)</f>
        <v>0</v>
      </c>
      <c r="W242">
        <f>BZ242*(CE242+CF242)/1000</f>
        <v>0</v>
      </c>
      <c r="X242">
        <f>0.61365*exp(17.502*CG242/(240.97+CG242))</f>
        <v>0</v>
      </c>
      <c r="Y242">
        <f>(U242-BZ242*(CE242+CF242)/1000)</f>
        <v>0</v>
      </c>
      <c r="Z242">
        <f>(-H242*44100)</f>
        <v>0</v>
      </c>
      <c r="AA242">
        <f>2*29.3*O242*0.92*(CG242-T242)</f>
        <v>0</v>
      </c>
      <c r="AB242">
        <f>2*0.95*5.67E-8*(((CG242+$B$7)+273)^4-(T242+273)^4)</f>
        <v>0</v>
      </c>
      <c r="AC242">
        <f>R242+AB242+Z242+AA242</f>
        <v>0</v>
      </c>
      <c r="AD242">
        <v>0</v>
      </c>
      <c r="AE242">
        <v>0</v>
      </c>
      <c r="AF242">
        <f>IF(AD242*$H$13&gt;=AH242,1.0,(AH242/(AH242-AD242*$H$13)))</f>
        <v>0</v>
      </c>
      <c r="AG242">
        <f>(AF242-1)*100</f>
        <v>0</v>
      </c>
      <c r="AH242">
        <f>MAX(0,($B$13+$C$13*CL242)/(1+$D$13*CL242)*CE242/(CG242+273)*$E$13)</f>
        <v>0</v>
      </c>
      <c r="AI242" t="s">
        <v>294</v>
      </c>
      <c r="AJ242">
        <v>0</v>
      </c>
      <c r="AK242">
        <v>0</v>
      </c>
      <c r="AL242">
        <f>AK242-AJ242</f>
        <v>0</v>
      </c>
      <c r="AM242">
        <f>AL242/AK242</f>
        <v>0</v>
      </c>
      <c r="AN242">
        <v>0</v>
      </c>
      <c r="AO242" t="s">
        <v>294</v>
      </c>
      <c r="AP242">
        <v>0</v>
      </c>
      <c r="AQ242">
        <v>0</v>
      </c>
      <c r="AR242">
        <f>1-AP242/AQ242</f>
        <v>0</v>
      </c>
      <c r="AS242">
        <v>0.5</v>
      </c>
      <c r="AT242">
        <f>BP242</f>
        <v>0</v>
      </c>
      <c r="AU242">
        <f>I242</f>
        <v>0</v>
      </c>
      <c r="AV242">
        <f>AR242*AS242*AT242</f>
        <v>0</v>
      </c>
      <c r="AW242">
        <f>BB242/AQ242</f>
        <v>0</v>
      </c>
      <c r="AX242">
        <f>(AU242-AN242)/AT242</f>
        <v>0</v>
      </c>
      <c r="AY242">
        <f>(AK242-AQ242)/AQ242</f>
        <v>0</v>
      </c>
      <c r="AZ242" t="s">
        <v>294</v>
      </c>
      <c r="BA242">
        <v>0</v>
      </c>
      <c r="BB242">
        <f>AQ242-BA242</f>
        <v>0</v>
      </c>
      <c r="BC242">
        <f>(AQ242-AP242)/(AQ242-BA242)</f>
        <v>0</v>
      </c>
      <c r="BD242">
        <f>(AK242-AQ242)/(AK242-BA242)</f>
        <v>0</v>
      </c>
      <c r="BE242">
        <f>(AQ242-AP242)/(AQ242-AJ242)</f>
        <v>0</v>
      </c>
      <c r="BF242">
        <f>(AK242-AQ242)/(AK242-AJ242)</f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f>$B$11*CM242+$C$11*CN242+$F$11*CO242*(1-CR242)</f>
        <v>0</v>
      </c>
      <c r="BP242">
        <f>BO242*BQ242</f>
        <v>0</v>
      </c>
      <c r="BQ242">
        <f>($B$11*$D$9+$C$11*$D$9+$F$11*((DB242+CT242)/MAX(DB242+CT242+DC242, 0.1)*$I$9+DC242/MAX(DB242+CT242+DC242, 0.1)*$J$9))/($B$11+$C$11+$F$11)</f>
        <v>0</v>
      </c>
      <c r="BR242">
        <f>($B$11*$K$9+$C$11*$K$9+$F$11*((DB242+CT242)/MAX(DB242+CT242+DC242, 0.1)*$P$9+DC242/MAX(DB242+CT242+DC242, 0.1)*$Q$9))/($B$11+$C$11+$F$11)</f>
        <v>0</v>
      </c>
      <c r="BS242">
        <v>6</v>
      </c>
      <c r="BT242">
        <v>0.5</v>
      </c>
      <c r="BU242" t="s">
        <v>295</v>
      </c>
      <c r="BV242">
        <v>2</v>
      </c>
      <c r="BW242">
        <v>1621534019.6</v>
      </c>
      <c r="BX242">
        <v>733.605</v>
      </c>
      <c r="BY242">
        <v>744.042</v>
      </c>
      <c r="BZ242">
        <v>12.9243</v>
      </c>
      <c r="CA242">
        <v>12.9277</v>
      </c>
      <c r="CB242">
        <v>723.216</v>
      </c>
      <c r="CC242">
        <v>12.7711</v>
      </c>
      <c r="CD242">
        <v>700.015</v>
      </c>
      <c r="CE242">
        <v>100.925</v>
      </c>
      <c r="CF242">
        <v>0.0999363</v>
      </c>
      <c r="CG242">
        <v>22.9347</v>
      </c>
      <c r="CH242">
        <v>22.9016</v>
      </c>
      <c r="CI242">
        <v>999.9</v>
      </c>
      <c r="CJ242">
        <v>0</v>
      </c>
      <c r="CK242">
        <v>0</v>
      </c>
      <c r="CL242">
        <v>9970</v>
      </c>
      <c r="CM242">
        <v>0</v>
      </c>
      <c r="CN242">
        <v>3.22278</v>
      </c>
      <c r="CO242">
        <v>600.1</v>
      </c>
      <c r="CP242">
        <v>0.933003</v>
      </c>
      <c r="CQ242">
        <v>0.0669971</v>
      </c>
      <c r="CR242">
        <v>0</v>
      </c>
      <c r="CS242">
        <v>3.3484</v>
      </c>
      <c r="CT242">
        <v>4.99951</v>
      </c>
      <c r="CU242">
        <v>86.6312</v>
      </c>
      <c r="CV242">
        <v>4814.91</v>
      </c>
      <c r="CW242">
        <v>37.625</v>
      </c>
      <c r="CX242">
        <v>41.312</v>
      </c>
      <c r="CY242">
        <v>40</v>
      </c>
      <c r="CZ242">
        <v>40.937</v>
      </c>
      <c r="DA242">
        <v>39.937</v>
      </c>
      <c r="DB242">
        <v>555.23</v>
      </c>
      <c r="DC242">
        <v>39.87</v>
      </c>
      <c r="DD242">
        <v>0</v>
      </c>
      <c r="DE242">
        <v>1621534023.4</v>
      </c>
      <c r="DF242">
        <v>0</v>
      </c>
      <c r="DG242">
        <v>3.441268</v>
      </c>
      <c r="DH242">
        <v>-0.344169233482399</v>
      </c>
      <c r="DI242">
        <v>0.167184608051856</v>
      </c>
      <c r="DJ242">
        <v>86.885776</v>
      </c>
      <c r="DK242">
        <v>15</v>
      </c>
      <c r="DL242">
        <v>1621533543.5</v>
      </c>
      <c r="DM242" t="s">
        <v>296</v>
      </c>
      <c r="DN242">
        <v>1621533543</v>
      </c>
      <c r="DO242">
        <v>1621533543.5</v>
      </c>
      <c r="DP242">
        <v>4</v>
      </c>
      <c r="DQ242">
        <v>0.002</v>
      </c>
      <c r="DR242">
        <v>0.003</v>
      </c>
      <c r="DS242">
        <v>8.559</v>
      </c>
      <c r="DT242">
        <v>0.154</v>
      </c>
      <c r="DU242">
        <v>420</v>
      </c>
      <c r="DV242">
        <v>13</v>
      </c>
      <c r="DW242">
        <v>1.35</v>
      </c>
      <c r="DX242">
        <v>0.35</v>
      </c>
      <c r="DY242">
        <v>-10.0927704878049</v>
      </c>
      <c r="DZ242">
        <v>0.495910871080123</v>
      </c>
      <c r="EA242">
        <v>0.240055385529492</v>
      </c>
      <c r="EB242">
        <v>1</v>
      </c>
      <c r="EC242">
        <v>3.41077142857143</v>
      </c>
      <c r="ED242">
        <v>0.28135268788266</v>
      </c>
      <c r="EE242">
        <v>0.225103335726288</v>
      </c>
      <c r="EF242">
        <v>1</v>
      </c>
      <c r="EG242">
        <v>0.00905537331707317</v>
      </c>
      <c r="EH242">
        <v>-0.00689186481533101</v>
      </c>
      <c r="EI242">
        <v>0.0114540754140239</v>
      </c>
      <c r="EJ242">
        <v>1</v>
      </c>
      <c r="EK242">
        <v>3</v>
      </c>
      <c r="EL242">
        <v>3</v>
      </c>
      <c r="EM242" t="s">
        <v>297</v>
      </c>
      <c r="EN242">
        <v>100</v>
      </c>
      <c r="EO242">
        <v>100</v>
      </c>
      <c r="EP242">
        <v>10.389</v>
      </c>
      <c r="EQ242">
        <v>0.1532</v>
      </c>
      <c r="ER242">
        <v>5.25304998807394</v>
      </c>
      <c r="ES242">
        <v>0.0095515401478521</v>
      </c>
      <c r="ET242">
        <v>-4.08282145803731e-06</v>
      </c>
      <c r="EU242">
        <v>9.61633180237613e-10</v>
      </c>
      <c r="EV242">
        <v>-0.0133641391554055</v>
      </c>
      <c r="EW242">
        <v>0.00964955815971448</v>
      </c>
      <c r="EX242">
        <v>0.000351754833574242</v>
      </c>
      <c r="EY242">
        <v>-6.74969522547015e-06</v>
      </c>
      <c r="EZ242">
        <v>-1</v>
      </c>
      <c r="FA242">
        <v>-1</v>
      </c>
      <c r="FB242">
        <v>-1</v>
      </c>
      <c r="FC242">
        <v>-1</v>
      </c>
      <c r="FD242">
        <v>7.9</v>
      </c>
      <c r="FE242">
        <v>7.9</v>
      </c>
      <c r="FF242">
        <v>2</v>
      </c>
      <c r="FG242">
        <v>793.053</v>
      </c>
      <c r="FH242">
        <v>740.193</v>
      </c>
      <c r="FI242">
        <v>19.9997</v>
      </c>
      <c r="FJ242">
        <v>26.7726</v>
      </c>
      <c r="FK242">
        <v>29.9999</v>
      </c>
      <c r="FL242">
        <v>26.8557</v>
      </c>
      <c r="FM242">
        <v>26.8306</v>
      </c>
      <c r="FN242">
        <v>42.8745</v>
      </c>
      <c r="FO242">
        <v>16.4913</v>
      </c>
      <c r="FP242">
        <v>6.08919</v>
      </c>
      <c r="FQ242">
        <v>20</v>
      </c>
      <c r="FR242">
        <v>753.2</v>
      </c>
      <c r="FS242">
        <v>12.9953</v>
      </c>
      <c r="FT242">
        <v>100.05</v>
      </c>
      <c r="FU242">
        <v>100.417</v>
      </c>
    </row>
    <row r="243" spans="1:177">
      <c r="A243">
        <v>227</v>
      </c>
      <c r="B243">
        <v>1621534021.6</v>
      </c>
      <c r="C243">
        <v>452.099999904633</v>
      </c>
      <c r="D243" t="s">
        <v>750</v>
      </c>
      <c r="E243" t="s">
        <v>751</v>
      </c>
      <c r="G243">
        <v>1621534021.6</v>
      </c>
      <c r="H243">
        <f>CD243*AF243*(BZ243-CA243)/(100*BS243*(1000-AF243*BZ243))</f>
        <v>0</v>
      </c>
      <c r="I243">
        <f>CD243*AF243*(BY243-BX243*(1000-AF243*CA243)/(1000-AF243*BZ243))/(100*BS243)</f>
        <v>0</v>
      </c>
      <c r="J243">
        <f>BX243 - IF(AF243&gt;1, I243*BS243*100.0/(AH243*CL243), 0)</f>
        <v>0</v>
      </c>
      <c r="K243">
        <f>((Q243-H243/2)*J243-I243)/(Q243+H243/2)</f>
        <v>0</v>
      </c>
      <c r="L243">
        <f>K243*(CE243+CF243)/1000.0</f>
        <v>0</v>
      </c>
      <c r="M243">
        <f>(BX243 - IF(AF243&gt;1, I243*BS243*100.0/(AH243*CL243), 0))*(CE243+CF243)/1000.0</f>
        <v>0</v>
      </c>
      <c r="N243">
        <f>2.0/((1/P243-1/O243)+SIGN(P243)*SQRT((1/P243-1/O243)*(1/P243-1/O243) + 4*BT243/((BT243+1)*(BT243+1))*(2*1/P243*1/O243-1/O243*1/O243)))</f>
        <v>0</v>
      </c>
      <c r="O243">
        <f>IF(LEFT(BU243,1)&lt;&gt;"0",IF(LEFT(BU243,1)="1",3.0,BV243),$D$5+$E$5*(CL243*CE243/($K$5*1000))+$F$5*(CL243*CE243/($K$5*1000))*MAX(MIN(BS243,$J$5),$I$5)*MAX(MIN(BS243,$J$5),$I$5)+$G$5*MAX(MIN(BS243,$J$5),$I$5)*(CL243*CE243/($K$5*1000))+$H$5*(CL243*CE243/($K$5*1000))*(CL243*CE243/($K$5*1000)))</f>
        <v>0</v>
      </c>
      <c r="P243">
        <f>H243*(1000-(1000*0.61365*exp(17.502*T243/(240.97+T243))/(CE243+CF243)+BZ243)/2)/(1000*0.61365*exp(17.502*T243/(240.97+T243))/(CE243+CF243)-BZ243)</f>
        <v>0</v>
      </c>
      <c r="Q243">
        <f>1/((BT243+1)/(N243/1.6)+1/(O243/1.37)) + BT243/((BT243+1)/(N243/1.6) + BT243/(O243/1.37))</f>
        <v>0</v>
      </c>
      <c r="R243">
        <f>(BP243*BR243)</f>
        <v>0</v>
      </c>
      <c r="S243">
        <f>(CG243+(R243+2*0.95*5.67E-8*(((CG243+$B$7)+273)^4-(CG243+273)^4)-44100*H243)/(1.84*29.3*O243+8*0.95*5.67E-8*(CG243+273)^3))</f>
        <v>0</v>
      </c>
      <c r="T243">
        <f>($C$7*CH243+$D$7*CI243+$E$7*S243)</f>
        <v>0</v>
      </c>
      <c r="U243">
        <f>0.61365*exp(17.502*T243/(240.97+T243))</f>
        <v>0</v>
      </c>
      <c r="V243">
        <f>(W243/X243*100)</f>
        <v>0</v>
      </c>
      <c r="W243">
        <f>BZ243*(CE243+CF243)/1000</f>
        <v>0</v>
      </c>
      <c r="X243">
        <f>0.61365*exp(17.502*CG243/(240.97+CG243))</f>
        <v>0</v>
      </c>
      <c r="Y243">
        <f>(U243-BZ243*(CE243+CF243)/1000)</f>
        <v>0</v>
      </c>
      <c r="Z243">
        <f>(-H243*44100)</f>
        <v>0</v>
      </c>
      <c r="AA243">
        <f>2*29.3*O243*0.92*(CG243-T243)</f>
        <v>0</v>
      </c>
      <c r="AB243">
        <f>2*0.95*5.67E-8*(((CG243+$B$7)+273)^4-(T243+273)^4)</f>
        <v>0</v>
      </c>
      <c r="AC243">
        <f>R243+AB243+Z243+AA243</f>
        <v>0</v>
      </c>
      <c r="AD243">
        <v>0</v>
      </c>
      <c r="AE243">
        <v>0</v>
      </c>
      <c r="AF243">
        <f>IF(AD243*$H$13&gt;=AH243,1.0,(AH243/(AH243-AD243*$H$13)))</f>
        <v>0</v>
      </c>
      <c r="AG243">
        <f>(AF243-1)*100</f>
        <v>0</v>
      </c>
      <c r="AH243">
        <f>MAX(0,($B$13+$C$13*CL243)/(1+$D$13*CL243)*CE243/(CG243+273)*$E$13)</f>
        <v>0</v>
      </c>
      <c r="AI243" t="s">
        <v>294</v>
      </c>
      <c r="AJ243">
        <v>0</v>
      </c>
      <c r="AK243">
        <v>0</v>
      </c>
      <c r="AL243">
        <f>AK243-AJ243</f>
        <v>0</v>
      </c>
      <c r="AM243">
        <f>AL243/AK243</f>
        <v>0</v>
      </c>
      <c r="AN243">
        <v>0</v>
      </c>
      <c r="AO243" t="s">
        <v>294</v>
      </c>
      <c r="AP243">
        <v>0</v>
      </c>
      <c r="AQ243">
        <v>0</v>
      </c>
      <c r="AR243">
        <f>1-AP243/AQ243</f>
        <v>0</v>
      </c>
      <c r="AS243">
        <v>0.5</v>
      </c>
      <c r="AT243">
        <f>BP243</f>
        <v>0</v>
      </c>
      <c r="AU243">
        <f>I243</f>
        <v>0</v>
      </c>
      <c r="AV243">
        <f>AR243*AS243*AT243</f>
        <v>0</v>
      </c>
      <c r="AW243">
        <f>BB243/AQ243</f>
        <v>0</v>
      </c>
      <c r="AX243">
        <f>(AU243-AN243)/AT243</f>
        <v>0</v>
      </c>
      <c r="AY243">
        <f>(AK243-AQ243)/AQ243</f>
        <v>0</v>
      </c>
      <c r="AZ243" t="s">
        <v>294</v>
      </c>
      <c r="BA243">
        <v>0</v>
      </c>
      <c r="BB243">
        <f>AQ243-BA243</f>
        <v>0</v>
      </c>
      <c r="BC243">
        <f>(AQ243-AP243)/(AQ243-BA243)</f>
        <v>0</v>
      </c>
      <c r="BD243">
        <f>(AK243-AQ243)/(AK243-BA243)</f>
        <v>0</v>
      </c>
      <c r="BE243">
        <f>(AQ243-AP243)/(AQ243-AJ243)</f>
        <v>0</v>
      </c>
      <c r="BF243">
        <f>(AK243-AQ243)/(AK243-AJ243)</f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f>$B$11*CM243+$C$11*CN243+$F$11*CO243*(1-CR243)</f>
        <v>0</v>
      </c>
      <c r="BP243">
        <f>BO243*BQ243</f>
        <v>0</v>
      </c>
      <c r="BQ243">
        <f>($B$11*$D$9+$C$11*$D$9+$F$11*((DB243+CT243)/MAX(DB243+CT243+DC243, 0.1)*$I$9+DC243/MAX(DB243+CT243+DC243, 0.1)*$J$9))/($B$11+$C$11+$F$11)</f>
        <v>0</v>
      </c>
      <c r="BR243">
        <f>($B$11*$K$9+$C$11*$K$9+$F$11*((DB243+CT243)/MAX(DB243+CT243+DC243, 0.1)*$P$9+DC243/MAX(DB243+CT243+DC243, 0.1)*$Q$9))/($B$11+$C$11+$F$11)</f>
        <v>0</v>
      </c>
      <c r="BS243">
        <v>6</v>
      </c>
      <c r="BT243">
        <v>0.5</v>
      </c>
      <c r="BU243" t="s">
        <v>295</v>
      </c>
      <c r="BV243">
        <v>2</v>
      </c>
      <c r="BW243">
        <v>1621534021.6</v>
      </c>
      <c r="BX243">
        <v>737.006</v>
      </c>
      <c r="BY243">
        <v>747.133</v>
      </c>
      <c r="BZ243">
        <v>12.9252</v>
      </c>
      <c r="CA243">
        <v>12.9296</v>
      </c>
      <c r="CB243">
        <v>726.6</v>
      </c>
      <c r="CC243">
        <v>12.772</v>
      </c>
      <c r="CD243">
        <v>700.153</v>
      </c>
      <c r="CE243">
        <v>100.925</v>
      </c>
      <c r="CF243">
        <v>0.0993202</v>
      </c>
      <c r="CG243">
        <v>22.9347</v>
      </c>
      <c r="CH243">
        <v>22.9001</v>
      </c>
      <c r="CI243">
        <v>999.9</v>
      </c>
      <c r="CJ243">
        <v>0</v>
      </c>
      <c r="CK243">
        <v>0</v>
      </c>
      <c r="CL243">
        <v>10075</v>
      </c>
      <c r="CM243">
        <v>0</v>
      </c>
      <c r="CN243">
        <v>3.22278</v>
      </c>
      <c r="CO243">
        <v>600.106</v>
      </c>
      <c r="CP243">
        <v>0.933003</v>
      </c>
      <c r="CQ243">
        <v>0.0669971</v>
      </c>
      <c r="CR243">
        <v>0</v>
      </c>
      <c r="CS243">
        <v>3.2928</v>
      </c>
      <c r="CT243">
        <v>4.99951</v>
      </c>
      <c r="CU243">
        <v>86.9514</v>
      </c>
      <c r="CV243">
        <v>4814.96</v>
      </c>
      <c r="CW243">
        <v>37.625</v>
      </c>
      <c r="CX243">
        <v>41.375</v>
      </c>
      <c r="CY243">
        <v>40</v>
      </c>
      <c r="CZ243">
        <v>40.937</v>
      </c>
      <c r="DA243">
        <v>39.937</v>
      </c>
      <c r="DB243">
        <v>555.24</v>
      </c>
      <c r="DC243">
        <v>39.87</v>
      </c>
      <c r="DD243">
        <v>0</v>
      </c>
      <c r="DE243">
        <v>1621534025.2</v>
      </c>
      <c r="DF243">
        <v>0</v>
      </c>
      <c r="DG243">
        <v>3.41130769230769</v>
      </c>
      <c r="DH243">
        <v>-0.0898393177959972</v>
      </c>
      <c r="DI243">
        <v>0.14686153364022</v>
      </c>
      <c r="DJ243">
        <v>86.88885</v>
      </c>
      <c r="DK243">
        <v>15</v>
      </c>
      <c r="DL243">
        <v>1621533543.5</v>
      </c>
      <c r="DM243" t="s">
        <v>296</v>
      </c>
      <c r="DN243">
        <v>1621533543</v>
      </c>
      <c r="DO243">
        <v>1621533543.5</v>
      </c>
      <c r="DP243">
        <v>4</v>
      </c>
      <c r="DQ243">
        <v>0.002</v>
      </c>
      <c r="DR243">
        <v>0.003</v>
      </c>
      <c r="DS243">
        <v>8.559</v>
      </c>
      <c r="DT243">
        <v>0.154</v>
      </c>
      <c r="DU243">
        <v>420</v>
      </c>
      <c r="DV243">
        <v>13</v>
      </c>
      <c r="DW243">
        <v>1.35</v>
      </c>
      <c r="DX243">
        <v>0.35</v>
      </c>
      <c r="DY243">
        <v>-10.1191387804878</v>
      </c>
      <c r="DZ243">
        <v>-0.289970801393766</v>
      </c>
      <c r="EA243">
        <v>0.269593652357016</v>
      </c>
      <c r="EB243">
        <v>1</v>
      </c>
      <c r="EC243">
        <v>3.42343529411765</v>
      </c>
      <c r="ED243">
        <v>0.0112094802369951</v>
      </c>
      <c r="EE243">
        <v>0.204950927960749</v>
      </c>
      <c r="EF243">
        <v>1</v>
      </c>
      <c r="EG243">
        <v>0.00867525258536585</v>
      </c>
      <c r="EH243">
        <v>-0.0284024046898955</v>
      </c>
      <c r="EI243">
        <v>0.0117741372693715</v>
      </c>
      <c r="EJ243">
        <v>1</v>
      </c>
      <c r="EK243">
        <v>3</v>
      </c>
      <c r="EL243">
        <v>3</v>
      </c>
      <c r="EM243" t="s">
        <v>297</v>
      </c>
      <c r="EN243">
        <v>100</v>
      </c>
      <c r="EO243">
        <v>100</v>
      </c>
      <c r="EP243">
        <v>10.406</v>
      </c>
      <c r="EQ243">
        <v>0.1532</v>
      </c>
      <c r="ER243">
        <v>5.25304998807394</v>
      </c>
      <c r="ES243">
        <v>0.0095515401478521</v>
      </c>
      <c r="ET243">
        <v>-4.08282145803731e-06</v>
      </c>
      <c r="EU243">
        <v>9.61633180237613e-10</v>
      </c>
      <c r="EV243">
        <v>-0.0133641391554055</v>
      </c>
      <c r="EW243">
        <v>0.00964955815971448</v>
      </c>
      <c r="EX243">
        <v>0.000351754833574242</v>
      </c>
      <c r="EY243">
        <v>-6.74969522547015e-06</v>
      </c>
      <c r="EZ243">
        <v>-1</v>
      </c>
      <c r="FA243">
        <v>-1</v>
      </c>
      <c r="FB243">
        <v>-1</v>
      </c>
      <c r="FC243">
        <v>-1</v>
      </c>
      <c r="FD243">
        <v>8</v>
      </c>
      <c r="FE243">
        <v>8</v>
      </c>
      <c r="FF243">
        <v>2</v>
      </c>
      <c r="FG243">
        <v>793.218</v>
      </c>
      <c r="FH243">
        <v>740.351</v>
      </c>
      <c r="FI243">
        <v>19.9998</v>
      </c>
      <c r="FJ243">
        <v>26.7713</v>
      </c>
      <c r="FK243">
        <v>29.9999</v>
      </c>
      <c r="FL243">
        <v>26.8544</v>
      </c>
      <c r="FM243">
        <v>26.8283</v>
      </c>
      <c r="FN243">
        <v>43.0403</v>
      </c>
      <c r="FO243">
        <v>16.4913</v>
      </c>
      <c r="FP243">
        <v>6.08919</v>
      </c>
      <c r="FQ243">
        <v>20</v>
      </c>
      <c r="FR243">
        <v>756.57</v>
      </c>
      <c r="FS243">
        <v>12.9953</v>
      </c>
      <c r="FT243">
        <v>100.053</v>
      </c>
      <c r="FU243">
        <v>100.418</v>
      </c>
    </row>
    <row r="244" spans="1:177">
      <c r="A244">
        <v>228</v>
      </c>
      <c r="B244">
        <v>1621534023.6</v>
      </c>
      <c r="C244">
        <v>454.099999904633</v>
      </c>
      <c r="D244" t="s">
        <v>752</v>
      </c>
      <c r="E244" t="s">
        <v>753</v>
      </c>
      <c r="G244">
        <v>1621534023.6</v>
      </c>
      <c r="H244">
        <f>CD244*AF244*(BZ244-CA244)/(100*BS244*(1000-AF244*BZ244))</f>
        <v>0</v>
      </c>
      <c r="I244">
        <f>CD244*AF244*(BY244-BX244*(1000-AF244*CA244)/(1000-AF244*BZ244))/(100*BS244)</f>
        <v>0</v>
      </c>
      <c r="J244">
        <f>BX244 - IF(AF244&gt;1, I244*BS244*100.0/(AH244*CL244), 0)</f>
        <v>0</v>
      </c>
      <c r="K244">
        <f>((Q244-H244/2)*J244-I244)/(Q244+H244/2)</f>
        <v>0</v>
      </c>
      <c r="L244">
        <f>K244*(CE244+CF244)/1000.0</f>
        <v>0</v>
      </c>
      <c r="M244">
        <f>(BX244 - IF(AF244&gt;1, I244*BS244*100.0/(AH244*CL244), 0))*(CE244+CF244)/1000.0</f>
        <v>0</v>
      </c>
      <c r="N244">
        <f>2.0/((1/P244-1/O244)+SIGN(P244)*SQRT((1/P244-1/O244)*(1/P244-1/O244) + 4*BT244/((BT244+1)*(BT244+1))*(2*1/P244*1/O244-1/O244*1/O244)))</f>
        <v>0</v>
      </c>
      <c r="O244">
        <f>IF(LEFT(BU244,1)&lt;&gt;"0",IF(LEFT(BU244,1)="1",3.0,BV244),$D$5+$E$5*(CL244*CE244/($K$5*1000))+$F$5*(CL244*CE244/($K$5*1000))*MAX(MIN(BS244,$J$5),$I$5)*MAX(MIN(BS244,$J$5),$I$5)+$G$5*MAX(MIN(BS244,$J$5),$I$5)*(CL244*CE244/($K$5*1000))+$H$5*(CL244*CE244/($K$5*1000))*(CL244*CE244/($K$5*1000)))</f>
        <v>0</v>
      </c>
      <c r="P244">
        <f>H244*(1000-(1000*0.61365*exp(17.502*T244/(240.97+T244))/(CE244+CF244)+BZ244)/2)/(1000*0.61365*exp(17.502*T244/(240.97+T244))/(CE244+CF244)-BZ244)</f>
        <v>0</v>
      </c>
      <c r="Q244">
        <f>1/((BT244+1)/(N244/1.6)+1/(O244/1.37)) + BT244/((BT244+1)/(N244/1.6) + BT244/(O244/1.37))</f>
        <v>0</v>
      </c>
      <c r="R244">
        <f>(BP244*BR244)</f>
        <v>0</v>
      </c>
      <c r="S244">
        <f>(CG244+(R244+2*0.95*5.67E-8*(((CG244+$B$7)+273)^4-(CG244+273)^4)-44100*H244)/(1.84*29.3*O244+8*0.95*5.67E-8*(CG244+273)^3))</f>
        <v>0</v>
      </c>
      <c r="T244">
        <f>($C$7*CH244+$D$7*CI244+$E$7*S244)</f>
        <v>0</v>
      </c>
      <c r="U244">
        <f>0.61365*exp(17.502*T244/(240.97+T244))</f>
        <v>0</v>
      </c>
      <c r="V244">
        <f>(W244/X244*100)</f>
        <v>0</v>
      </c>
      <c r="W244">
        <f>BZ244*(CE244+CF244)/1000</f>
        <v>0</v>
      </c>
      <c r="X244">
        <f>0.61365*exp(17.502*CG244/(240.97+CG244))</f>
        <v>0</v>
      </c>
      <c r="Y244">
        <f>(U244-BZ244*(CE244+CF244)/1000)</f>
        <v>0</v>
      </c>
      <c r="Z244">
        <f>(-H244*44100)</f>
        <v>0</v>
      </c>
      <c r="AA244">
        <f>2*29.3*O244*0.92*(CG244-T244)</f>
        <v>0</v>
      </c>
      <c r="AB244">
        <f>2*0.95*5.67E-8*(((CG244+$B$7)+273)^4-(T244+273)^4)</f>
        <v>0</v>
      </c>
      <c r="AC244">
        <f>R244+AB244+Z244+AA244</f>
        <v>0</v>
      </c>
      <c r="AD244">
        <v>0</v>
      </c>
      <c r="AE244">
        <v>0</v>
      </c>
      <c r="AF244">
        <f>IF(AD244*$H$13&gt;=AH244,1.0,(AH244/(AH244-AD244*$H$13)))</f>
        <v>0</v>
      </c>
      <c r="AG244">
        <f>(AF244-1)*100</f>
        <v>0</v>
      </c>
      <c r="AH244">
        <f>MAX(0,($B$13+$C$13*CL244)/(1+$D$13*CL244)*CE244/(CG244+273)*$E$13)</f>
        <v>0</v>
      </c>
      <c r="AI244" t="s">
        <v>294</v>
      </c>
      <c r="AJ244">
        <v>0</v>
      </c>
      <c r="AK244">
        <v>0</v>
      </c>
      <c r="AL244">
        <f>AK244-AJ244</f>
        <v>0</v>
      </c>
      <c r="AM244">
        <f>AL244/AK244</f>
        <v>0</v>
      </c>
      <c r="AN244">
        <v>0</v>
      </c>
      <c r="AO244" t="s">
        <v>294</v>
      </c>
      <c r="AP244">
        <v>0</v>
      </c>
      <c r="AQ244">
        <v>0</v>
      </c>
      <c r="AR244">
        <f>1-AP244/AQ244</f>
        <v>0</v>
      </c>
      <c r="AS244">
        <v>0.5</v>
      </c>
      <c r="AT244">
        <f>BP244</f>
        <v>0</v>
      </c>
      <c r="AU244">
        <f>I244</f>
        <v>0</v>
      </c>
      <c r="AV244">
        <f>AR244*AS244*AT244</f>
        <v>0</v>
      </c>
      <c r="AW244">
        <f>BB244/AQ244</f>
        <v>0</v>
      </c>
      <c r="AX244">
        <f>(AU244-AN244)/AT244</f>
        <v>0</v>
      </c>
      <c r="AY244">
        <f>(AK244-AQ244)/AQ244</f>
        <v>0</v>
      </c>
      <c r="AZ244" t="s">
        <v>294</v>
      </c>
      <c r="BA244">
        <v>0</v>
      </c>
      <c r="BB244">
        <f>AQ244-BA244</f>
        <v>0</v>
      </c>
      <c r="BC244">
        <f>(AQ244-AP244)/(AQ244-BA244)</f>
        <v>0</v>
      </c>
      <c r="BD244">
        <f>(AK244-AQ244)/(AK244-BA244)</f>
        <v>0</v>
      </c>
      <c r="BE244">
        <f>(AQ244-AP244)/(AQ244-AJ244)</f>
        <v>0</v>
      </c>
      <c r="BF244">
        <f>(AK244-AQ244)/(AK244-AJ244)</f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f>$B$11*CM244+$C$11*CN244+$F$11*CO244*(1-CR244)</f>
        <v>0</v>
      </c>
      <c r="BP244">
        <f>BO244*BQ244</f>
        <v>0</v>
      </c>
      <c r="BQ244">
        <f>($B$11*$D$9+$C$11*$D$9+$F$11*((DB244+CT244)/MAX(DB244+CT244+DC244, 0.1)*$I$9+DC244/MAX(DB244+CT244+DC244, 0.1)*$J$9))/($B$11+$C$11+$F$11)</f>
        <v>0</v>
      </c>
      <c r="BR244">
        <f>($B$11*$K$9+$C$11*$K$9+$F$11*((DB244+CT244)/MAX(DB244+CT244+DC244, 0.1)*$P$9+DC244/MAX(DB244+CT244+DC244, 0.1)*$Q$9))/($B$11+$C$11+$F$11)</f>
        <v>0</v>
      </c>
      <c r="BS244">
        <v>6</v>
      </c>
      <c r="BT244">
        <v>0.5</v>
      </c>
      <c r="BU244" t="s">
        <v>295</v>
      </c>
      <c r="BV244">
        <v>2</v>
      </c>
      <c r="BW244">
        <v>1621534023.6</v>
      </c>
      <c r="BX244">
        <v>740.391</v>
      </c>
      <c r="BY244">
        <v>751.005</v>
      </c>
      <c r="BZ244">
        <v>12.9255</v>
      </c>
      <c r="CA244">
        <v>12.9174</v>
      </c>
      <c r="CB244">
        <v>729.967</v>
      </c>
      <c r="CC244">
        <v>12.7723</v>
      </c>
      <c r="CD244">
        <v>699.538</v>
      </c>
      <c r="CE244">
        <v>100.925</v>
      </c>
      <c r="CF244">
        <v>0.100486</v>
      </c>
      <c r="CG244">
        <v>22.9328</v>
      </c>
      <c r="CH244">
        <v>22.9001</v>
      </c>
      <c r="CI244">
        <v>999.9</v>
      </c>
      <c r="CJ244">
        <v>0</v>
      </c>
      <c r="CK244">
        <v>0</v>
      </c>
      <c r="CL244">
        <v>9980</v>
      </c>
      <c r="CM244">
        <v>0</v>
      </c>
      <c r="CN244">
        <v>3.22278</v>
      </c>
      <c r="CO244">
        <v>600.093</v>
      </c>
      <c r="CP244">
        <v>0.933003</v>
      </c>
      <c r="CQ244">
        <v>0.0669971</v>
      </c>
      <c r="CR244">
        <v>0</v>
      </c>
      <c r="CS244">
        <v>3.4337</v>
      </c>
      <c r="CT244">
        <v>4.99951</v>
      </c>
      <c r="CU244">
        <v>86.5849</v>
      </c>
      <c r="CV244">
        <v>4814.85</v>
      </c>
      <c r="CW244">
        <v>37.625</v>
      </c>
      <c r="CX244">
        <v>41.312</v>
      </c>
      <c r="CY244">
        <v>40</v>
      </c>
      <c r="CZ244">
        <v>40.937</v>
      </c>
      <c r="DA244">
        <v>39.875</v>
      </c>
      <c r="DB244">
        <v>555.22</v>
      </c>
      <c r="DC244">
        <v>39.87</v>
      </c>
      <c r="DD244">
        <v>0</v>
      </c>
      <c r="DE244">
        <v>1621534027.6</v>
      </c>
      <c r="DF244">
        <v>0</v>
      </c>
      <c r="DG244">
        <v>3.43110384615385</v>
      </c>
      <c r="DH244">
        <v>-0.143005127701355</v>
      </c>
      <c r="DI244">
        <v>-0.24667008989783</v>
      </c>
      <c r="DJ244">
        <v>86.8750884615385</v>
      </c>
      <c r="DK244">
        <v>15</v>
      </c>
      <c r="DL244">
        <v>1621533543.5</v>
      </c>
      <c r="DM244" t="s">
        <v>296</v>
      </c>
      <c r="DN244">
        <v>1621533543</v>
      </c>
      <c r="DO244">
        <v>1621533543.5</v>
      </c>
      <c r="DP244">
        <v>4</v>
      </c>
      <c r="DQ244">
        <v>0.002</v>
      </c>
      <c r="DR244">
        <v>0.003</v>
      </c>
      <c r="DS244">
        <v>8.559</v>
      </c>
      <c r="DT244">
        <v>0.154</v>
      </c>
      <c r="DU244">
        <v>420</v>
      </c>
      <c r="DV244">
        <v>13</v>
      </c>
      <c r="DW244">
        <v>1.35</v>
      </c>
      <c r="DX244">
        <v>0.35</v>
      </c>
      <c r="DY244">
        <v>-10.1233458536585</v>
      </c>
      <c r="DZ244">
        <v>-0.547524459930287</v>
      </c>
      <c r="EA244">
        <v>0.268245065710312</v>
      </c>
      <c r="EB244">
        <v>0</v>
      </c>
      <c r="EC244">
        <v>3.42216764705882</v>
      </c>
      <c r="ED244">
        <v>-0.0229369926747105</v>
      </c>
      <c r="EE244">
        <v>0.203452902080683</v>
      </c>
      <c r="EF244">
        <v>1</v>
      </c>
      <c r="EG244">
        <v>0.00841838868292683</v>
      </c>
      <c r="EH244">
        <v>-0.047932933902439</v>
      </c>
      <c r="EI244">
        <v>0.011977264137784</v>
      </c>
      <c r="EJ244">
        <v>1</v>
      </c>
      <c r="EK244">
        <v>2</v>
      </c>
      <c r="EL244">
        <v>3</v>
      </c>
      <c r="EM244" t="s">
        <v>306</v>
      </c>
      <c r="EN244">
        <v>100</v>
      </c>
      <c r="EO244">
        <v>100</v>
      </c>
      <c r="EP244">
        <v>10.424</v>
      </c>
      <c r="EQ244">
        <v>0.1532</v>
      </c>
      <c r="ER244">
        <v>5.25304998807394</v>
      </c>
      <c r="ES244">
        <v>0.0095515401478521</v>
      </c>
      <c r="ET244">
        <v>-4.08282145803731e-06</v>
      </c>
      <c r="EU244">
        <v>9.61633180237613e-10</v>
      </c>
      <c r="EV244">
        <v>-0.0133641391554055</v>
      </c>
      <c r="EW244">
        <v>0.00964955815971448</v>
      </c>
      <c r="EX244">
        <v>0.000351754833574242</v>
      </c>
      <c r="EY244">
        <v>-6.74969522547015e-06</v>
      </c>
      <c r="EZ244">
        <v>-1</v>
      </c>
      <c r="FA244">
        <v>-1</v>
      </c>
      <c r="FB244">
        <v>-1</v>
      </c>
      <c r="FC244">
        <v>-1</v>
      </c>
      <c r="FD244">
        <v>8</v>
      </c>
      <c r="FE244">
        <v>8</v>
      </c>
      <c r="FF244">
        <v>2</v>
      </c>
      <c r="FG244">
        <v>792.487</v>
      </c>
      <c r="FH244">
        <v>740.541</v>
      </c>
      <c r="FI244">
        <v>19.9997</v>
      </c>
      <c r="FJ244">
        <v>26.7704</v>
      </c>
      <c r="FK244">
        <v>30</v>
      </c>
      <c r="FL244">
        <v>26.8534</v>
      </c>
      <c r="FM244">
        <v>26.8283</v>
      </c>
      <c r="FN244">
        <v>43.1847</v>
      </c>
      <c r="FO244">
        <v>16.2061</v>
      </c>
      <c r="FP244">
        <v>6.08919</v>
      </c>
      <c r="FQ244">
        <v>20</v>
      </c>
      <c r="FR244">
        <v>759.95</v>
      </c>
      <c r="FS244">
        <v>12.9953</v>
      </c>
      <c r="FT244">
        <v>100.052</v>
      </c>
      <c r="FU244">
        <v>100.417</v>
      </c>
    </row>
    <row r="245" spans="1:177">
      <c r="A245">
        <v>229</v>
      </c>
      <c r="B245">
        <v>1621534025.6</v>
      </c>
      <c r="C245">
        <v>456.099999904633</v>
      </c>
      <c r="D245" t="s">
        <v>754</v>
      </c>
      <c r="E245" t="s">
        <v>755</v>
      </c>
      <c r="G245">
        <v>1621534025.6</v>
      </c>
      <c r="H245">
        <f>CD245*AF245*(BZ245-CA245)/(100*BS245*(1000-AF245*BZ245))</f>
        <v>0</v>
      </c>
      <c r="I245">
        <f>CD245*AF245*(BY245-BX245*(1000-AF245*CA245)/(1000-AF245*BZ245))/(100*BS245)</f>
        <v>0</v>
      </c>
      <c r="J245">
        <f>BX245 - IF(AF245&gt;1, I245*BS245*100.0/(AH245*CL245), 0)</f>
        <v>0</v>
      </c>
      <c r="K245">
        <f>((Q245-H245/2)*J245-I245)/(Q245+H245/2)</f>
        <v>0</v>
      </c>
      <c r="L245">
        <f>K245*(CE245+CF245)/1000.0</f>
        <v>0</v>
      </c>
      <c r="M245">
        <f>(BX245 - IF(AF245&gt;1, I245*BS245*100.0/(AH245*CL245), 0))*(CE245+CF245)/1000.0</f>
        <v>0</v>
      </c>
      <c r="N245">
        <f>2.0/((1/P245-1/O245)+SIGN(P245)*SQRT((1/P245-1/O245)*(1/P245-1/O245) + 4*BT245/((BT245+1)*(BT245+1))*(2*1/P245*1/O245-1/O245*1/O245)))</f>
        <v>0</v>
      </c>
      <c r="O245">
        <f>IF(LEFT(BU245,1)&lt;&gt;"0",IF(LEFT(BU245,1)="1",3.0,BV245),$D$5+$E$5*(CL245*CE245/($K$5*1000))+$F$5*(CL245*CE245/($K$5*1000))*MAX(MIN(BS245,$J$5),$I$5)*MAX(MIN(BS245,$J$5),$I$5)+$G$5*MAX(MIN(BS245,$J$5),$I$5)*(CL245*CE245/($K$5*1000))+$H$5*(CL245*CE245/($K$5*1000))*(CL245*CE245/($K$5*1000)))</f>
        <v>0</v>
      </c>
      <c r="P245">
        <f>H245*(1000-(1000*0.61365*exp(17.502*T245/(240.97+T245))/(CE245+CF245)+BZ245)/2)/(1000*0.61365*exp(17.502*T245/(240.97+T245))/(CE245+CF245)-BZ245)</f>
        <v>0</v>
      </c>
      <c r="Q245">
        <f>1/((BT245+1)/(N245/1.6)+1/(O245/1.37)) + BT245/((BT245+1)/(N245/1.6) + BT245/(O245/1.37))</f>
        <v>0</v>
      </c>
      <c r="R245">
        <f>(BP245*BR245)</f>
        <v>0</v>
      </c>
      <c r="S245">
        <f>(CG245+(R245+2*0.95*5.67E-8*(((CG245+$B$7)+273)^4-(CG245+273)^4)-44100*H245)/(1.84*29.3*O245+8*0.95*5.67E-8*(CG245+273)^3))</f>
        <v>0</v>
      </c>
      <c r="T245">
        <f>($C$7*CH245+$D$7*CI245+$E$7*S245)</f>
        <v>0</v>
      </c>
      <c r="U245">
        <f>0.61365*exp(17.502*T245/(240.97+T245))</f>
        <v>0</v>
      </c>
      <c r="V245">
        <f>(W245/X245*100)</f>
        <v>0</v>
      </c>
      <c r="W245">
        <f>BZ245*(CE245+CF245)/1000</f>
        <v>0</v>
      </c>
      <c r="X245">
        <f>0.61365*exp(17.502*CG245/(240.97+CG245))</f>
        <v>0</v>
      </c>
      <c r="Y245">
        <f>(U245-BZ245*(CE245+CF245)/1000)</f>
        <v>0</v>
      </c>
      <c r="Z245">
        <f>(-H245*44100)</f>
        <v>0</v>
      </c>
      <c r="AA245">
        <f>2*29.3*O245*0.92*(CG245-T245)</f>
        <v>0</v>
      </c>
      <c r="AB245">
        <f>2*0.95*5.67E-8*(((CG245+$B$7)+273)^4-(T245+273)^4)</f>
        <v>0</v>
      </c>
      <c r="AC245">
        <f>R245+AB245+Z245+AA245</f>
        <v>0</v>
      </c>
      <c r="AD245">
        <v>0</v>
      </c>
      <c r="AE245">
        <v>0</v>
      </c>
      <c r="AF245">
        <f>IF(AD245*$H$13&gt;=AH245,1.0,(AH245/(AH245-AD245*$H$13)))</f>
        <v>0</v>
      </c>
      <c r="AG245">
        <f>(AF245-1)*100</f>
        <v>0</v>
      </c>
      <c r="AH245">
        <f>MAX(0,($B$13+$C$13*CL245)/(1+$D$13*CL245)*CE245/(CG245+273)*$E$13)</f>
        <v>0</v>
      </c>
      <c r="AI245" t="s">
        <v>294</v>
      </c>
      <c r="AJ245">
        <v>0</v>
      </c>
      <c r="AK245">
        <v>0</v>
      </c>
      <c r="AL245">
        <f>AK245-AJ245</f>
        <v>0</v>
      </c>
      <c r="AM245">
        <f>AL245/AK245</f>
        <v>0</v>
      </c>
      <c r="AN245">
        <v>0</v>
      </c>
      <c r="AO245" t="s">
        <v>294</v>
      </c>
      <c r="AP245">
        <v>0</v>
      </c>
      <c r="AQ245">
        <v>0</v>
      </c>
      <c r="AR245">
        <f>1-AP245/AQ245</f>
        <v>0</v>
      </c>
      <c r="AS245">
        <v>0.5</v>
      </c>
      <c r="AT245">
        <f>BP245</f>
        <v>0</v>
      </c>
      <c r="AU245">
        <f>I245</f>
        <v>0</v>
      </c>
      <c r="AV245">
        <f>AR245*AS245*AT245</f>
        <v>0</v>
      </c>
      <c r="AW245">
        <f>BB245/AQ245</f>
        <v>0</v>
      </c>
      <c r="AX245">
        <f>(AU245-AN245)/AT245</f>
        <v>0</v>
      </c>
      <c r="AY245">
        <f>(AK245-AQ245)/AQ245</f>
        <v>0</v>
      </c>
      <c r="AZ245" t="s">
        <v>294</v>
      </c>
      <c r="BA245">
        <v>0</v>
      </c>
      <c r="BB245">
        <f>AQ245-BA245</f>
        <v>0</v>
      </c>
      <c r="BC245">
        <f>(AQ245-AP245)/(AQ245-BA245)</f>
        <v>0</v>
      </c>
      <c r="BD245">
        <f>(AK245-AQ245)/(AK245-BA245)</f>
        <v>0</v>
      </c>
      <c r="BE245">
        <f>(AQ245-AP245)/(AQ245-AJ245)</f>
        <v>0</v>
      </c>
      <c r="BF245">
        <f>(AK245-AQ245)/(AK245-AJ245)</f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f>$B$11*CM245+$C$11*CN245+$F$11*CO245*(1-CR245)</f>
        <v>0</v>
      </c>
      <c r="BP245">
        <f>BO245*BQ245</f>
        <v>0</v>
      </c>
      <c r="BQ245">
        <f>($B$11*$D$9+$C$11*$D$9+$F$11*((DB245+CT245)/MAX(DB245+CT245+DC245, 0.1)*$I$9+DC245/MAX(DB245+CT245+DC245, 0.1)*$J$9))/($B$11+$C$11+$F$11)</f>
        <v>0</v>
      </c>
      <c r="BR245">
        <f>($B$11*$K$9+$C$11*$K$9+$F$11*((DB245+CT245)/MAX(DB245+CT245+DC245, 0.1)*$P$9+DC245/MAX(DB245+CT245+DC245, 0.1)*$Q$9))/($B$11+$C$11+$F$11)</f>
        <v>0</v>
      </c>
      <c r="BS245">
        <v>6</v>
      </c>
      <c r="BT245">
        <v>0.5</v>
      </c>
      <c r="BU245" t="s">
        <v>295</v>
      </c>
      <c r="BV245">
        <v>2</v>
      </c>
      <c r="BW245">
        <v>1621534025.6</v>
      </c>
      <c r="BX245">
        <v>743.772</v>
      </c>
      <c r="BY245">
        <v>753.958</v>
      </c>
      <c r="BZ245">
        <v>12.9249</v>
      </c>
      <c r="CA245">
        <v>12.9617</v>
      </c>
      <c r="CB245">
        <v>733.331</v>
      </c>
      <c r="CC245">
        <v>12.7717</v>
      </c>
      <c r="CD245">
        <v>699.959</v>
      </c>
      <c r="CE245">
        <v>100.924</v>
      </c>
      <c r="CF245">
        <v>0.100648</v>
      </c>
      <c r="CG245">
        <v>22.9367</v>
      </c>
      <c r="CH245">
        <v>22.9128</v>
      </c>
      <c r="CI245">
        <v>999.9</v>
      </c>
      <c r="CJ245">
        <v>0</v>
      </c>
      <c r="CK245">
        <v>0</v>
      </c>
      <c r="CL245">
        <v>9940</v>
      </c>
      <c r="CM245">
        <v>0</v>
      </c>
      <c r="CN245">
        <v>3.22278</v>
      </c>
      <c r="CO245">
        <v>600.1</v>
      </c>
      <c r="CP245">
        <v>0.933003</v>
      </c>
      <c r="CQ245">
        <v>0.0669971</v>
      </c>
      <c r="CR245">
        <v>0</v>
      </c>
      <c r="CS245">
        <v>3.3054</v>
      </c>
      <c r="CT245">
        <v>4.99951</v>
      </c>
      <c r="CU245">
        <v>86.9557</v>
      </c>
      <c r="CV245">
        <v>4814.92</v>
      </c>
      <c r="CW245">
        <v>37.625</v>
      </c>
      <c r="CX245">
        <v>41.312</v>
      </c>
      <c r="CY245">
        <v>40</v>
      </c>
      <c r="CZ245">
        <v>40.937</v>
      </c>
      <c r="DA245">
        <v>39.937</v>
      </c>
      <c r="DB245">
        <v>555.23</v>
      </c>
      <c r="DC245">
        <v>39.87</v>
      </c>
      <c r="DD245">
        <v>0</v>
      </c>
      <c r="DE245">
        <v>1621534029.4</v>
      </c>
      <c r="DF245">
        <v>0</v>
      </c>
      <c r="DG245">
        <v>3.45344</v>
      </c>
      <c r="DH245">
        <v>-0.698638460466054</v>
      </c>
      <c r="DI245">
        <v>-0.389530770769396</v>
      </c>
      <c r="DJ245">
        <v>86.875348</v>
      </c>
      <c r="DK245">
        <v>15</v>
      </c>
      <c r="DL245">
        <v>1621533543.5</v>
      </c>
      <c r="DM245" t="s">
        <v>296</v>
      </c>
      <c r="DN245">
        <v>1621533543</v>
      </c>
      <c r="DO245">
        <v>1621533543.5</v>
      </c>
      <c r="DP245">
        <v>4</v>
      </c>
      <c r="DQ245">
        <v>0.002</v>
      </c>
      <c r="DR245">
        <v>0.003</v>
      </c>
      <c r="DS245">
        <v>8.559</v>
      </c>
      <c r="DT245">
        <v>0.154</v>
      </c>
      <c r="DU245">
        <v>420</v>
      </c>
      <c r="DV245">
        <v>13</v>
      </c>
      <c r="DW245">
        <v>1.35</v>
      </c>
      <c r="DX245">
        <v>0.35</v>
      </c>
      <c r="DY245">
        <v>-10.1316019512195</v>
      </c>
      <c r="DZ245">
        <v>-1.09358466898956</v>
      </c>
      <c r="EA245">
        <v>0.28751993883962</v>
      </c>
      <c r="EB245">
        <v>0</v>
      </c>
      <c r="EC245">
        <v>3.44206764705882</v>
      </c>
      <c r="ED245">
        <v>-0.0663667554714567</v>
      </c>
      <c r="EE245">
        <v>0.181764468993754</v>
      </c>
      <c r="EF245">
        <v>1</v>
      </c>
      <c r="EG245">
        <v>0.00807062331707317</v>
      </c>
      <c r="EH245">
        <v>-0.0686479373310104</v>
      </c>
      <c r="EI245">
        <v>0.012492734433329</v>
      </c>
      <c r="EJ245">
        <v>1</v>
      </c>
      <c r="EK245">
        <v>2</v>
      </c>
      <c r="EL245">
        <v>3</v>
      </c>
      <c r="EM245" t="s">
        <v>306</v>
      </c>
      <c r="EN245">
        <v>100</v>
      </c>
      <c r="EO245">
        <v>100</v>
      </c>
      <c r="EP245">
        <v>10.441</v>
      </c>
      <c r="EQ245">
        <v>0.1532</v>
      </c>
      <c r="ER245">
        <v>5.25304998807394</v>
      </c>
      <c r="ES245">
        <v>0.0095515401478521</v>
      </c>
      <c r="ET245">
        <v>-4.08282145803731e-06</v>
      </c>
      <c r="EU245">
        <v>9.61633180237613e-10</v>
      </c>
      <c r="EV245">
        <v>-0.0133641391554055</v>
      </c>
      <c r="EW245">
        <v>0.00964955815971448</v>
      </c>
      <c r="EX245">
        <v>0.000351754833574242</v>
      </c>
      <c r="EY245">
        <v>-6.74969522547015e-06</v>
      </c>
      <c r="EZ245">
        <v>-1</v>
      </c>
      <c r="FA245">
        <v>-1</v>
      </c>
      <c r="FB245">
        <v>-1</v>
      </c>
      <c r="FC245">
        <v>-1</v>
      </c>
      <c r="FD245">
        <v>8</v>
      </c>
      <c r="FE245">
        <v>8</v>
      </c>
      <c r="FF245">
        <v>2</v>
      </c>
      <c r="FG245">
        <v>793.91</v>
      </c>
      <c r="FH245">
        <v>740.351</v>
      </c>
      <c r="FI245">
        <v>19.9998</v>
      </c>
      <c r="FJ245">
        <v>26.7704</v>
      </c>
      <c r="FK245">
        <v>30.0001</v>
      </c>
      <c r="FL245">
        <v>26.8534</v>
      </c>
      <c r="FM245">
        <v>26.8283</v>
      </c>
      <c r="FN245">
        <v>43.343</v>
      </c>
      <c r="FO245">
        <v>16.2061</v>
      </c>
      <c r="FP245">
        <v>6.08919</v>
      </c>
      <c r="FQ245">
        <v>20</v>
      </c>
      <c r="FR245">
        <v>763.35</v>
      </c>
      <c r="FS245">
        <v>12.9953</v>
      </c>
      <c r="FT245">
        <v>100.052</v>
      </c>
      <c r="FU245">
        <v>100.419</v>
      </c>
    </row>
    <row r="246" spans="1:177">
      <c r="A246">
        <v>230</v>
      </c>
      <c r="B246">
        <v>1621534027.6</v>
      </c>
      <c r="C246">
        <v>458.099999904633</v>
      </c>
      <c r="D246" t="s">
        <v>756</v>
      </c>
      <c r="E246" t="s">
        <v>757</v>
      </c>
      <c r="G246">
        <v>1621534027.6</v>
      </c>
      <c r="H246">
        <f>CD246*AF246*(BZ246-CA246)/(100*BS246*(1000-AF246*BZ246))</f>
        <v>0</v>
      </c>
      <c r="I246">
        <f>CD246*AF246*(BY246-BX246*(1000-AF246*CA246)/(1000-AF246*BZ246))/(100*BS246)</f>
        <v>0</v>
      </c>
      <c r="J246">
        <f>BX246 - IF(AF246&gt;1, I246*BS246*100.0/(AH246*CL246), 0)</f>
        <v>0</v>
      </c>
      <c r="K246">
        <f>((Q246-H246/2)*J246-I246)/(Q246+H246/2)</f>
        <v>0</v>
      </c>
      <c r="L246">
        <f>K246*(CE246+CF246)/1000.0</f>
        <v>0</v>
      </c>
      <c r="M246">
        <f>(BX246 - IF(AF246&gt;1, I246*BS246*100.0/(AH246*CL246), 0))*(CE246+CF246)/1000.0</f>
        <v>0</v>
      </c>
      <c r="N246">
        <f>2.0/((1/P246-1/O246)+SIGN(P246)*SQRT((1/P246-1/O246)*(1/P246-1/O246) + 4*BT246/((BT246+1)*(BT246+1))*(2*1/P246*1/O246-1/O246*1/O246)))</f>
        <v>0</v>
      </c>
      <c r="O246">
        <f>IF(LEFT(BU246,1)&lt;&gt;"0",IF(LEFT(BU246,1)="1",3.0,BV246),$D$5+$E$5*(CL246*CE246/($K$5*1000))+$F$5*(CL246*CE246/($K$5*1000))*MAX(MIN(BS246,$J$5),$I$5)*MAX(MIN(BS246,$J$5),$I$5)+$G$5*MAX(MIN(BS246,$J$5),$I$5)*(CL246*CE246/($K$5*1000))+$H$5*(CL246*CE246/($K$5*1000))*(CL246*CE246/($K$5*1000)))</f>
        <v>0</v>
      </c>
      <c r="P246">
        <f>H246*(1000-(1000*0.61365*exp(17.502*T246/(240.97+T246))/(CE246+CF246)+BZ246)/2)/(1000*0.61365*exp(17.502*T246/(240.97+T246))/(CE246+CF246)-BZ246)</f>
        <v>0</v>
      </c>
      <c r="Q246">
        <f>1/((BT246+1)/(N246/1.6)+1/(O246/1.37)) + BT246/((BT246+1)/(N246/1.6) + BT246/(O246/1.37))</f>
        <v>0</v>
      </c>
      <c r="R246">
        <f>(BP246*BR246)</f>
        <v>0</v>
      </c>
      <c r="S246">
        <f>(CG246+(R246+2*0.95*5.67E-8*(((CG246+$B$7)+273)^4-(CG246+273)^4)-44100*H246)/(1.84*29.3*O246+8*0.95*5.67E-8*(CG246+273)^3))</f>
        <v>0</v>
      </c>
      <c r="T246">
        <f>($C$7*CH246+$D$7*CI246+$E$7*S246)</f>
        <v>0</v>
      </c>
      <c r="U246">
        <f>0.61365*exp(17.502*T246/(240.97+T246))</f>
        <v>0</v>
      </c>
      <c r="V246">
        <f>(W246/X246*100)</f>
        <v>0</v>
      </c>
      <c r="W246">
        <f>BZ246*(CE246+CF246)/1000</f>
        <v>0</v>
      </c>
      <c r="X246">
        <f>0.61365*exp(17.502*CG246/(240.97+CG246))</f>
        <v>0</v>
      </c>
      <c r="Y246">
        <f>(U246-BZ246*(CE246+CF246)/1000)</f>
        <v>0</v>
      </c>
      <c r="Z246">
        <f>(-H246*44100)</f>
        <v>0</v>
      </c>
      <c r="AA246">
        <f>2*29.3*O246*0.92*(CG246-T246)</f>
        <v>0</v>
      </c>
      <c r="AB246">
        <f>2*0.95*5.67E-8*(((CG246+$B$7)+273)^4-(T246+273)^4)</f>
        <v>0</v>
      </c>
      <c r="AC246">
        <f>R246+AB246+Z246+AA246</f>
        <v>0</v>
      </c>
      <c r="AD246">
        <v>0</v>
      </c>
      <c r="AE246">
        <v>0</v>
      </c>
      <c r="AF246">
        <f>IF(AD246*$H$13&gt;=AH246,1.0,(AH246/(AH246-AD246*$H$13)))</f>
        <v>0</v>
      </c>
      <c r="AG246">
        <f>(AF246-1)*100</f>
        <v>0</v>
      </c>
      <c r="AH246">
        <f>MAX(0,($B$13+$C$13*CL246)/(1+$D$13*CL246)*CE246/(CG246+273)*$E$13)</f>
        <v>0</v>
      </c>
      <c r="AI246" t="s">
        <v>294</v>
      </c>
      <c r="AJ246">
        <v>0</v>
      </c>
      <c r="AK246">
        <v>0</v>
      </c>
      <c r="AL246">
        <f>AK246-AJ246</f>
        <v>0</v>
      </c>
      <c r="AM246">
        <f>AL246/AK246</f>
        <v>0</v>
      </c>
      <c r="AN246">
        <v>0</v>
      </c>
      <c r="AO246" t="s">
        <v>294</v>
      </c>
      <c r="AP246">
        <v>0</v>
      </c>
      <c r="AQ246">
        <v>0</v>
      </c>
      <c r="AR246">
        <f>1-AP246/AQ246</f>
        <v>0</v>
      </c>
      <c r="AS246">
        <v>0.5</v>
      </c>
      <c r="AT246">
        <f>BP246</f>
        <v>0</v>
      </c>
      <c r="AU246">
        <f>I246</f>
        <v>0</v>
      </c>
      <c r="AV246">
        <f>AR246*AS246*AT246</f>
        <v>0</v>
      </c>
      <c r="AW246">
        <f>BB246/AQ246</f>
        <v>0</v>
      </c>
      <c r="AX246">
        <f>(AU246-AN246)/AT246</f>
        <v>0</v>
      </c>
      <c r="AY246">
        <f>(AK246-AQ246)/AQ246</f>
        <v>0</v>
      </c>
      <c r="AZ246" t="s">
        <v>294</v>
      </c>
      <c r="BA246">
        <v>0</v>
      </c>
      <c r="BB246">
        <f>AQ246-BA246</f>
        <v>0</v>
      </c>
      <c r="BC246">
        <f>(AQ246-AP246)/(AQ246-BA246)</f>
        <v>0</v>
      </c>
      <c r="BD246">
        <f>(AK246-AQ246)/(AK246-BA246)</f>
        <v>0</v>
      </c>
      <c r="BE246">
        <f>(AQ246-AP246)/(AQ246-AJ246)</f>
        <v>0</v>
      </c>
      <c r="BF246">
        <f>(AK246-AQ246)/(AK246-AJ246)</f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f>$B$11*CM246+$C$11*CN246+$F$11*CO246*(1-CR246)</f>
        <v>0</v>
      </c>
      <c r="BP246">
        <f>BO246*BQ246</f>
        <v>0</v>
      </c>
      <c r="BQ246">
        <f>($B$11*$D$9+$C$11*$D$9+$F$11*((DB246+CT246)/MAX(DB246+CT246+DC246, 0.1)*$I$9+DC246/MAX(DB246+CT246+DC246, 0.1)*$J$9))/($B$11+$C$11+$F$11)</f>
        <v>0</v>
      </c>
      <c r="BR246">
        <f>($B$11*$K$9+$C$11*$K$9+$F$11*((DB246+CT246)/MAX(DB246+CT246+DC246, 0.1)*$P$9+DC246/MAX(DB246+CT246+DC246, 0.1)*$Q$9))/($B$11+$C$11+$F$11)</f>
        <v>0</v>
      </c>
      <c r="BS246">
        <v>6</v>
      </c>
      <c r="BT246">
        <v>0.5</v>
      </c>
      <c r="BU246" t="s">
        <v>295</v>
      </c>
      <c r="BV246">
        <v>2</v>
      </c>
      <c r="BW246">
        <v>1621534027.6</v>
      </c>
      <c r="BX246">
        <v>747.027</v>
      </c>
      <c r="BY246">
        <v>757.296</v>
      </c>
      <c r="BZ246">
        <v>12.9308</v>
      </c>
      <c r="CA246">
        <v>12.9652</v>
      </c>
      <c r="CB246">
        <v>736.57</v>
      </c>
      <c r="CC246">
        <v>12.7775</v>
      </c>
      <c r="CD246">
        <v>700.197</v>
      </c>
      <c r="CE246">
        <v>100.927</v>
      </c>
      <c r="CF246">
        <v>0.0996654</v>
      </c>
      <c r="CG246">
        <v>22.9378</v>
      </c>
      <c r="CH246">
        <v>22.9182</v>
      </c>
      <c r="CI246">
        <v>999.9</v>
      </c>
      <c r="CJ246">
        <v>0</v>
      </c>
      <c r="CK246">
        <v>0</v>
      </c>
      <c r="CL246">
        <v>10030</v>
      </c>
      <c r="CM246">
        <v>0</v>
      </c>
      <c r="CN246">
        <v>3.22278</v>
      </c>
      <c r="CO246">
        <v>599.787</v>
      </c>
      <c r="CP246">
        <v>0.932968</v>
      </c>
      <c r="CQ246">
        <v>0.0670323</v>
      </c>
      <c r="CR246">
        <v>0</v>
      </c>
      <c r="CS246">
        <v>3.0358</v>
      </c>
      <c r="CT246">
        <v>4.99951</v>
      </c>
      <c r="CU246">
        <v>87.2177</v>
      </c>
      <c r="CV246">
        <v>4812.33</v>
      </c>
      <c r="CW246">
        <v>37.625</v>
      </c>
      <c r="CX246">
        <v>41.312</v>
      </c>
      <c r="CY246">
        <v>40</v>
      </c>
      <c r="CZ246">
        <v>40.937</v>
      </c>
      <c r="DA246">
        <v>39.875</v>
      </c>
      <c r="DB246">
        <v>554.92</v>
      </c>
      <c r="DC246">
        <v>39.87</v>
      </c>
      <c r="DD246">
        <v>0</v>
      </c>
      <c r="DE246">
        <v>1621534031.2</v>
      </c>
      <c r="DF246">
        <v>0</v>
      </c>
      <c r="DG246">
        <v>3.42002692307692</v>
      </c>
      <c r="DH246">
        <v>-0.736365811592039</v>
      </c>
      <c r="DI246">
        <v>-0.0707487189678632</v>
      </c>
      <c r="DJ246">
        <v>86.8808307692308</v>
      </c>
      <c r="DK246">
        <v>15</v>
      </c>
      <c r="DL246">
        <v>1621533543.5</v>
      </c>
      <c r="DM246" t="s">
        <v>296</v>
      </c>
      <c r="DN246">
        <v>1621533543</v>
      </c>
      <c r="DO246">
        <v>1621533543.5</v>
      </c>
      <c r="DP246">
        <v>4</v>
      </c>
      <c r="DQ246">
        <v>0.002</v>
      </c>
      <c r="DR246">
        <v>0.003</v>
      </c>
      <c r="DS246">
        <v>8.559</v>
      </c>
      <c r="DT246">
        <v>0.154</v>
      </c>
      <c r="DU246">
        <v>420</v>
      </c>
      <c r="DV246">
        <v>13</v>
      </c>
      <c r="DW246">
        <v>1.35</v>
      </c>
      <c r="DX246">
        <v>0.35</v>
      </c>
      <c r="DY246">
        <v>-10.1264358536585</v>
      </c>
      <c r="DZ246">
        <v>-1.3324935888502</v>
      </c>
      <c r="EA246">
        <v>0.294649136779253</v>
      </c>
      <c r="EB246">
        <v>0</v>
      </c>
      <c r="EC246">
        <v>3.43244545454545</v>
      </c>
      <c r="ED246">
        <v>-0.0974611043706416</v>
      </c>
      <c r="EE246">
        <v>0.171480151852449</v>
      </c>
      <c r="EF246">
        <v>1</v>
      </c>
      <c r="EG246">
        <v>0.00467435529268293</v>
      </c>
      <c r="EH246">
        <v>-0.146494646006969</v>
      </c>
      <c r="EI246">
        <v>0.0176062391706075</v>
      </c>
      <c r="EJ246">
        <v>0</v>
      </c>
      <c r="EK246">
        <v>1</v>
      </c>
      <c r="EL246">
        <v>3</v>
      </c>
      <c r="EM246" t="s">
        <v>343</v>
      </c>
      <c r="EN246">
        <v>100</v>
      </c>
      <c r="EO246">
        <v>100</v>
      </c>
      <c r="EP246">
        <v>10.457</v>
      </c>
      <c r="EQ246">
        <v>0.1533</v>
      </c>
      <c r="ER246">
        <v>5.25304998807394</v>
      </c>
      <c r="ES246">
        <v>0.0095515401478521</v>
      </c>
      <c r="ET246">
        <v>-4.08282145803731e-06</v>
      </c>
      <c r="EU246">
        <v>9.61633180237613e-10</v>
      </c>
      <c r="EV246">
        <v>-0.0133641391554055</v>
      </c>
      <c r="EW246">
        <v>0.00964955815971448</v>
      </c>
      <c r="EX246">
        <v>0.000351754833574242</v>
      </c>
      <c r="EY246">
        <v>-6.74969522547015e-06</v>
      </c>
      <c r="EZ246">
        <v>-1</v>
      </c>
      <c r="FA246">
        <v>-1</v>
      </c>
      <c r="FB246">
        <v>-1</v>
      </c>
      <c r="FC246">
        <v>-1</v>
      </c>
      <c r="FD246">
        <v>8.1</v>
      </c>
      <c r="FE246">
        <v>8.1</v>
      </c>
      <c r="FF246">
        <v>2</v>
      </c>
      <c r="FG246">
        <v>793.166</v>
      </c>
      <c r="FH246">
        <v>740.131</v>
      </c>
      <c r="FI246">
        <v>19.9996</v>
      </c>
      <c r="FJ246">
        <v>26.7681</v>
      </c>
      <c r="FK246">
        <v>30</v>
      </c>
      <c r="FL246">
        <v>26.8512</v>
      </c>
      <c r="FM246">
        <v>26.8261</v>
      </c>
      <c r="FN246">
        <v>43.4932</v>
      </c>
      <c r="FO246">
        <v>16.2061</v>
      </c>
      <c r="FP246">
        <v>6.08919</v>
      </c>
      <c r="FQ246">
        <v>20</v>
      </c>
      <c r="FR246">
        <v>766.81</v>
      </c>
      <c r="FS246">
        <v>12.9953</v>
      </c>
      <c r="FT246">
        <v>100.052</v>
      </c>
      <c r="FU246">
        <v>100.417</v>
      </c>
    </row>
    <row r="247" spans="1:177">
      <c r="A247">
        <v>231</v>
      </c>
      <c r="B247">
        <v>1621534029.6</v>
      </c>
      <c r="C247">
        <v>460.099999904633</v>
      </c>
      <c r="D247" t="s">
        <v>758</v>
      </c>
      <c r="E247" t="s">
        <v>759</v>
      </c>
      <c r="G247">
        <v>1621534029.6</v>
      </c>
      <c r="H247">
        <f>CD247*AF247*(BZ247-CA247)/(100*BS247*(1000-AF247*BZ247))</f>
        <v>0</v>
      </c>
      <c r="I247">
        <f>CD247*AF247*(BY247-BX247*(1000-AF247*CA247)/(1000-AF247*BZ247))/(100*BS247)</f>
        <v>0</v>
      </c>
      <c r="J247">
        <f>BX247 - IF(AF247&gt;1, I247*BS247*100.0/(AH247*CL247), 0)</f>
        <v>0</v>
      </c>
      <c r="K247">
        <f>((Q247-H247/2)*J247-I247)/(Q247+H247/2)</f>
        <v>0</v>
      </c>
      <c r="L247">
        <f>K247*(CE247+CF247)/1000.0</f>
        <v>0</v>
      </c>
      <c r="M247">
        <f>(BX247 - IF(AF247&gt;1, I247*BS247*100.0/(AH247*CL247), 0))*(CE247+CF247)/1000.0</f>
        <v>0</v>
      </c>
      <c r="N247">
        <f>2.0/((1/P247-1/O247)+SIGN(P247)*SQRT((1/P247-1/O247)*(1/P247-1/O247) + 4*BT247/((BT247+1)*(BT247+1))*(2*1/P247*1/O247-1/O247*1/O247)))</f>
        <v>0</v>
      </c>
      <c r="O247">
        <f>IF(LEFT(BU247,1)&lt;&gt;"0",IF(LEFT(BU247,1)="1",3.0,BV247),$D$5+$E$5*(CL247*CE247/($K$5*1000))+$F$5*(CL247*CE247/($K$5*1000))*MAX(MIN(BS247,$J$5),$I$5)*MAX(MIN(BS247,$J$5),$I$5)+$G$5*MAX(MIN(BS247,$J$5),$I$5)*(CL247*CE247/($K$5*1000))+$H$5*(CL247*CE247/($K$5*1000))*(CL247*CE247/($K$5*1000)))</f>
        <v>0</v>
      </c>
      <c r="P247">
        <f>H247*(1000-(1000*0.61365*exp(17.502*T247/(240.97+T247))/(CE247+CF247)+BZ247)/2)/(1000*0.61365*exp(17.502*T247/(240.97+T247))/(CE247+CF247)-BZ247)</f>
        <v>0</v>
      </c>
      <c r="Q247">
        <f>1/((BT247+1)/(N247/1.6)+1/(O247/1.37)) + BT247/((BT247+1)/(N247/1.6) + BT247/(O247/1.37))</f>
        <v>0</v>
      </c>
      <c r="R247">
        <f>(BP247*BR247)</f>
        <v>0</v>
      </c>
      <c r="S247">
        <f>(CG247+(R247+2*0.95*5.67E-8*(((CG247+$B$7)+273)^4-(CG247+273)^4)-44100*H247)/(1.84*29.3*O247+8*0.95*5.67E-8*(CG247+273)^3))</f>
        <v>0</v>
      </c>
      <c r="T247">
        <f>($C$7*CH247+$D$7*CI247+$E$7*S247)</f>
        <v>0</v>
      </c>
      <c r="U247">
        <f>0.61365*exp(17.502*T247/(240.97+T247))</f>
        <v>0</v>
      </c>
      <c r="V247">
        <f>(W247/X247*100)</f>
        <v>0</v>
      </c>
      <c r="W247">
        <f>BZ247*(CE247+CF247)/1000</f>
        <v>0</v>
      </c>
      <c r="X247">
        <f>0.61365*exp(17.502*CG247/(240.97+CG247))</f>
        <v>0</v>
      </c>
      <c r="Y247">
        <f>(U247-BZ247*(CE247+CF247)/1000)</f>
        <v>0</v>
      </c>
      <c r="Z247">
        <f>(-H247*44100)</f>
        <v>0</v>
      </c>
      <c r="AA247">
        <f>2*29.3*O247*0.92*(CG247-T247)</f>
        <v>0</v>
      </c>
      <c r="AB247">
        <f>2*0.95*5.67E-8*(((CG247+$B$7)+273)^4-(T247+273)^4)</f>
        <v>0</v>
      </c>
      <c r="AC247">
        <f>R247+AB247+Z247+AA247</f>
        <v>0</v>
      </c>
      <c r="AD247">
        <v>0</v>
      </c>
      <c r="AE247">
        <v>0</v>
      </c>
      <c r="AF247">
        <f>IF(AD247*$H$13&gt;=AH247,1.0,(AH247/(AH247-AD247*$H$13)))</f>
        <v>0</v>
      </c>
      <c r="AG247">
        <f>(AF247-1)*100</f>
        <v>0</v>
      </c>
      <c r="AH247">
        <f>MAX(0,($B$13+$C$13*CL247)/(1+$D$13*CL247)*CE247/(CG247+273)*$E$13)</f>
        <v>0</v>
      </c>
      <c r="AI247" t="s">
        <v>294</v>
      </c>
      <c r="AJ247">
        <v>0</v>
      </c>
      <c r="AK247">
        <v>0</v>
      </c>
      <c r="AL247">
        <f>AK247-AJ247</f>
        <v>0</v>
      </c>
      <c r="AM247">
        <f>AL247/AK247</f>
        <v>0</v>
      </c>
      <c r="AN247">
        <v>0</v>
      </c>
      <c r="AO247" t="s">
        <v>294</v>
      </c>
      <c r="AP247">
        <v>0</v>
      </c>
      <c r="AQ247">
        <v>0</v>
      </c>
      <c r="AR247">
        <f>1-AP247/AQ247</f>
        <v>0</v>
      </c>
      <c r="AS247">
        <v>0.5</v>
      </c>
      <c r="AT247">
        <f>BP247</f>
        <v>0</v>
      </c>
      <c r="AU247">
        <f>I247</f>
        <v>0</v>
      </c>
      <c r="AV247">
        <f>AR247*AS247*AT247</f>
        <v>0</v>
      </c>
      <c r="AW247">
        <f>BB247/AQ247</f>
        <v>0</v>
      </c>
      <c r="AX247">
        <f>(AU247-AN247)/AT247</f>
        <v>0</v>
      </c>
      <c r="AY247">
        <f>(AK247-AQ247)/AQ247</f>
        <v>0</v>
      </c>
      <c r="AZ247" t="s">
        <v>294</v>
      </c>
      <c r="BA247">
        <v>0</v>
      </c>
      <c r="BB247">
        <f>AQ247-BA247</f>
        <v>0</v>
      </c>
      <c r="BC247">
        <f>(AQ247-AP247)/(AQ247-BA247)</f>
        <v>0</v>
      </c>
      <c r="BD247">
        <f>(AK247-AQ247)/(AK247-BA247)</f>
        <v>0</v>
      </c>
      <c r="BE247">
        <f>(AQ247-AP247)/(AQ247-AJ247)</f>
        <v>0</v>
      </c>
      <c r="BF247">
        <f>(AK247-AQ247)/(AK247-AJ247)</f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f>$B$11*CM247+$C$11*CN247+$F$11*CO247*(1-CR247)</f>
        <v>0</v>
      </c>
      <c r="BP247">
        <f>BO247*BQ247</f>
        <v>0</v>
      </c>
      <c r="BQ247">
        <f>($B$11*$D$9+$C$11*$D$9+$F$11*((DB247+CT247)/MAX(DB247+CT247+DC247, 0.1)*$I$9+DC247/MAX(DB247+CT247+DC247, 0.1)*$J$9))/($B$11+$C$11+$F$11)</f>
        <v>0</v>
      </c>
      <c r="BR247">
        <f>($B$11*$K$9+$C$11*$K$9+$F$11*((DB247+CT247)/MAX(DB247+CT247+DC247, 0.1)*$P$9+DC247/MAX(DB247+CT247+DC247, 0.1)*$Q$9))/($B$11+$C$11+$F$11)</f>
        <v>0</v>
      </c>
      <c r="BS247">
        <v>6</v>
      </c>
      <c r="BT247">
        <v>0.5</v>
      </c>
      <c r="BU247" t="s">
        <v>295</v>
      </c>
      <c r="BV247">
        <v>2</v>
      </c>
      <c r="BW247">
        <v>1621534029.6</v>
      </c>
      <c r="BX247">
        <v>750.648</v>
      </c>
      <c r="BY247">
        <v>760.563</v>
      </c>
      <c r="BZ247">
        <v>12.9376</v>
      </c>
      <c r="CA247">
        <v>12.9623</v>
      </c>
      <c r="CB247">
        <v>740.172</v>
      </c>
      <c r="CC247">
        <v>12.7842</v>
      </c>
      <c r="CD247">
        <v>699.837</v>
      </c>
      <c r="CE247">
        <v>100.924</v>
      </c>
      <c r="CF247">
        <v>0.0999704</v>
      </c>
      <c r="CG247">
        <v>22.9374</v>
      </c>
      <c r="CH247">
        <v>22.8898</v>
      </c>
      <c r="CI247">
        <v>999.9</v>
      </c>
      <c r="CJ247">
        <v>0</v>
      </c>
      <c r="CK247">
        <v>0</v>
      </c>
      <c r="CL247">
        <v>10030</v>
      </c>
      <c r="CM247">
        <v>0</v>
      </c>
      <c r="CN247">
        <v>3.22278</v>
      </c>
      <c r="CO247">
        <v>599.798</v>
      </c>
      <c r="CP247">
        <v>0.932968</v>
      </c>
      <c r="CQ247">
        <v>0.0670323</v>
      </c>
      <c r="CR247">
        <v>0</v>
      </c>
      <c r="CS247">
        <v>3.5485</v>
      </c>
      <c r="CT247">
        <v>4.99951</v>
      </c>
      <c r="CU247">
        <v>87.0963</v>
      </c>
      <c r="CV247">
        <v>4812.42</v>
      </c>
      <c r="CW247">
        <v>37.625</v>
      </c>
      <c r="CX247">
        <v>41.312</v>
      </c>
      <c r="CY247">
        <v>40</v>
      </c>
      <c r="CZ247">
        <v>40.937</v>
      </c>
      <c r="DA247">
        <v>39.875</v>
      </c>
      <c r="DB247">
        <v>554.93</v>
      </c>
      <c r="DC247">
        <v>39.87</v>
      </c>
      <c r="DD247">
        <v>0</v>
      </c>
      <c r="DE247">
        <v>1621534033.6</v>
      </c>
      <c r="DF247">
        <v>0</v>
      </c>
      <c r="DG247">
        <v>3.40686153846154</v>
      </c>
      <c r="DH247">
        <v>0.416095724773791</v>
      </c>
      <c r="DI247">
        <v>-0.164119659566535</v>
      </c>
      <c r="DJ247">
        <v>86.9133346153846</v>
      </c>
      <c r="DK247">
        <v>15</v>
      </c>
      <c r="DL247">
        <v>1621533543.5</v>
      </c>
      <c r="DM247" t="s">
        <v>296</v>
      </c>
      <c r="DN247">
        <v>1621533543</v>
      </c>
      <c r="DO247">
        <v>1621533543.5</v>
      </c>
      <c r="DP247">
        <v>4</v>
      </c>
      <c r="DQ247">
        <v>0.002</v>
      </c>
      <c r="DR247">
        <v>0.003</v>
      </c>
      <c r="DS247">
        <v>8.559</v>
      </c>
      <c r="DT247">
        <v>0.154</v>
      </c>
      <c r="DU247">
        <v>420</v>
      </c>
      <c r="DV247">
        <v>13</v>
      </c>
      <c r="DW247">
        <v>1.35</v>
      </c>
      <c r="DX247">
        <v>0.35</v>
      </c>
      <c r="DY247">
        <v>-10.130686097561</v>
      </c>
      <c r="DZ247">
        <v>-1.41339783972125</v>
      </c>
      <c r="EA247">
        <v>0.299112017779114</v>
      </c>
      <c r="EB247">
        <v>0</v>
      </c>
      <c r="EC247">
        <v>3.42122058823529</v>
      </c>
      <c r="ED247">
        <v>-0.218683464331911</v>
      </c>
      <c r="EE247">
        <v>0.182089823954798</v>
      </c>
      <c r="EF247">
        <v>1</v>
      </c>
      <c r="EG247">
        <v>-0.00011251056097561</v>
      </c>
      <c r="EH247">
        <v>-0.155020804222996</v>
      </c>
      <c r="EI247">
        <v>0.0181485143096967</v>
      </c>
      <c r="EJ247">
        <v>0</v>
      </c>
      <c r="EK247">
        <v>1</v>
      </c>
      <c r="EL247">
        <v>3</v>
      </c>
      <c r="EM247" t="s">
        <v>343</v>
      </c>
      <c r="EN247">
        <v>100</v>
      </c>
      <c r="EO247">
        <v>100</v>
      </c>
      <c r="EP247">
        <v>10.476</v>
      </c>
      <c r="EQ247">
        <v>0.1534</v>
      </c>
      <c r="ER247">
        <v>5.25304998807394</v>
      </c>
      <c r="ES247">
        <v>0.0095515401478521</v>
      </c>
      <c r="ET247">
        <v>-4.08282145803731e-06</v>
      </c>
      <c r="EU247">
        <v>9.61633180237613e-10</v>
      </c>
      <c r="EV247">
        <v>-0.0133641391554055</v>
      </c>
      <c r="EW247">
        <v>0.00964955815971448</v>
      </c>
      <c r="EX247">
        <v>0.000351754833574242</v>
      </c>
      <c r="EY247">
        <v>-6.74969522547015e-06</v>
      </c>
      <c r="EZ247">
        <v>-1</v>
      </c>
      <c r="FA247">
        <v>-1</v>
      </c>
      <c r="FB247">
        <v>-1</v>
      </c>
      <c r="FC247">
        <v>-1</v>
      </c>
      <c r="FD247">
        <v>8.1</v>
      </c>
      <c r="FE247">
        <v>8.1</v>
      </c>
      <c r="FF247">
        <v>2</v>
      </c>
      <c r="FG247">
        <v>793.344</v>
      </c>
      <c r="FH247">
        <v>740.699</v>
      </c>
      <c r="FI247">
        <v>19.9999</v>
      </c>
      <c r="FJ247">
        <v>26.7681</v>
      </c>
      <c r="FK247">
        <v>30</v>
      </c>
      <c r="FL247">
        <v>26.8512</v>
      </c>
      <c r="FM247">
        <v>26.8261</v>
      </c>
      <c r="FN247">
        <v>43.6474</v>
      </c>
      <c r="FO247">
        <v>16.2061</v>
      </c>
      <c r="FP247">
        <v>6.08919</v>
      </c>
      <c r="FQ247">
        <v>20</v>
      </c>
      <c r="FR247">
        <v>770.18</v>
      </c>
      <c r="FS247">
        <v>12.9953</v>
      </c>
      <c r="FT247">
        <v>100.054</v>
      </c>
      <c r="FU247">
        <v>100.418</v>
      </c>
    </row>
    <row r="248" spans="1:177">
      <c r="A248">
        <v>232</v>
      </c>
      <c r="B248">
        <v>1621534031.6</v>
      </c>
      <c r="C248">
        <v>462.099999904633</v>
      </c>
      <c r="D248" t="s">
        <v>760</v>
      </c>
      <c r="E248" t="s">
        <v>761</v>
      </c>
      <c r="G248">
        <v>1621534031.6</v>
      </c>
      <c r="H248">
        <f>CD248*AF248*(BZ248-CA248)/(100*BS248*(1000-AF248*BZ248))</f>
        <v>0</v>
      </c>
      <c r="I248">
        <f>CD248*AF248*(BY248-BX248*(1000-AF248*CA248)/(1000-AF248*BZ248))/(100*BS248)</f>
        <v>0</v>
      </c>
      <c r="J248">
        <f>BX248 - IF(AF248&gt;1, I248*BS248*100.0/(AH248*CL248), 0)</f>
        <v>0</v>
      </c>
      <c r="K248">
        <f>((Q248-H248/2)*J248-I248)/(Q248+H248/2)</f>
        <v>0</v>
      </c>
      <c r="L248">
        <f>K248*(CE248+CF248)/1000.0</f>
        <v>0</v>
      </c>
      <c r="M248">
        <f>(BX248 - IF(AF248&gt;1, I248*BS248*100.0/(AH248*CL248), 0))*(CE248+CF248)/1000.0</f>
        <v>0</v>
      </c>
      <c r="N248">
        <f>2.0/((1/P248-1/O248)+SIGN(P248)*SQRT((1/P248-1/O248)*(1/P248-1/O248) + 4*BT248/((BT248+1)*(BT248+1))*(2*1/P248*1/O248-1/O248*1/O248)))</f>
        <v>0</v>
      </c>
      <c r="O248">
        <f>IF(LEFT(BU248,1)&lt;&gt;"0",IF(LEFT(BU248,1)="1",3.0,BV248),$D$5+$E$5*(CL248*CE248/($K$5*1000))+$F$5*(CL248*CE248/($K$5*1000))*MAX(MIN(BS248,$J$5),$I$5)*MAX(MIN(BS248,$J$5),$I$5)+$G$5*MAX(MIN(BS248,$J$5),$I$5)*(CL248*CE248/($K$5*1000))+$H$5*(CL248*CE248/($K$5*1000))*(CL248*CE248/($K$5*1000)))</f>
        <v>0</v>
      </c>
      <c r="P248">
        <f>H248*(1000-(1000*0.61365*exp(17.502*T248/(240.97+T248))/(CE248+CF248)+BZ248)/2)/(1000*0.61365*exp(17.502*T248/(240.97+T248))/(CE248+CF248)-BZ248)</f>
        <v>0</v>
      </c>
      <c r="Q248">
        <f>1/((BT248+1)/(N248/1.6)+1/(O248/1.37)) + BT248/((BT248+1)/(N248/1.6) + BT248/(O248/1.37))</f>
        <v>0</v>
      </c>
      <c r="R248">
        <f>(BP248*BR248)</f>
        <v>0</v>
      </c>
      <c r="S248">
        <f>(CG248+(R248+2*0.95*5.67E-8*(((CG248+$B$7)+273)^4-(CG248+273)^4)-44100*H248)/(1.84*29.3*O248+8*0.95*5.67E-8*(CG248+273)^3))</f>
        <v>0</v>
      </c>
      <c r="T248">
        <f>($C$7*CH248+$D$7*CI248+$E$7*S248)</f>
        <v>0</v>
      </c>
      <c r="U248">
        <f>0.61365*exp(17.502*T248/(240.97+T248))</f>
        <v>0</v>
      </c>
      <c r="V248">
        <f>(W248/X248*100)</f>
        <v>0</v>
      </c>
      <c r="W248">
        <f>BZ248*(CE248+CF248)/1000</f>
        <v>0</v>
      </c>
      <c r="X248">
        <f>0.61365*exp(17.502*CG248/(240.97+CG248))</f>
        <v>0</v>
      </c>
      <c r="Y248">
        <f>(U248-BZ248*(CE248+CF248)/1000)</f>
        <v>0</v>
      </c>
      <c r="Z248">
        <f>(-H248*44100)</f>
        <v>0</v>
      </c>
      <c r="AA248">
        <f>2*29.3*O248*0.92*(CG248-T248)</f>
        <v>0</v>
      </c>
      <c r="AB248">
        <f>2*0.95*5.67E-8*(((CG248+$B$7)+273)^4-(T248+273)^4)</f>
        <v>0</v>
      </c>
      <c r="AC248">
        <f>R248+AB248+Z248+AA248</f>
        <v>0</v>
      </c>
      <c r="AD248">
        <v>0</v>
      </c>
      <c r="AE248">
        <v>0</v>
      </c>
      <c r="AF248">
        <f>IF(AD248*$H$13&gt;=AH248,1.0,(AH248/(AH248-AD248*$H$13)))</f>
        <v>0</v>
      </c>
      <c r="AG248">
        <f>(AF248-1)*100</f>
        <v>0</v>
      </c>
      <c r="AH248">
        <f>MAX(0,($B$13+$C$13*CL248)/(1+$D$13*CL248)*CE248/(CG248+273)*$E$13)</f>
        <v>0</v>
      </c>
      <c r="AI248" t="s">
        <v>294</v>
      </c>
      <c r="AJ248">
        <v>0</v>
      </c>
      <c r="AK248">
        <v>0</v>
      </c>
      <c r="AL248">
        <f>AK248-AJ248</f>
        <v>0</v>
      </c>
      <c r="AM248">
        <f>AL248/AK248</f>
        <v>0</v>
      </c>
      <c r="AN248">
        <v>0</v>
      </c>
      <c r="AO248" t="s">
        <v>294</v>
      </c>
      <c r="AP248">
        <v>0</v>
      </c>
      <c r="AQ248">
        <v>0</v>
      </c>
      <c r="AR248">
        <f>1-AP248/AQ248</f>
        <v>0</v>
      </c>
      <c r="AS248">
        <v>0.5</v>
      </c>
      <c r="AT248">
        <f>BP248</f>
        <v>0</v>
      </c>
      <c r="AU248">
        <f>I248</f>
        <v>0</v>
      </c>
      <c r="AV248">
        <f>AR248*AS248*AT248</f>
        <v>0</v>
      </c>
      <c r="AW248">
        <f>BB248/AQ248</f>
        <v>0</v>
      </c>
      <c r="AX248">
        <f>(AU248-AN248)/AT248</f>
        <v>0</v>
      </c>
      <c r="AY248">
        <f>(AK248-AQ248)/AQ248</f>
        <v>0</v>
      </c>
      <c r="AZ248" t="s">
        <v>294</v>
      </c>
      <c r="BA248">
        <v>0</v>
      </c>
      <c r="BB248">
        <f>AQ248-BA248</f>
        <v>0</v>
      </c>
      <c r="BC248">
        <f>(AQ248-AP248)/(AQ248-BA248)</f>
        <v>0</v>
      </c>
      <c r="BD248">
        <f>(AK248-AQ248)/(AK248-BA248)</f>
        <v>0</v>
      </c>
      <c r="BE248">
        <f>(AQ248-AP248)/(AQ248-AJ248)</f>
        <v>0</v>
      </c>
      <c r="BF248">
        <f>(AK248-AQ248)/(AK248-AJ248)</f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f>$B$11*CM248+$C$11*CN248+$F$11*CO248*(1-CR248)</f>
        <v>0</v>
      </c>
      <c r="BP248">
        <f>BO248*BQ248</f>
        <v>0</v>
      </c>
      <c r="BQ248">
        <f>($B$11*$D$9+$C$11*$D$9+$F$11*((DB248+CT248)/MAX(DB248+CT248+DC248, 0.1)*$I$9+DC248/MAX(DB248+CT248+DC248, 0.1)*$J$9))/($B$11+$C$11+$F$11)</f>
        <v>0</v>
      </c>
      <c r="BR248">
        <f>($B$11*$K$9+$C$11*$K$9+$F$11*((DB248+CT248)/MAX(DB248+CT248+DC248, 0.1)*$P$9+DC248/MAX(DB248+CT248+DC248, 0.1)*$Q$9))/($B$11+$C$11+$F$11)</f>
        <v>0</v>
      </c>
      <c r="BS248">
        <v>6</v>
      </c>
      <c r="BT248">
        <v>0.5</v>
      </c>
      <c r="BU248" t="s">
        <v>295</v>
      </c>
      <c r="BV248">
        <v>2</v>
      </c>
      <c r="BW248">
        <v>1621534031.6</v>
      </c>
      <c r="BX248">
        <v>753.849</v>
      </c>
      <c r="BY248">
        <v>763.932</v>
      </c>
      <c r="BZ248">
        <v>12.9464</v>
      </c>
      <c r="CA248">
        <v>12.9604</v>
      </c>
      <c r="CB248">
        <v>743.357</v>
      </c>
      <c r="CC248">
        <v>12.7929</v>
      </c>
      <c r="CD248">
        <v>699.893</v>
      </c>
      <c r="CE248">
        <v>100.927</v>
      </c>
      <c r="CF248">
        <v>0.100556</v>
      </c>
      <c r="CG248">
        <v>22.9367</v>
      </c>
      <c r="CH248">
        <v>22.8947</v>
      </c>
      <c r="CI248">
        <v>999.9</v>
      </c>
      <c r="CJ248">
        <v>0</v>
      </c>
      <c r="CK248">
        <v>0</v>
      </c>
      <c r="CL248">
        <v>9930</v>
      </c>
      <c r="CM248">
        <v>0</v>
      </c>
      <c r="CN248">
        <v>3.22278</v>
      </c>
      <c r="CO248">
        <v>600.095</v>
      </c>
      <c r="CP248">
        <v>0.933003</v>
      </c>
      <c r="CQ248">
        <v>0.0669971</v>
      </c>
      <c r="CR248">
        <v>0</v>
      </c>
      <c r="CS248">
        <v>3.4781</v>
      </c>
      <c r="CT248">
        <v>4.99951</v>
      </c>
      <c r="CU248">
        <v>86.8348</v>
      </c>
      <c r="CV248">
        <v>4814.87</v>
      </c>
      <c r="CW248">
        <v>37.625</v>
      </c>
      <c r="CX248">
        <v>41.312</v>
      </c>
      <c r="CY248">
        <v>40</v>
      </c>
      <c r="CZ248">
        <v>40.937</v>
      </c>
      <c r="DA248">
        <v>39.875</v>
      </c>
      <c r="DB248">
        <v>555.23</v>
      </c>
      <c r="DC248">
        <v>39.87</v>
      </c>
      <c r="DD248">
        <v>0</v>
      </c>
      <c r="DE248">
        <v>1621534035.4</v>
      </c>
      <c r="DF248">
        <v>0</v>
      </c>
      <c r="DG248">
        <v>3.407188</v>
      </c>
      <c r="DH248">
        <v>0.634538457909801</v>
      </c>
      <c r="DI248">
        <v>0.476753844968208</v>
      </c>
      <c r="DJ248">
        <v>86.90964</v>
      </c>
      <c r="DK248">
        <v>15</v>
      </c>
      <c r="DL248">
        <v>1621533543.5</v>
      </c>
      <c r="DM248" t="s">
        <v>296</v>
      </c>
      <c r="DN248">
        <v>1621533543</v>
      </c>
      <c r="DO248">
        <v>1621533543.5</v>
      </c>
      <c r="DP248">
        <v>4</v>
      </c>
      <c r="DQ248">
        <v>0.002</v>
      </c>
      <c r="DR248">
        <v>0.003</v>
      </c>
      <c r="DS248">
        <v>8.559</v>
      </c>
      <c r="DT248">
        <v>0.154</v>
      </c>
      <c r="DU248">
        <v>420</v>
      </c>
      <c r="DV248">
        <v>13</v>
      </c>
      <c r="DW248">
        <v>1.35</v>
      </c>
      <c r="DX248">
        <v>0.35</v>
      </c>
      <c r="DY248">
        <v>-10.1364241463415</v>
      </c>
      <c r="DZ248">
        <v>-0.951690522648098</v>
      </c>
      <c r="EA248">
        <v>0.293274336714774</v>
      </c>
      <c r="EB248">
        <v>0</v>
      </c>
      <c r="EC248">
        <v>3.44491176470588</v>
      </c>
      <c r="ED248">
        <v>-0.34724472584399</v>
      </c>
      <c r="EE248">
        <v>0.175523326361159</v>
      </c>
      <c r="EF248">
        <v>1</v>
      </c>
      <c r="EG248">
        <v>-0.00491200568292683</v>
      </c>
      <c r="EH248">
        <v>-0.14127084815331</v>
      </c>
      <c r="EI248">
        <v>0.0171352485438473</v>
      </c>
      <c r="EJ248">
        <v>0</v>
      </c>
      <c r="EK248">
        <v>1</v>
      </c>
      <c r="EL248">
        <v>3</v>
      </c>
      <c r="EM248" t="s">
        <v>343</v>
      </c>
      <c r="EN248">
        <v>100</v>
      </c>
      <c r="EO248">
        <v>100</v>
      </c>
      <c r="EP248">
        <v>10.492</v>
      </c>
      <c r="EQ248">
        <v>0.1535</v>
      </c>
      <c r="ER248">
        <v>5.25304998807394</v>
      </c>
      <c r="ES248">
        <v>0.0095515401478521</v>
      </c>
      <c r="ET248">
        <v>-4.08282145803731e-06</v>
      </c>
      <c r="EU248">
        <v>9.61633180237613e-10</v>
      </c>
      <c r="EV248">
        <v>-0.0133641391554055</v>
      </c>
      <c r="EW248">
        <v>0.00964955815971448</v>
      </c>
      <c r="EX248">
        <v>0.000351754833574242</v>
      </c>
      <c r="EY248">
        <v>-6.74969522547015e-06</v>
      </c>
      <c r="EZ248">
        <v>-1</v>
      </c>
      <c r="FA248">
        <v>-1</v>
      </c>
      <c r="FB248">
        <v>-1</v>
      </c>
      <c r="FC248">
        <v>-1</v>
      </c>
      <c r="FD248">
        <v>8.1</v>
      </c>
      <c r="FE248">
        <v>8.1</v>
      </c>
      <c r="FF248">
        <v>2</v>
      </c>
      <c r="FG248">
        <v>792.988</v>
      </c>
      <c r="FH248">
        <v>740.699</v>
      </c>
      <c r="FI248">
        <v>20</v>
      </c>
      <c r="FJ248">
        <v>26.7667</v>
      </c>
      <c r="FK248">
        <v>29.9999</v>
      </c>
      <c r="FL248">
        <v>26.8512</v>
      </c>
      <c r="FM248">
        <v>26.8256</v>
      </c>
      <c r="FN248">
        <v>43.8011</v>
      </c>
      <c r="FO248">
        <v>16.2061</v>
      </c>
      <c r="FP248">
        <v>6.08919</v>
      </c>
      <c r="FQ248">
        <v>20</v>
      </c>
      <c r="FR248">
        <v>773.56</v>
      </c>
      <c r="FS248">
        <v>12.9953</v>
      </c>
      <c r="FT248">
        <v>100.053</v>
      </c>
      <c r="FU248">
        <v>100.421</v>
      </c>
    </row>
    <row r="249" spans="1:177">
      <c r="A249">
        <v>233</v>
      </c>
      <c r="B249">
        <v>1621534033.6</v>
      </c>
      <c r="C249">
        <v>464.099999904633</v>
      </c>
      <c r="D249" t="s">
        <v>762</v>
      </c>
      <c r="E249" t="s">
        <v>763</v>
      </c>
      <c r="G249">
        <v>1621534033.6</v>
      </c>
      <c r="H249">
        <f>CD249*AF249*(BZ249-CA249)/(100*BS249*(1000-AF249*BZ249))</f>
        <v>0</v>
      </c>
      <c r="I249">
        <f>CD249*AF249*(BY249-BX249*(1000-AF249*CA249)/(1000-AF249*BZ249))/(100*BS249)</f>
        <v>0</v>
      </c>
      <c r="J249">
        <f>BX249 - IF(AF249&gt;1, I249*BS249*100.0/(AH249*CL249), 0)</f>
        <v>0</v>
      </c>
      <c r="K249">
        <f>((Q249-H249/2)*J249-I249)/(Q249+H249/2)</f>
        <v>0</v>
      </c>
      <c r="L249">
        <f>K249*(CE249+CF249)/1000.0</f>
        <v>0</v>
      </c>
      <c r="M249">
        <f>(BX249 - IF(AF249&gt;1, I249*BS249*100.0/(AH249*CL249), 0))*(CE249+CF249)/1000.0</f>
        <v>0</v>
      </c>
      <c r="N249">
        <f>2.0/((1/P249-1/O249)+SIGN(P249)*SQRT((1/P249-1/O249)*(1/P249-1/O249) + 4*BT249/((BT249+1)*(BT249+1))*(2*1/P249*1/O249-1/O249*1/O249)))</f>
        <v>0</v>
      </c>
      <c r="O249">
        <f>IF(LEFT(BU249,1)&lt;&gt;"0",IF(LEFT(BU249,1)="1",3.0,BV249),$D$5+$E$5*(CL249*CE249/($K$5*1000))+$F$5*(CL249*CE249/($K$5*1000))*MAX(MIN(BS249,$J$5),$I$5)*MAX(MIN(BS249,$J$5),$I$5)+$G$5*MAX(MIN(BS249,$J$5),$I$5)*(CL249*CE249/($K$5*1000))+$H$5*(CL249*CE249/($K$5*1000))*(CL249*CE249/($K$5*1000)))</f>
        <v>0</v>
      </c>
      <c r="P249">
        <f>H249*(1000-(1000*0.61365*exp(17.502*T249/(240.97+T249))/(CE249+CF249)+BZ249)/2)/(1000*0.61365*exp(17.502*T249/(240.97+T249))/(CE249+CF249)-BZ249)</f>
        <v>0</v>
      </c>
      <c r="Q249">
        <f>1/((BT249+1)/(N249/1.6)+1/(O249/1.37)) + BT249/((BT249+1)/(N249/1.6) + BT249/(O249/1.37))</f>
        <v>0</v>
      </c>
      <c r="R249">
        <f>(BP249*BR249)</f>
        <v>0</v>
      </c>
      <c r="S249">
        <f>(CG249+(R249+2*0.95*5.67E-8*(((CG249+$B$7)+273)^4-(CG249+273)^4)-44100*H249)/(1.84*29.3*O249+8*0.95*5.67E-8*(CG249+273)^3))</f>
        <v>0</v>
      </c>
      <c r="T249">
        <f>($C$7*CH249+$D$7*CI249+$E$7*S249)</f>
        <v>0</v>
      </c>
      <c r="U249">
        <f>0.61365*exp(17.502*T249/(240.97+T249))</f>
        <v>0</v>
      </c>
      <c r="V249">
        <f>(W249/X249*100)</f>
        <v>0</v>
      </c>
      <c r="W249">
        <f>BZ249*(CE249+CF249)/1000</f>
        <v>0</v>
      </c>
      <c r="X249">
        <f>0.61365*exp(17.502*CG249/(240.97+CG249))</f>
        <v>0</v>
      </c>
      <c r="Y249">
        <f>(U249-BZ249*(CE249+CF249)/1000)</f>
        <v>0</v>
      </c>
      <c r="Z249">
        <f>(-H249*44100)</f>
        <v>0</v>
      </c>
      <c r="AA249">
        <f>2*29.3*O249*0.92*(CG249-T249)</f>
        <v>0</v>
      </c>
      <c r="AB249">
        <f>2*0.95*5.67E-8*(((CG249+$B$7)+273)^4-(T249+273)^4)</f>
        <v>0</v>
      </c>
      <c r="AC249">
        <f>R249+AB249+Z249+AA249</f>
        <v>0</v>
      </c>
      <c r="AD249">
        <v>0</v>
      </c>
      <c r="AE249">
        <v>0</v>
      </c>
      <c r="AF249">
        <f>IF(AD249*$H$13&gt;=AH249,1.0,(AH249/(AH249-AD249*$H$13)))</f>
        <v>0</v>
      </c>
      <c r="AG249">
        <f>(AF249-1)*100</f>
        <v>0</v>
      </c>
      <c r="AH249">
        <f>MAX(0,($B$13+$C$13*CL249)/(1+$D$13*CL249)*CE249/(CG249+273)*$E$13)</f>
        <v>0</v>
      </c>
      <c r="AI249" t="s">
        <v>294</v>
      </c>
      <c r="AJ249">
        <v>0</v>
      </c>
      <c r="AK249">
        <v>0</v>
      </c>
      <c r="AL249">
        <f>AK249-AJ249</f>
        <v>0</v>
      </c>
      <c r="AM249">
        <f>AL249/AK249</f>
        <v>0</v>
      </c>
      <c r="AN249">
        <v>0</v>
      </c>
      <c r="AO249" t="s">
        <v>294</v>
      </c>
      <c r="AP249">
        <v>0</v>
      </c>
      <c r="AQ249">
        <v>0</v>
      </c>
      <c r="AR249">
        <f>1-AP249/AQ249</f>
        <v>0</v>
      </c>
      <c r="AS249">
        <v>0.5</v>
      </c>
      <c r="AT249">
        <f>BP249</f>
        <v>0</v>
      </c>
      <c r="AU249">
        <f>I249</f>
        <v>0</v>
      </c>
      <c r="AV249">
        <f>AR249*AS249*AT249</f>
        <v>0</v>
      </c>
      <c r="AW249">
        <f>BB249/AQ249</f>
        <v>0</v>
      </c>
      <c r="AX249">
        <f>(AU249-AN249)/AT249</f>
        <v>0</v>
      </c>
      <c r="AY249">
        <f>(AK249-AQ249)/AQ249</f>
        <v>0</v>
      </c>
      <c r="AZ249" t="s">
        <v>294</v>
      </c>
      <c r="BA249">
        <v>0</v>
      </c>
      <c r="BB249">
        <f>AQ249-BA249</f>
        <v>0</v>
      </c>
      <c r="BC249">
        <f>(AQ249-AP249)/(AQ249-BA249)</f>
        <v>0</v>
      </c>
      <c r="BD249">
        <f>(AK249-AQ249)/(AK249-BA249)</f>
        <v>0</v>
      </c>
      <c r="BE249">
        <f>(AQ249-AP249)/(AQ249-AJ249)</f>
        <v>0</v>
      </c>
      <c r="BF249">
        <f>(AK249-AQ249)/(AK249-AJ249)</f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f>$B$11*CM249+$C$11*CN249+$F$11*CO249*(1-CR249)</f>
        <v>0</v>
      </c>
      <c r="BP249">
        <f>BO249*BQ249</f>
        <v>0</v>
      </c>
      <c r="BQ249">
        <f>($B$11*$D$9+$C$11*$D$9+$F$11*((DB249+CT249)/MAX(DB249+CT249+DC249, 0.1)*$I$9+DC249/MAX(DB249+CT249+DC249, 0.1)*$J$9))/($B$11+$C$11+$F$11)</f>
        <v>0</v>
      </c>
      <c r="BR249">
        <f>($B$11*$K$9+$C$11*$K$9+$F$11*((DB249+CT249)/MAX(DB249+CT249+DC249, 0.1)*$P$9+DC249/MAX(DB249+CT249+DC249, 0.1)*$Q$9))/($B$11+$C$11+$F$11)</f>
        <v>0</v>
      </c>
      <c r="BS249">
        <v>6</v>
      </c>
      <c r="BT249">
        <v>0.5</v>
      </c>
      <c r="BU249" t="s">
        <v>295</v>
      </c>
      <c r="BV249">
        <v>2</v>
      </c>
      <c r="BW249">
        <v>1621534033.6</v>
      </c>
      <c r="BX249">
        <v>757.196</v>
      </c>
      <c r="BY249">
        <v>767.195</v>
      </c>
      <c r="BZ249">
        <v>12.9465</v>
      </c>
      <c r="CA249">
        <v>12.9648</v>
      </c>
      <c r="CB249">
        <v>746.687</v>
      </c>
      <c r="CC249">
        <v>12.793</v>
      </c>
      <c r="CD249">
        <v>699.857</v>
      </c>
      <c r="CE249">
        <v>100.926</v>
      </c>
      <c r="CF249">
        <v>0.0991002</v>
      </c>
      <c r="CG249">
        <v>22.9355</v>
      </c>
      <c r="CH249">
        <v>22.906</v>
      </c>
      <c r="CI249">
        <v>999.9</v>
      </c>
      <c r="CJ249">
        <v>0</v>
      </c>
      <c r="CK249">
        <v>0</v>
      </c>
      <c r="CL249">
        <v>10130</v>
      </c>
      <c r="CM249">
        <v>0</v>
      </c>
      <c r="CN249">
        <v>3.22278</v>
      </c>
      <c r="CO249">
        <v>600.093</v>
      </c>
      <c r="CP249">
        <v>0.933003</v>
      </c>
      <c r="CQ249">
        <v>0.0669971</v>
      </c>
      <c r="CR249">
        <v>0</v>
      </c>
      <c r="CS249">
        <v>3.7551</v>
      </c>
      <c r="CT249">
        <v>4.99951</v>
      </c>
      <c r="CU249">
        <v>87.0109</v>
      </c>
      <c r="CV249">
        <v>4814.85</v>
      </c>
      <c r="CW249">
        <v>37.625</v>
      </c>
      <c r="CX249">
        <v>41.312</v>
      </c>
      <c r="CY249">
        <v>40</v>
      </c>
      <c r="CZ249">
        <v>40.937</v>
      </c>
      <c r="DA249">
        <v>39.937</v>
      </c>
      <c r="DB249">
        <v>555.22</v>
      </c>
      <c r="DC249">
        <v>39.87</v>
      </c>
      <c r="DD249">
        <v>0</v>
      </c>
      <c r="DE249">
        <v>1621534037.2</v>
      </c>
      <c r="DF249">
        <v>0</v>
      </c>
      <c r="DG249">
        <v>3.43597692307692</v>
      </c>
      <c r="DH249">
        <v>0.546317946295466</v>
      </c>
      <c r="DI249">
        <v>1.11424274220813</v>
      </c>
      <c r="DJ249">
        <v>86.8974461538462</v>
      </c>
      <c r="DK249">
        <v>15</v>
      </c>
      <c r="DL249">
        <v>1621533543.5</v>
      </c>
      <c r="DM249" t="s">
        <v>296</v>
      </c>
      <c r="DN249">
        <v>1621533543</v>
      </c>
      <c r="DO249">
        <v>1621533543.5</v>
      </c>
      <c r="DP249">
        <v>4</v>
      </c>
      <c r="DQ249">
        <v>0.002</v>
      </c>
      <c r="DR249">
        <v>0.003</v>
      </c>
      <c r="DS249">
        <v>8.559</v>
      </c>
      <c r="DT249">
        <v>0.154</v>
      </c>
      <c r="DU249">
        <v>420</v>
      </c>
      <c r="DV249">
        <v>13</v>
      </c>
      <c r="DW249">
        <v>1.35</v>
      </c>
      <c r="DX249">
        <v>0.35</v>
      </c>
      <c r="DY249">
        <v>-10.1765882926829</v>
      </c>
      <c r="DZ249">
        <v>-0.297462229965171</v>
      </c>
      <c r="EA249">
        <v>0.263136648780118</v>
      </c>
      <c r="EB249">
        <v>1</v>
      </c>
      <c r="EC249">
        <v>3.41617272727273</v>
      </c>
      <c r="ED249">
        <v>0.195380415969135</v>
      </c>
      <c r="EE249">
        <v>0.151807426401819</v>
      </c>
      <c r="EF249">
        <v>1</v>
      </c>
      <c r="EG249">
        <v>-0.008628613</v>
      </c>
      <c r="EH249">
        <v>-0.103638161770035</v>
      </c>
      <c r="EI249">
        <v>0.0146115443313815</v>
      </c>
      <c r="EJ249">
        <v>0</v>
      </c>
      <c r="EK249">
        <v>2</v>
      </c>
      <c r="EL249">
        <v>3</v>
      </c>
      <c r="EM249" t="s">
        <v>306</v>
      </c>
      <c r="EN249">
        <v>100</v>
      </c>
      <c r="EO249">
        <v>100</v>
      </c>
      <c r="EP249">
        <v>10.509</v>
      </c>
      <c r="EQ249">
        <v>0.1535</v>
      </c>
      <c r="ER249">
        <v>5.25304998807394</v>
      </c>
      <c r="ES249">
        <v>0.0095515401478521</v>
      </c>
      <c r="ET249">
        <v>-4.08282145803731e-06</v>
      </c>
      <c r="EU249">
        <v>9.61633180237613e-10</v>
      </c>
      <c r="EV249">
        <v>-0.0133641391554055</v>
      </c>
      <c r="EW249">
        <v>0.00964955815971448</v>
      </c>
      <c r="EX249">
        <v>0.000351754833574242</v>
      </c>
      <c r="EY249">
        <v>-6.74969522547015e-06</v>
      </c>
      <c r="EZ249">
        <v>-1</v>
      </c>
      <c r="FA249">
        <v>-1</v>
      </c>
      <c r="FB249">
        <v>-1</v>
      </c>
      <c r="FC249">
        <v>-1</v>
      </c>
      <c r="FD249">
        <v>8.2</v>
      </c>
      <c r="FE249">
        <v>8.2</v>
      </c>
      <c r="FF249">
        <v>2</v>
      </c>
      <c r="FG249">
        <v>793.846</v>
      </c>
      <c r="FH249">
        <v>739.911</v>
      </c>
      <c r="FI249">
        <v>20</v>
      </c>
      <c r="FJ249">
        <v>26.7658</v>
      </c>
      <c r="FK249">
        <v>29.9999</v>
      </c>
      <c r="FL249">
        <v>26.849</v>
      </c>
      <c r="FM249">
        <v>26.8239</v>
      </c>
      <c r="FN249">
        <v>43.9585</v>
      </c>
      <c r="FO249">
        <v>16.2061</v>
      </c>
      <c r="FP249">
        <v>6.08919</v>
      </c>
      <c r="FQ249">
        <v>20</v>
      </c>
      <c r="FR249">
        <v>776.92</v>
      </c>
      <c r="FS249">
        <v>12.9953</v>
      </c>
      <c r="FT249">
        <v>100.056</v>
      </c>
      <c r="FU249">
        <v>100.42</v>
      </c>
    </row>
    <row r="250" spans="1:177">
      <c r="A250">
        <v>234</v>
      </c>
      <c r="B250">
        <v>1621534035.6</v>
      </c>
      <c r="C250">
        <v>466.099999904633</v>
      </c>
      <c r="D250" t="s">
        <v>764</v>
      </c>
      <c r="E250" t="s">
        <v>765</v>
      </c>
      <c r="G250">
        <v>1621534035.6</v>
      </c>
      <c r="H250">
        <f>CD250*AF250*(BZ250-CA250)/(100*BS250*(1000-AF250*BZ250))</f>
        <v>0</v>
      </c>
      <c r="I250">
        <f>CD250*AF250*(BY250-BX250*(1000-AF250*CA250)/(1000-AF250*BZ250))/(100*BS250)</f>
        <v>0</v>
      </c>
      <c r="J250">
        <f>BX250 - IF(AF250&gt;1, I250*BS250*100.0/(AH250*CL250), 0)</f>
        <v>0</v>
      </c>
      <c r="K250">
        <f>((Q250-H250/2)*J250-I250)/(Q250+H250/2)</f>
        <v>0</v>
      </c>
      <c r="L250">
        <f>K250*(CE250+CF250)/1000.0</f>
        <v>0</v>
      </c>
      <c r="M250">
        <f>(BX250 - IF(AF250&gt;1, I250*BS250*100.0/(AH250*CL250), 0))*(CE250+CF250)/1000.0</f>
        <v>0</v>
      </c>
      <c r="N250">
        <f>2.0/((1/P250-1/O250)+SIGN(P250)*SQRT((1/P250-1/O250)*(1/P250-1/O250) + 4*BT250/((BT250+1)*(BT250+1))*(2*1/P250*1/O250-1/O250*1/O250)))</f>
        <v>0</v>
      </c>
      <c r="O250">
        <f>IF(LEFT(BU250,1)&lt;&gt;"0",IF(LEFT(BU250,1)="1",3.0,BV250),$D$5+$E$5*(CL250*CE250/($K$5*1000))+$F$5*(CL250*CE250/($K$5*1000))*MAX(MIN(BS250,$J$5),$I$5)*MAX(MIN(BS250,$J$5),$I$5)+$G$5*MAX(MIN(BS250,$J$5),$I$5)*(CL250*CE250/($K$5*1000))+$H$5*(CL250*CE250/($K$5*1000))*(CL250*CE250/($K$5*1000)))</f>
        <v>0</v>
      </c>
      <c r="P250">
        <f>H250*(1000-(1000*0.61365*exp(17.502*T250/(240.97+T250))/(CE250+CF250)+BZ250)/2)/(1000*0.61365*exp(17.502*T250/(240.97+T250))/(CE250+CF250)-BZ250)</f>
        <v>0</v>
      </c>
      <c r="Q250">
        <f>1/((BT250+1)/(N250/1.6)+1/(O250/1.37)) + BT250/((BT250+1)/(N250/1.6) + BT250/(O250/1.37))</f>
        <v>0</v>
      </c>
      <c r="R250">
        <f>(BP250*BR250)</f>
        <v>0</v>
      </c>
      <c r="S250">
        <f>(CG250+(R250+2*0.95*5.67E-8*(((CG250+$B$7)+273)^4-(CG250+273)^4)-44100*H250)/(1.84*29.3*O250+8*0.95*5.67E-8*(CG250+273)^3))</f>
        <v>0</v>
      </c>
      <c r="T250">
        <f>($C$7*CH250+$D$7*CI250+$E$7*S250)</f>
        <v>0</v>
      </c>
      <c r="U250">
        <f>0.61365*exp(17.502*T250/(240.97+T250))</f>
        <v>0</v>
      </c>
      <c r="V250">
        <f>(W250/X250*100)</f>
        <v>0</v>
      </c>
      <c r="W250">
        <f>BZ250*(CE250+CF250)/1000</f>
        <v>0</v>
      </c>
      <c r="X250">
        <f>0.61365*exp(17.502*CG250/(240.97+CG250))</f>
        <v>0</v>
      </c>
      <c r="Y250">
        <f>(U250-BZ250*(CE250+CF250)/1000)</f>
        <v>0</v>
      </c>
      <c r="Z250">
        <f>(-H250*44100)</f>
        <v>0</v>
      </c>
      <c r="AA250">
        <f>2*29.3*O250*0.92*(CG250-T250)</f>
        <v>0</v>
      </c>
      <c r="AB250">
        <f>2*0.95*5.67E-8*(((CG250+$B$7)+273)^4-(T250+273)^4)</f>
        <v>0</v>
      </c>
      <c r="AC250">
        <f>R250+AB250+Z250+AA250</f>
        <v>0</v>
      </c>
      <c r="AD250">
        <v>0</v>
      </c>
      <c r="AE250">
        <v>0</v>
      </c>
      <c r="AF250">
        <f>IF(AD250*$H$13&gt;=AH250,1.0,(AH250/(AH250-AD250*$H$13)))</f>
        <v>0</v>
      </c>
      <c r="AG250">
        <f>(AF250-1)*100</f>
        <v>0</v>
      </c>
      <c r="AH250">
        <f>MAX(0,($B$13+$C$13*CL250)/(1+$D$13*CL250)*CE250/(CG250+273)*$E$13)</f>
        <v>0</v>
      </c>
      <c r="AI250" t="s">
        <v>294</v>
      </c>
      <c r="AJ250">
        <v>0</v>
      </c>
      <c r="AK250">
        <v>0</v>
      </c>
      <c r="AL250">
        <f>AK250-AJ250</f>
        <v>0</v>
      </c>
      <c r="AM250">
        <f>AL250/AK250</f>
        <v>0</v>
      </c>
      <c r="AN250">
        <v>0</v>
      </c>
      <c r="AO250" t="s">
        <v>294</v>
      </c>
      <c r="AP250">
        <v>0</v>
      </c>
      <c r="AQ250">
        <v>0</v>
      </c>
      <c r="AR250">
        <f>1-AP250/AQ250</f>
        <v>0</v>
      </c>
      <c r="AS250">
        <v>0.5</v>
      </c>
      <c r="AT250">
        <f>BP250</f>
        <v>0</v>
      </c>
      <c r="AU250">
        <f>I250</f>
        <v>0</v>
      </c>
      <c r="AV250">
        <f>AR250*AS250*AT250</f>
        <v>0</v>
      </c>
      <c r="AW250">
        <f>BB250/AQ250</f>
        <v>0</v>
      </c>
      <c r="AX250">
        <f>(AU250-AN250)/AT250</f>
        <v>0</v>
      </c>
      <c r="AY250">
        <f>(AK250-AQ250)/AQ250</f>
        <v>0</v>
      </c>
      <c r="AZ250" t="s">
        <v>294</v>
      </c>
      <c r="BA250">
        <v>0</v>
      </c>
      <c r="BB250">
        <f>AQ250-BA250</f>
        <v>0</v>
      </c>
      <c r="BC250">
        <f>(AQ250-AP250)/(AQ250-BA250)</f>
        <v>0</v>
      </c>
      <c r="BD250">
        <f>(AK250-AQ250)/(AK250-BA250)</f>
        <v>0</v>
      </c>
      <c r="BE250">
        <f>(AQ250-AP250)/(AQ250-AJ250)</f>
        <v>0</v>
      </c>
      <c r="BF250">
        <f>(AK250-AQ250)/(AK250-AJ250)</f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f>$B$11*CM250+$C$11*CN250+$F$11*CO250*(1-CR250)</f>
        <v>0</v>
      </c>
      <c r="BP250">
        <f>BO250*BQ250</f>
        <v>0</v>
      </c>
      <c r="BQ250">
        <f>($B$11*$D$9+$C$11*$D$9+$F$11*((DB250+CT250)/MAX(DB250+CT250+DC250, 0.1)*$I$9+DC250/MAX(DB250+CT250+DC250, 0.1)*$J$9))/($B$11+$C$11+$F$11)</f>
        <v>0</v>
      </c>
      <c r="BR250">
        <f>($B$11*$K$9+$C$11*$K$9+$F$11*((DB250+CT250)/MAX(DB250+CT250+DC250, 0.1)*$P$9+DC250/MAX(DB250+CT250+DC250, 0.1)*$Q$9))/($B$11+$C$11+$F$11)</f>
        <v>0</v>
      </c>
      <c r="BS250">
        <v>6</v>
      </c>
      <c r="BT250">
        <v>0.5</v>
      </c>
      <c r="BU250" t="s">
        <v>295</v>
      </c>
      <c r="BV250">
        <v>2</v>
      </c>
      <c r="BW250">
        <v>1621534035.6</v>
      </c>
      <c r="BX250">
        <v>760.44</v>
      </c>
      <c r="BY250">
        <v>770.662</v>
      </c>
      <c r="BZ250">
        <v>12.9525</v>
      </c>
      <c r="CA250">
        <v>12.9563</v>
      </c>
      <c r="CB250">
        <v>749.915</v>
      </c>
      <c r="CC250">
        <v>12.7989</v>
      </c>
      <c r="CD250">
        <v>699.791</v>
      </c>
      <c r="CE250">
        <v>100.926</v>
      </c>
      <c r="CF250">
        <v>0.0999053</v>
      </c>
      <c r="CG250">
        <v>22.9339</v>
      </c>
      <c r="CH250">
        <v>22.9063</v>
      </c>
      <c r="CI250">
        <v>999.9</v>
      </c>
      <c r="CJ250">
        <v>0</v>
      </c>
      <c r="CK250">
        <v>0</v>
      </c>
      <c r="CL250">
        <v>9990</v>
      </c>
      <c r="CM250">
        <v>0</v>
      </c>
      <c r="CN250">
        <v>3.22278</v>
      </c>
      <c r="CO250">
        <v>600.104</v>
      </c>
      <c r="CP250">
        <v>0.932968</v>
      </c>
      <c r="CQ250">
        <v>0.0670323</v>
      </c>
      <c r="CR250">
        <v>0</v>
      </c>
      <c r="CS250">
        <v>3.4027</v>
      </c>
      <c r="CT250">
        <v>4.99951</v>
      </c>
      <c r="CU250">
        <v>87.0856</v>
      </c>
      <c r="CV250">
        <v>4814.9</v>
      </c>
      <c r="CW250">
        <v>37.625</v>
      </c>
      <c r="CX250">
        <v>41.312</v>
      </c>
      <c r="CY250">
        <v>40</v>
      </c>
      <c r="CZ250">
        <v>40.937</v>
      </c>
      <c r="DA250">
        <v>39.875</v>
      </c>
      <c r="DB250">
        <v>555.21</v>
      </c>
      <c r="DC250">
        <v>39.89</v>
      </c>
      <c r="DD250">
        <v>0</v>
      </c>
      <c r="DE250">
        <v>1621534039.6</v>
      </c>
      <c r="DF250">
        <v>0</v>
      </c>
      <c r="DG250">
        <v>3.43926923076923</v>
      </c>
      <c r="DH250">
        <v>0.0834256398591527</v>
      </c>
      <c r="DI250">
        <v>0.97448205509577</v>
      </c>
      <c r="DJ250">
        <v>86.9408307692308</v>
      </c>
      <c r="DK250">
        <v>15</v>
      </c>
      <c r="DL250">
        <v>1621533543.5</v>
      </c>
      <c r="DM250" t="s">
        <v>296</v>
      </c>
      <c r="DN250">
        <v>1621533543</v>
      </c>
      <c r="DO250">
        <v>1621533543.5</v>
      </c>
      <c r="DP250">
        <v>4</v>
      </c>
      <c r="DQ250">
        <v>0.002</v>
      </c>
      <c r="DR250">
        <v>0.003</v>
      </c>
      <c r="DS250">
        <v>8.559</v>
      </c>
      <c r="DT250">
        <v>0.154</v>
      </c>
      <c r="DU250">
        <v>420</v>
      </c>
      <c r="DV250">
        <v>13</v>
      </c>
      <c r="DW250">
        <v>1.35</v>
      </c>
      <c r="DX250">
        <v>0.35</v>
      </c>
      <c r="DY250">
        <v>-10.1961504878049</v>
      </c>
      <c r="DZ250">
        <v>0.701143693379795</v>
      </c>
      <c r="EA250">
        <v>0.242500965066737</v>
      </c>
      <c r="EB250">
        <v>0</v>
      </c>
      <c r="EC250">
        <v>3.41568529411765</v>
      </c>
      <c r="ED250">
        <v>0.302875499999987</v>
      </c>
      <c r="EE250">
        <v>0.15983493347891</v>
      </c>
      <c r="EF250">
        <v>1</v>
      </c>
      <c r="EG250">
        <v>-0.0110570896341463</v>
      </c>
      <c r="EH250">
        <v>-0.071030149630662</v>
      </c>
      <c r="EI250">
        <v>0.0128238288430618</v>
      </c>
      <c r="EJ250">
        <v>1</v>
      </c>
      <c r="EK250">
        <v>2</v>
      </c>
      <c r="EL250">
        <v>3</v>
      </c>
      <c r="EM250" t="s">
        <v>306</v>
      </c>
      <c r="EN250">
        <v>100</v>
      </c>
      <c r="EO250">
        <v>100</v>
      </c>
      <c r="EP250">
        <v>10.525</v>
      </c>
      <c r="EQ250">
        <v>0.1536</v>
      </c>
      <c r="ER250">
        <v>5.25304998807394</v>
      </c>
      <c r="ES250">
        <v>0.0095515401478521</v>
      </c>
      <c r="ET250">
        <v>-4.08282145803731e-06</v>
      </c>
      <c r="EU250">
        <v>9.61633180237613e-10</v>
      </c>
      <c r="EV250">
        <v>-0.0133641391554055</v>
      </c>
      <c r="EW250">
        <v>0.00964955815971448</v>
      </c>
      <c r="EX250">
        <v>0.000351754833574242</v>
      </c>
      <c r="EY250">
        <v>-6.74969522547015e-06</v>
      </c>
      <c r="EZ250">
        <v>-1</v>
      </c>
      <c r="FA250">
        <v>-1</v>
      </c>
      <c r="FB250">
        <v>-1</v>
      </c>
      <c r="FC250">
        <v>-1</v>
      </c>
      <c r="FD250">
        <v>8.2</v>
      </c>
      <c r="FE250">
        <v>8.2</v>
      </c>
      <c r="FF250">
        <v>2</v>
      </c>
      <c r="FG250">
        <v>793.134</v>
      </c>
      <c r="FH250">
        <v>740.669</v>
      </c>
      <c r="FI250">
        <v>19.9999</v>
      </c>
      <c r="FJ250">
        <v>26.7658</v>
      </c>
      <c r="FK250">
        <v>29.9999</v>
      </c>
      <c r="FL250">
        <v>26.849</v>
      </c>
      <c r="FM250">
        <v>26.8239</v>
      </c>
      <c r="FN250">
        <v>44.1137</v>
      </c>
      <c r="FO250">
        <v>16.2061</v>
      </c>
      <c r="FP250">
        <v>6.08919</v>
      </c>
      <c r="FQ250">
        <v>20</v>
      </c>
      <c r="FR250">
        <v>780.29</v>
      </c>
      <c r="FS250">
        <v>12.9953</v>
      </c>
      <c r="FT250">
        <v>100.055</v>
      </c>
      <c r="FU250">
        <v>100.42</v>
      </c>
    </row>
    <row r="251" spans="1:177">
      <c r="A251">
        <v>235</v>
      </c>
      <c r="B251">
        <v>1621534037.6</v>
      </c>
      <c r="C251">
        <v>468.099999904633</v>
      </c>
      <c r="D251" t="s">
        <v>766</v>
      </c>
      <c r="E251" t="s">
        <v>767</v>
      </c>
      <c r="G251">
        <v>1621534037.6</v>
      </c>
      <c r="H251">
        <f>CD251*AF251*(BZ251-CA251)/(100*BS251*(1000-AF251*BZ251))</f>
        <v>0</v>
      </c>
      <c r="I251">
        <f>CD251*AF251*(BY251-BX251*(1000-AF251*CA251)/(1000-AF251*BZ251))/(100*BS251)</f>
        <v>0</v>
      </c>
      <c r="J251">
        <f>BX251 - IF(AF251&gt;1, I251*BS251*100.0/(AH251*CL251), 0)</f>
        <v>0</v>
      </c>
      <c r="K251">
        <f>((Q251-H251/2)*J251-I251)/(Q251+H251/2)</f>
        <v>0</v>
      </c>
      <c r="L251">
        <f>K251*(CE251+CF251)/1000.0</f>
        <v>0</v>
      </c>
      <c r="M251">
        <f>(BX251 - IF(AF251&gt;1, I251*BS251*100.0/(AH251*CL251), 0))*(CE251+CF251)/1000.0</f>
        <v>0</v>
      </c>
      <c r="N251">
        <f>2.0/((1/P251-1/O251)+SIGN(P251)*SQRT((1/P251-1/O251)*(1/P251-1/O251) + 4*BT251/((BT251+1)*(BT251+1))*(2*1/P251*1/O251-1/O251*1/O251)))</f>
        <v>0</v>
      </c>
      <c r="O251">
        <f>IF(LEFT(BU251,1)&lt;&gt;"0",IF(LEFT(BU251,1)="1",3.0,BV251),$D$5+$E$5*(CL251*CE251/($K$5*1000))+$F$5*(CL251*CE251/($K$5*1000))*MAX(MIN(BS251,$J$5),$I$5)*MAX(MIN(BS251,$J$5),$I$5)+$G$5*MAX(MIN(BS251,$J$5),$I$5)*(CL251*CE251/($K$5*1000))+$H$5*(CL251*CE251/($K$5*1000))*(CL251*CE251/($K$5*1000)))</f>
        <v>0</v>
      </c>
      <c r="P251">
        <f>H251*(1000-(1000*0.61365*exp(17.502*T251/(240.97+T251))/(CE251+CF251)+BZ251)/2)/(1000*0.61365*exp(17.502*T251/(240.97+T251))/(CE251+CF251)-BZ251)</f>
        <v>0</v>
      </c>
      <c r="Q251">
        <f>1/((BT251+1)/(N251/1.6)+1/(O251/1.37)) + BT251/((BT251+1)/(N251/1.6) + BT251/(O251/1.37))</f>
        <v>0</v>
      </c>
      <c r="R251">
        <f>(BP251*BR251)</f>
        <v>0</v>
      </c>
      <c r="S251">
        <f>(CG251+(R251+2*0.95*5.67E-8*(((CG251+$B$7)+273)^4-(CG251+273)^4)-44100*H251)/(1.84*29.3*O251+8*0.95*5.67E-8*(CG251+273)^3))</f>
        <v>0</v>
      </c>
      <c r="T251">
        <f>($C$7*CH251+$D$7*CI251+$E$7*S251)</f>
        <v>0</v>
      </c>
      <c r="U251">
        <f>0.61365*exp(17.502*T251/(240.97+T251))</f>
        <v>0</v>
      </c>
      <c r="V251">
        <f>(W251/X251*100)</f>
        <v>0</v>
      </c>
      <c r="W251">
        <f>BZ251*(CE251+CF251)/1000</f>
        <v>0</v>
      </c>
      <c r="X251">
        <f>0.61365*exp(17.502*CG251/(240.97+CG251))</f>
        <v>0</v>
      </c>
      <c r="Y251">
        <f>(U251-BZ251*(CE251+CF251)/1000)</f>
        <v>0</v>
      </c>
      <c r="Z251">
        <f>(-H251*44100)</f>
        <v>0</v>
      </c>
      <c r="AA251">
        <f>2*29.3*O251*0.92*(CG251-T251)</f>
        <v>0</v>
      </c>
      <c r="AB251">
        <f>2*0.95*5.67E-8*(((CG251+$B$7)+273)^4-(T251+273)^4)</f>
        <v>0</v>
      </c>
      <c r="AC251">
        <f>R251+AB251+Z251+AA251</f>
        <v>0</v>
      </c>
      <c r="AD251">
        <v>0</v>
      </c>
      <c r="AE251">
        <v>0</v>
      </c>
      <c r="AF251">
        <f>IF(AD251*$H$13&gt;=AH251,1.0,(AH251/(AH251-AD251*$H$13)))</f>
        <v>0</v>
      </c>
      <c r="AG251">
        <f>(AF251-1)*100</f>
        <v>0</v>
      </c>
      <c r="AH251">
        <f>MAX(0,($B$13+$C$13*CL251)/(1+$D$13*CL251)*CE251/(CG251+273)*$E$13)</f>
        <v>0</v>
      </c>
      <c r="AI251" t="s">
        <v>294</v>
      </c>
      <c r="AJ251">
        <v>0</v>
      </c>
      <c r="AK251">
        <v>0</v>
      </c>
      <c r="AL251">
        <f>AK251-AJ251</f>
        <v>0</v>
      </c>
      <c r="AM251">
        <f>AL251/AK251</f>
        <v>0</v>
      </c>
      <c r="AN251">
        <v>0</v>
      </c>
      <c r="AO251" t="s">
        <v>294</v>
      </c>
      <c r="AP251">
        <v>0</v>
      </c>
      <c r="AQ251">
        <v>0</v>
      </c>
      <c r="AR251">
        <f>1-AP251/AQ251</f>
        <v>0</v>
      </c>
      <c r="AS251">
        <v>0.5</v>
      </c>
      <c r="AT251">
        <f>BP251</f>
        <v>0</v>
      </c>
      <c r="AU251">
        <f>I251</f>
        <v>0</v>
      </c>
      <c r="AV251">
        <f>AR251*AS251*AT251</f>
        <v>0</v>
      </c>
      <c r="AW251">
        <f>BB251/AQ251</f>
        <v>0</v>
      </c>
      <c r="AX251">
        <f>(AU251-AN251)/AT251</f>
        <v>0</v>
      </c>
      <c r="AY251">
        <f>(AK251-AQ251)/AQ251</f>
        <v>0</v>
      </c>
      <c r="AZ251" t="s">
        <v>294</v>
      </c>
      <c r="BA251">
        <v>0</v>
      </c>
      <c r="BB251">
        <f>AQ251-BA251</f>
        <v>0</v>
      </c>
      <c r="BC251">
        <f>(AQ251-AP251)/(AQ251-BA251)</f>
        <v>0</v>
      </c>
      <c r="BD251">
        <f>(AK251-AQ251)/(AK251-BA251)</f>
        <v>0</v>
      </c>
      <c r="BE251">
        <f>(AQ251-AP251)/(AQ251-AJ251)</f>
        <v>0</v>
      </c>
      <c r="BF251">
        <f>(AK251-AQ251)/(AK251-AJ251)</f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f>$B$11*CM251+$C$11*CN251+$F$11*CO251*(1-CR251)</f>
        <v>0</v>
      </c>
      <c r="BP251">
        <f>BO251*BQ251</f>
        <v>0</v>
      </c>
      <c r="BQ251">
        <f>($B$11*$D$9+$C$11*$D$9+$F$11*((DB251+CT251)/MAX(DB251+CT251+DC251, 0.1)*$I$9+DC251/MAX(DB251+CT251+DC251, 0.1)*$J$9))/($B$11+$C$11+$F$11)</f>
        <v>0</v>
      </c>
      <c r="BR251">
        <f>($B$11*$K$9+$C$11*$K$9+$F$11*((DB251+CT251)/MAX(DB251+CT251+DC251, 0.1)*$P$9+DC251/MAX(DB251+CT251+DC251, 0.1)*$Q$9))/($B$11+$C$11+$F$11)</f>
        <v>0</v>
      </c>
      <c r="BS251">
        <v>6</v>
      </c>
      <c r="BT251">
        <v>0.5</v>
      </c>
      <c r="BU251" t="s">
        <v>295</v>
      </c>
      <c r="BV251">
        <v>2</v>
      </c>
      <c r="BW251">
        <v>1621534037.6</v>
      </c>
      <c r="BX251">
        <v>763.843</v>
      </c>
      <c r="BY251">
        <v>773.896</v>
      </c>
      <c r="BZ251">
        <v>12.953</v>
      </c>
      <c r="CA251">
        <v>12.9546</v>
      </c>
      <c r="CB251">
        <v>753.3</v>
      </c>
      <c r="CC251">
        <v>12.7994</v>
      </c>
      <c r="CD251">
        <v>699.484</v>
      </c>
      <c r="CE251">
        <v>100.926</v>
      </c>
      <c r="CF251">
        <v>0.100188</v>
      </c>
      <c r="CG251">
        <v>22.937</v>
      </c>
      <c r="CH251">
        <v>22.901</v>
      </c>
      <c r="CI251">
        <v>999.9</v>
      </c>
      <c r="CJ251">
        <v>0</v>
      </c>
      <c r="CK251">
        <v>0</v>
      </c>
      <c r="CL251">
        <v>9990</v>
      </c>
      <c r="CM251">
        <v>0</v>
      </c>
      <c r="CN251">
        <v>3.22278</v>
      </c>
      <c r="CO251">
        <v>599.792</v>
      </c>
      <c r="CP251">
        <v>0.932968</v>
      </c>
      <c r="CQ251">
        <v>0.0670323</v>
      </c>
      <c r="CR251">
        <v>0</v>
      </c>
      <c r="CS251">
        <v>3.2836</v>
      </c>
      <c r="CT251">
        <v>4.99951</v>
      </c>
      <c r="CU251">
        <v>86.9276</v>
      </c>
      <c r="CV251">
        <v>4812.37</v>
      </c>
      <c r="CW251">
        <v>37.625</v>
      </c>
      <c r="CX251">
        <v>41.312</v>
      </c>
      <c r="CY251">
        <v>39.937</v>
      </c>
      <c r="CZ251">
        <v>40.937</v>
      </c>
      <c r="DA251">
        <v>39.937</v>
      </c>
      <c r="DB251">
        <v>554.92</v>
      </c>
      <c r="DC251">
        <v>39.87</v>
      </c>
      <c r="DD251">
        <v>0</v>
      </c>
      <c r="DE251">
        <v>1621534041.4</v>
      </c>
      <c r="DF251">
        <v>0</v>
      </c>
      <c r="DG251">
        <v>3.42274</v>
      </c>
      <c r="DH251">
        <v>-0.457615387077147</v>
      </c>
      <c r="DI251">
        <v>1.28064615409507</v>
      </c>
      <c r="DJ251">
        <v>86.955972</v>
      </c>
      <c r="DK251">
        <v>15</v>
      </c>
      <c r="DL251">
        <v>1621533543.5</v>
      </c>
      <c r="DM251" t="s">
        <v>296</v>
      </c>
      <c r="DN251">
        <v>1621533543</v>
      </c>
      <c r="DO251">
        <v>1621533543.5</v>
      </c>
      <c r="DP251">
        <v>4</v>
      </c>
      <c r="DQ251">
        <v>0.002</v>
      </c>
      <c r="DR251">
        <v>0.003</v>
      </c>
      <c r="DS251">
        <v>8.559</v>
      </c>
      <c r="DT251">
        <v>0.154</v>
      </c>
      <c r="DU251">
        <v>420</v>
      </c>
      <c r="DV251">
        <v>13</v>
      </c>
      <c r="DW251">
        <v>1.35</v>
      </c>
      <c r="DX251">
        <v>0.35</v>
      </c>
      <c r="DY251">
        <v>-10.2193790243902</v>
      </c>
      <c r="DZ251">
        <v>1.04842829268291</v>
      </c>
      <c r="EA251">
        <v>0.229393741762987</v>
      </c>
      <c r="EB251">
        <v>0</v>
      </c>
      <c r="EC251">
        <v>3.4068</v>
      </c>
      <c r="ED251">
        <v>0.200736410514399</v>
      </c>
      <c r="EE251">
        <v>0.142166805507598</v>
      </c>
      <c r="EF251">
        <v>1</v>
      </c>
      <c r="EG251">
        <v>-0.0110915848536585</v>
      </c>
      <c r="EH251">
        <v>-0.0453508941951219</v>
      </c>
      <c r="EI251">
        <v>0.01282786493807</v>
      </c>
      <c r="EJ251">
        <v>1</v>
      </c>
      <c r="EK251">
        <v>2</v>
      </c>
      <c r="EL251">
        <v>3</v>
      </c>
      <c r="EM251" t="s">
        <v>306</v>
      </c>
      <c r="EN251">
        <v>100</v>
      </c>
      <c r="EO251">
        <v>100</v>
      </c>
      <c r="EP251">
        <v>10.543</v>
      </c>
      <c r="EQ251">
        <v>0.1536</v>
      </c>
      <c r="ER251">
        <v>5.25304998807394</v>
      </c>
      <c r="ES251">
        <v>0.0095515401478521</v>
      </c>
      <c r="ET251">
        <v>-4.08282145803731e-06</v>
      </c>
      <c r="EU251">
        <v>9.61633180237613e-10</v>
      </c>
      <c r="EV251">
        <v>-0.0133641391554055</v>
      </c>
      <c r="EW251">
        <v>0.00964955815971448</v>
      </c>
      <c r="EX251">
        <v>0.000351754833574242</v>
      </c>
      <c r="EY251">
        <v>-6.74969522547015e-06</v>
      </c>
      <c r="EZ251">
        <v>-1</v>
      </c>
      <c r="FA251">
        <v>-1</v>
      </c>
      <c r="FB251">
        <v>-1</v>
      </c>
      <c r="FC251">
        <v>-1</v>
      </c>
      <c r="FD251">
        <v>8.2</v>
      </c>
      <c r="FE251">
        <v>8.2</v>
      </c>
      <c r="FF251">
        <v>2</v>
      </c>
      <c r="FG251">
        <v>793.121</v>
      </c>
      <c r="FH251">
        <v>740.638</v>
      </c>
      <c r="FI251">
        <v>20</v>
      </c>
      <c r="FJ251">
        <v>26.7645</v>
      </c>
      <c r="FK251">
        <v>29.9999</v>
      </c>
      <c r="FL251">
        <v>26.8476</v>
      </c>
      <c r="FM251">
        <v>26.8216</v>
      </c>
      <c r="FN251">
        <v>44.2698</v>
      </c>
      <c r="FO251">
        <v>16.2061</v>
      </c>
      <c r="FP251">
        <v>6.08919</v>
      </c>
      <c r="FQ251">
        <v>20</v>
      </c>
      <c r="FR251">
        <v>783.67</v>
      </c>
      <c r="FS251">
        <v>12.9953</v>
      </c>
      <c r="FT251">
        <v>100.057</v>
      </c>
      <c r="FU251">
        <v>100.416</v>
      </c>
    </row>
    <row r="252" spans="1:177">
      <c r="A252">
        <v>236</v>
      </c>
      <c r="B252">
        <v>1621534039.6</v>
      </c>
      <c r="C252">
        <v>470.099999904633</v>
      </c>
      <c r="D252" t="s">
        <v>768</v>
      </c>
      <c r="E252" t="s">
        <v>769</v>
      </c>
      <c r="G252">
        <v>1621534039.6</v>
      </c>
      <c r="H252">
        <f>CD252*AF252*(BZ252-CA252)/(100*BS252*(1000-AF252*BZ252))</f>
        <v>0</v>
      </c>
      <c r="I252">
        <f>CD252*AF252*(BY252-BX252*(1000-AF252*CA252)/(1000-AF252*BZ252))/(100*BS252)</f>
        <v>0</v>
      </c>
      <c r="J252">
        <f>BX252 - IF(AF252&gt;1, I252*BS252*100.0/(AH252*CL252), 0)</f>
        <v>0</v>
      </c>
      <c r="K252">
        <f>((Q252-H252/2)*J252-I252)/(Q252+H252/2)</f>
        <v>0</v>
      </c>
      <c r="L252">
        <f>K252*(CE252+CF252)/1000.0</f>
        <v>0</v>
      </c>
      <c r="M252">
        <f>(BX252 - IF(AF252&gt;1, I252*BS252*100.0/(AH252*CL252), 0))*(CE252+CF252)/1000.0</f>
        <v>0</v>
      </c>
      <c r="N252">
        <f>2.0/((1/P252-1/O252)+SIGN(P252)*SQRT((1/P252-1/O252)*(1/P252-1/O252) + 4*BT252/((BT252+1)*(BT252+1))*(2*1/P252*1/O252-1/O252*1/O252)))</f>
        <v>0</v>
      </c>
      <c r="O252">
        <f>IF(LEFT(BU252,1)&lt;&gt;"0",IF(LEFT(BU252,1)="1",3.0,BV252),$D$5+$E$5*(CL252*CE252/($K$5*1000))+$F$5*(CL252*CE252/($K$5*1000))*MAX(MIN(BS252,$J$5),$I$5)*MAX(MIN(BS252,$J$5),$I$5)+$G$5*MAX(MIN(BS252,$J$5),$I$5)*(CL252*CE252/($K$5*1000))+$H$5*(CL252*CE252/($K$5*1000))*(CL252*CE252/($K$5*1000)))</f>
        <v>0</v>
      </c>
      <c r="P252">
        <f>H252*(1000-(1000*0.61365*exp(17.502*T252/(240.97+T252))/(CE252+CF252)+BZ252)/2)/(1000*0.61365*exp(17.502*T252/(240.97+T252))/(CE252+CF252)-BZ252)</f>
        <v>0</v>
      </c>
      <c r="Q252">
        <f>1/((BT252+1)/(N252/1.6)+1/(O252/1.37)) + BT252/((BT252+1)/(N252/1.6) + BT252/(O252/1.37))</f>
        <v>0</v>
      </c>
      <c r="R252">
        <f>(BP252*BR252)</f>
        <v>0</v>
      </c>
      <c r="S252">
        <f>(CG252+(R252+2*0.95*5.67E-8*(((CG252+$B$7)+273)^4-(CG252+273)^4)-44100*H252)/(1.84*29.3*O252+8*0.95*5.67E-8*(CG252+273)^3))</f>
        <v>0</v>
      </c>
      <c r="T252">
        <f>($C$7*CH252+$D$7*CI252+$E$7*S252)</f>
        <v>0</v>
      </c>
      <c r="U252">
        <f>0.61365*exp(17.502*T252/(240.97+T252))</f>
        <v>0</v>
      </c>
      <c r="V252">
        <f>(W252/X252*100)</f>
        <v>0</v>
      </c>
      <c r="W252">
        <f>BZ252*(CE252+CF252)/1000</f>
        <v>0</v>
      </c>
      <c r="X252">
        <f>0.61365*exp(17.502*CG252/(240.97+CG252))</f>
        <v>0</v>
      </c>
      <c r="Y252">
        <f>(U252-BZ252*(CE252+CF252)/1000)</f>
        <v>0</v>
      </c>
      <c r="Z252">
        <f>(-H252*44100)</f>
        <v>0</v>
      </c>
      <c r="AA252">
        <f>2*29.3*O252*0.92*(CG252-T252)</f>
        <v>0</v>
      </c>
      <c r="AB252">
        <f>2*0.95*5.67E-8*(((CG252+$B$7)+273)^4-(T252+273)^4)</f>
        <v>0</v>
      </c>
      <c r="AC252">
        <f>R252+AB252+Z252+AA252</f>
        <v>0</v>
      </c>
      <c r="AD252">
        <v>0</v>
      </c>
      <c r="AE252">
        <v>0</v>
      </c>
      <c r="AF252">
        <f>IF(AD252*$H$13&gt;=AH252,1.0,(AH252/(AH252-AD252*$H$13)))</f>
        <v>0</v>
      </c>
      <c r="AG252">
        <f>(AF252-1)*100</f>
        <v>0</v>
      </c>
      <c r="AH252">
        <f>MAX(0,($B$13+$C$13*CL252)/(1+$D$13*CL252)*CE252/(CG252+273)*$E$13)</f>
        <v>0</v>
      </c>
      <c r="AI252" t="s">
        <v>294</v>
      </c>
      <c r="AJ252">
        <v>0</v>
      </c>
      <c r="AK252">
        <v>0</v>
      </c>
      <c r="AL252">
        <f>AK252-AJ252</f>
        <v>0</v>
      </c>
      <c r="AM252">
        <f>AL252/AK252</f>
        <v>0</v>
      </c>
      <c r="AN252">
        <v>0</v>
      </c>
      <c r="AO252" t="s">
        <v>294</v>
      </c>
      <c r="AP252">
        <v>0</v>
      </c>
      <c r="AQ252">
        <v>0</v>
      </c>
      <c r="AR252">
        <f>1-AP252/AQ252</f>
        <v>0</v>
      </c>
      <c r="AS252">
        <v>0.5</v>
      </c>
      <c r="AT252">
        <f>BP252</f>
        <v>0</v>
      </c>
      <c r="AU252">
        <f>I252</f>
        <v>0</v>
      </c>
      <c r="AV252">
        <f>AR252*AS252*AT252</f>
        <v>0</v>
      </c>
      <c r="AW252">
        <f>BB252/AQ252</f>
        <v>0</v>
      </c>
      <c r="AX252">
        <f>(AU252-AN252)/AT252</f>
        <v>0</v>
      </c>
      <c r="AY252">
        <f>(AK252-AQ252)/AQ252</f>
        <v>0</v>
      </c>
      <c r="AZ252" t="s">
        <v>294</v>
      </c>
      <c r="BA252">
        <v>0</v>
      </c>
      <c r="BB252">
        <f>AQ252-BA252</f>
        <v>0</v>
      </c>
      <c r="BC252">
        <f>(AQ252-AP252)/(AQ252-BA252)</f>
        <v>0</v>
      </c>
      <c r="BD252">
        <f>(AK252-AQ252)/(AK252-BA252)</f>
        <v>0</v>
      </c>
      <c r="BE252">
        <f>(AQ252-AP252)/(AQ252-AJ252)</f>
        <v>0</v>
      </c>
      <c r="BF252">
        <f>(AK252-AQ252)/(AK252-AJ252)</f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f>$B$11*CM252+$C$11*CN252+$F$11*CO252*(1-CR252)</f>
        <v>0</v>
      </c>
      <c r="BP252">
        <f>BO252*BQ252</f>
        <v>0</v>
      </c>
      <c r="BQ252">
        <f>($B$11*$D$9+$C$11*$D$9+$F$11*((DB252+CT252)/MAX(DB252+CT252+DC252, 0.1)*$I$9+DC252/MAX(DB252+CT252+DC252, 0.1)*$J$9))/($B$11+$C$11+$F$11)</f>
        <v>0</v>
      </c>
      <c r="BR252">
        <f>($B$11*$K$9+$C$11*$K$9+$F$11*((DB252+CT252)/MAX(DB252+CT252+DC252, 0.1)*$P$9+DC252/MAX(DB252+CT252+DC252, 0.1)*$Q$9))/($B$11+$C$11+$F$11)</f>
        <v>0</v>
      </c>
      <c r="BS252">
        <v>6</v>
      </c>
      <c r="BT252">
        <v>0.5</v>
      </c>
      <c r="BU252" t="s">
        <v>295</v>
      </c>
      <c r="BV252">
        <v>2</v>
      </c>
      <c r="BW252">
        <v>1621534039.6</v>
      </c>
      <c r="BX252">
        <v>767.155</v>
      </c>
      <c r="BY252">
        <v>777.261</v>
      </c>
      <c r="BZ252">
        <v>12.9526</v>
      </c>
      <c r="CA252">
        <v>12.951</v>
      </c>
      <c r="CB252">
        <v>756.596</v>
      </c>
      <c r="CC252">
        <v>12.799</v>
      </c>
      <c r="CD252">
        <v>699.883</v>
      </c>
      <c r="CE252">
        <v>100.926</v>
      </c>
      <c r="CF252">
        <v>0.0999029</v>
      </c>
      <c r="CG252">
        <v>22.9367</v>
      </c>
      <c r="CH252">
        <v>22.9074</v>
      </c>
      <c r="CI252">
        <v>999.9</v>
      </c>
      <c r="CJ252">
        <v>0</v>
      </c>
      <c r="CK252">
        <v>0</v>
      </c>
      <c r="CL252">
        <v>10000</v>
      </c>
      <c r="CM252">
        <v>0</v>
      </c>
      <c r="CN252">
        <v>3.22278</v>
      </c>
      <c r="CO252">
        <v>600.096</v>
      </c>
      <c r="CP252">
        <v>0.933003</v>
      </c>
      <c r="CQ252">
        <v>0.0669971</v>
      </c>
      <c r="CR252">
        <v>0</v>
      </c>
      <c r="CS252">
        <v>3.6838</v>
      </c>
      <c r="CT252">
        <v>4.99951</v>
      </c>
      <c r="CU252">
        <v>87.0592</v>
      </c>
      <c r="CV252">
        <v>4814.88</v>
      </c>
      <c r="CW252">
        <v>37.625</v>
      </c>
      <c r="CX252">
        <v>41.312</v>
      </c>
      <c r="CY252">
        <v>40</v>
      </c>
      <c r="CZ252">
        <v>40.937</v>
      </c>
      <c r="DA252">
        <v>39.875</v>
      </c>
      <c r="DB252">
        <v>555.23</v>
      </c>
      <c r="DC252">
        <v>39.87</v>
      </c>
      <c r="DD252">
        <v>0</v>
      </c>
      <c r="DE252">
        <v>1621534043.2</v>
      </c>
      <c r="DF252">
        <v>0</v>
      </c>
      <c r="DG252">
        <v>3.44868846153846</v>
      </c>
      <c r="DH252">
        <v>0.410273498490495</v>
      </c>
      <c r="DI252">
        <v>0.258594875394885</v>
      </c>
      <c r="DJ252">
        <v>86.97055</v>
      </c>
      <c r="DK252">
        <v>15</v>
      </c>
      <c r="DL252">
        <v>1621533543.5</v>
      </c>
      <c r="DM252" t="s">
        <v>296</v>
      </c>
      <c r="DN252">
        <v>1621533543</v>
      </c>
      <c r="DO252">
        <v>1621533543.5</v>
      </c>
      <c r="DP252">
        <v>4</v>
      </c>
      <c r="DQ252">
        <v>0.002</v>
      </c>
      <c r="DR252">
        <v>0.003</v>
      </c>
      <c r="DS252">
        <v>8.559</v>
      </c>
      <c r="DT252">
        <v>0.154</v>
      </c>
      <c r="DU252">
        <v>420</v>
      </c>
      <c r="DV252">
        <v>13</v>
      </c>
      <c r="DW252">
        <v>1.35</v>
      </c>
      <c r="DX252">
        <v>0.35</v>
      </c>
      <c r="DY252">
        <v>-10.1964485365854</v>
      </c>
      <c r="DZ252">
        <v>1.16729331010453</v>
      </c>
      <c r="EA252">
        <v>0.231133417975799</v>
      </c>
      <c r="EB252">
        <v>0</v>
      </c>
      <c r="EC252">
        <v>3.43503235294118</v>
      </c>
      <c r="ED252">
        <v>0.171967777868682</v>
      </c>
      <c r="EE252">
        <v>0.150381791999736</v>
      </c>
      <c r="EF252">
        <v>1</v>
      </c>
      <c r="EG252">
        <v>-0.0110788843658537</v>
      </c>
      <c r="EH252">
        <v>-0.0190686276585366</v>
      </c>
      <c r="EI252">
        <v>0.0128407565021318</v>
      </c>
      <c r="EJ252">
        <v>1</v>
      </c>
      <c r="EK252">
        <v>2</v>
      </c>
      <c r="EL252">
        <v>3</v>
      </c>
      <c r="EM252" t="s">
        <v>306</v>
      </c>
      <c r="EN252">
        <v>100</v>
      </c>
      <c r="EO252">
        <v>100</v>
      </c>
      <c r="EP252">
        <v>10.559</v>
      </c>
      <c r="EQ252">
        <v>0.1536</v>
      </c>
      <c r="ER252">
        <v>5.25304998807394</v>
      </c>
      <c r="ES252">
        <v>0.0095515401478521</v>
      </c>
      <c r="ET252">
        <v>-4.08282145803731e-06</v>
      </c>
      <c r="EU252">
        <v>9.61633180237613e-10</v>
      </c>
      <c r="EV252">
        <v>-0.0133641391554055</v>
      </c>
      <c r="EW252">
        <v>0.00964955815971448</v>
      </c>
      <c r="EX252">
        <v>0.000351754833574242</v>
      </c>
      <c r="EY252">
        <v>-6.74969522547015e-06</v>
      </c>
      <c r="EZ252">
        <v>-1</v>
      </c>
      <c r="FA252">
        <v>-1</v>
      </c>
      <c r="FB252">
        <v>-1</v>
      </c>
      <c r="FC252">
        <v>-1</v>
      </c>
      <c r="FD252">
        <v>8.3</v>
      </c>
      <c r="FE252">
        <v>8.3</v>
      </c>
      <c r="FF252">
        <v>2</v>
      </c>
      <c r="FG252">
        <v>793.991</v>
      </c>
      <c r="FH252">
        <v>739.88</v>
      </c>
      <c r="FI252">
        <v>19.9999</v>
      </c>
      <c r="FJ252">
        <v>26.7636</v>
      </c>
      <c r="FK252">
        <v>29.9999</v>
      </c>
      <c r="FL252">
        <v>26.8467</v>
      </c>
      <c r="FM252">
        <v>26.8216</v>
      </c>
      <c r="FN252">
        <v>44.4288</v>
      </c>
      <c r="FO252">
        <v>16.2061</v>
      </c>
      <c r="FP252">
        <v>6.08919</v>
      </c>
      <c r="FQ252">
        <v>20</v>
      </c>
      <c r="FR252">
        <v>787.04</v>
      </c>
      <c r="FS252">
        <v>12.9953</v>
      </c>
      <c r="FT252">
        <v>100.057</v>
      </c>
      <c r="FU252">
        <v>100.416</v>
      </c>
    </row>
    <row r="253" spans="1:177">
      <c r="A253">
        <v>237</v>
      </c>
      <c r="B253">
        <v>1621534041.6</v>
      </c>
      <c r="C253">
        <v>472.099999904633</v>
      </c>
      <c r="D253" t="s">
        <v>770</v>
      </c>
      <c r="E253" t="s">
        <v>771</v>
      </c>
      <c r="G253">
        <v>1621534041.6</v>
      </c>
      <c r="H253">
        <f>CD253*AF253*(BZ253-CA253)/(100*BS253*(1000-AF253*BZ253))</f>
        <v>0</v>
      </c>
      <c r="I253">
        <f>CD253*AF253*(BY253-BX253*(1000-AF253*CA253)/(1000-AF253*BZ253))/(100*BS253)</f>
        <v>0</v>
      </c>
      <c r="J253">
        <f>BX253 - IF(AF253&gt;1, I253*BS253*100.0/(AH253*CL253), 0)</f>
        <v>0</v>
      </c>
      <c r="K253">
        <f>((Q253-H253/2)*J253-I253)/(Q253+H253/2)</f>
        <v>0</v>
      </c>
      <c r="L253">
        <f>K253*(CE253+CF253)/1000.0</f>
        <v>0</v>
      </c>
      <c r="M253">
        <f>(BX253 - IF(AF253&gt;1, I253*BS253*100.0/(AH253*CL253), 0))*(CE253+CF253)/1000.0</f>
        <v>0</v>
      </c>
      <c r="N253">
        <f>2.0/((1/P253-1/O253)+SIGN(P253)*SQRT((1/P253-1/O253)*(1/P253-1/O253) + 4*BT253/((BT253+1)*(BT253+1))*(2*1/P253*1/O253-1/O253*1/O253)))</f>
        <v>0</v>
      </c>
      <c r="O253">
        <f>IF(LEFT(BU253,1)&lt;&gt;"0",IF(LEFT(BU253,1)="1",3.0,BV253),$D$5+$E$5*(CL253*CE253/($K$5*1000))+$F$5*(CL253*CE253/($K$5*1000))*MAX(MIN(BS253,$J$5),$I$5)*MAX(MIN(BS253,$J$5),$I$5)+$G$5*MAX(MIN(BS253,$J$5),$I$5)*(CL253*CE253/($K$5*1000))+$H$5*(CL253*CE253/($K$5*1000))*(CL253*CE253/($K$5*1000)))</f>
        <v>0</v>
      </c>
      <c r="P253">
        <f>H253*(1000-(1000*0.61365*exp(17.502*T253/(240.97+T253))/(CE253+CF253)+BZ253)/2)/(1000*0.61365*exp(17.502*T253/(240.97+T253))/(CE253+CF253)-BZ253)</f>
        <v>0</v>
      </c>
      <c r="Q253">
        <f>1/((BT253+1)/(N253/1.6)+1/(O253/1.37)) + BT253/((BT253+1)/(N253/1.6) + BT253/(O253/1.37))</f>
        <v>0</v>
      </c>
      <c r="R253">
        <f>(BP253*BR253)</f>
        <v>0</v>
      </c>
      <c r="S253">
        <f>(CG253+(R253+2*0.95*5.67E-8*(((CG253+$B$7)+273)^4-(CG253+273)^4)-44100*H253)/(1.84*29.3*O253+8*0.95*5.67E-8*(CG253+273)^3))</f>
        <v>0</v>
      </c>
      <c r="T253">
        <f>($C$7*CH253+$D$7*CI253+$E$7*S253)</f>
        <v>0</v>
      </c>
      <c r="U253">
        <f>0.61365*exp(17.502*T253/(240.97+T253))</f>
        <v>0</v>
      </c>
      <c r="V253">
        <f>(W253/X253*100)</f>
        <v>0</v>
      </c>
      <c r="W253">
        <f>BZ253*(CE253+CF253)/1000</f>
        <v>0</v>
      </c>
      <c r="X253">
        <f>0.61365*exp(17.502*CG253/(240.97+CG253))</f>
        <v>0</v>
      </c>
      <c r="Y253">
        <f>(U253-BZ253*(CE253+CF253)/1000)</f>
        <v>0</v>
      </c>
      <c r="Z253">
        <f>(-H253*44100)</f>
        <v>0</v>
      </c>
      <c r="AA253">
        <f>2*29.3*O253*0.92*(CG253-T253)</f>
        <v>0</v>
      </c>
      <c r="AB253">
        <f>2*0.95*5.67E-8*(((CG253+$B$7)+273)^4-(T253+273)^4)</f>
        <v>0</v>
      </c>
      <c r="AC253">
        <f>R253+AB253+Z253+AA253</f>
        <v>0</v>
      </c>
      <c r="AD253">
        <v>0</v>
      </c>
      <c r="AE253">
        <v>0</v>
      </c>
      <c r="AF253">
        <f>IF(AD253*$H$13&gt;=AH253,1.0,(AH253/(AH253-AD253*$H$13)))</f>
        <v>0</v>
      </c>
      <c r="AG253">
        <f>(AF253-1)*100</f>
        <v>0</v>
      </c>
      <c r="AH253">
        <f>MAX(0,($B$13+$C$13*CL253)/(1+$D$13*CL253)*CE253/(CG253+273)*$E$13)</f>
        <v>0</v>
      </c>
      <c r="AI253" t="s">
        <v>294</v>
      </c>
      <c r="AJ253">
        <v>0</v>
      </c>
      <c r="AK253">
        <v>0</v>
      </c>
      <c r="AL253">
        <f>AK253-AJ253</f>
        <v>0</v>
      </c>
      <c r="AM253">
        <f>AL253/AK253</f>
        <v>0</v>
      </c>
      <c r="AN253">
        <v>0</v>
      </c>
      <c r="AO253" t="s">
        <v>294</v>
      </c>
      <c r="AP253">
        <v>0</v>
      </c>
      <c r="AQ253">
        <v>0</v>
      </c>
      <c r="AR253">
        <f>1-AP253/AQ253</f>
        <v>0</v>
      </c>
      <c r="AS253">
        <v>0.5</v>
      </c>
      <c r="AT253">
        <f>BP253</f>
        <v>0</v>
      </c>
      <c r="AU253">
        <f>I253</f>
        <v>0</v>
      </c>
      <c r="AV253">
        <f>AR253*AS253*AT253</f>
        <v>0</v>
      </c>
      <c r="AW253">
        <f>BB253/AQ253</f>
        <v>0</v>
      </c>
      <c r="AX253">
        <f>(AU253-AN253)/AT253</f>
        <v>0</v>
      </c>
      <c r="AY253">
        <f>(AK253-AQ253)/AQ253</f>
        <v>0</v>
      </c>
      <c r="AZ253" t="s">
        <v>294</v>
      </c>
      <c r="BA253">
        <v>0</v>
      </c>
      <c r="BB253">
        <f>AQ253-BA253</f>
        <v>0</v>
      </c>
      <c r="BC253">
        <f>(AQ253-AP253)/(AQ253-BA253)</f>
        <v>0</v>
      </c>
      <c r="BD253">
        <f>(AK253-AQ253)/(AK253-BA253)</f>
        <v>0</v>
      </c>
      <c r="BE253">
        <f>(AQ253-AP253)/(AQ253-AJ253)</f>
        <v>0</v>
      </c>
      <c r="BF253">
        <f>(AK253-AQ253)/(AK253-AJ253)</f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f>$B$11*CM253+$C$11*CN253+$F$11*CO253*(1-CR253)</f>
        <v>0</v>
      </c>
      <c r="BP253">
        <f>BO253*BQ253</f>
        <v>0</v>
      </c>
      <c r="BQ253">
        <f>($B$11*$D$9+$C$11*$D$9+$F$11*((DB253+CT253)/MAX(DB253+CT253+DC253, 0.1)*$I$9+DC253/MAX(DB253+CT253+DC253, 0.1)*$J$9))/($B$11+$C$11+$F$11)</f>
        <v>0</v>
      </c>
      <c r="BR253">
        <f>($B$11*$K$9+$C$11*$K$9+$F$11*((DB253+CT253)/MAX(DB253+CT253+DC253, 0.1)*$P$9+DC253/MAX(DB253+CT253+DC253, 0.1)*$Q$9))/($B$11+$C$11+$F$11)</f>
        <v>0</v>
      </c>
      <c r="BS253">
        <v>6</v>
      </c>
      <c r="BT253">
        <v>0.5</v>
      </c>
      <c r="BU253" t="s">
        <v>295</v>
      </c>
      <c r="BV253">
        <v>2</v>
      </c>
      <c r="BW253">
        <v>1621534041.6</v>
      </c>
      <c r="BX253">
        <v>770.432</v>
      </c>
      <c r="BY253">
        <v>780.848</v>
      </c>
      <c r="BZ253">
        <v>12.9532</v>
      </c>
      <c r="CA253">
        <v>12.957</v>
      </c>
      <c r="CB253">
        <v>759.857</v>
      </c>
      <c r="CC253">
        <v>12.7996</v>
      </c>
      <c r="CD253">
        <v>699.662</v>
      </c>
      <c r="CE253">
        <v>100.925</v>
      </c>
      <c r="CF253">
        <v>0.100472</v>
      </c>
      <c r="CG253">
        <v>22.9359</v>
      </c>
      <c r="CH253">
        <v>22.8941</v>
      </c>
      <c r="CI253">
        <v>999.9</v>
      </c>
      <c r="CJ253">
        <v>0</v>
      </c>
      <c r="CK253">
        <v>0</v>
      </c>
      <c r="CL253">
        <v>9970</v>
      </c>
      <c r="CM253">
        <v>0</v>
      </c>
      <c r="CN253">
        <v>3.22278</v>
      </c>
      <c r="CO253">
        <v>600.096</v>
      </c>
      <c r="CP253">
        <v>0.933003</v>
      </c>
      <c r="CQ253">
        <v>0.0669971</v>
      </c>
      <c r="CR253">
        <v>0</v>
      </c>
      <c r="CS253">
        <v>3.5732</v>
      </c>
      <c r="CT253">
        <v>4.99951</v>
      </c>
      <c r="CU253">
        <v>87.0525</v>
      </c>
      <c r="CV253">
        <v>4814.88</v>
      </c>
      <c r="CW253">
        <v>37.625</v>
      </c>
      <c r="CX253">
        <v>41.312</v>
      </c>
      <c r="CY253">
        <v>39.937</v>
      </c>
      <c r="CZ253">
        <v>40.937</v>
      </c>
      <c r="DA253">
        <v>39.875</v>
      </c>
      <c r="DB253">
        <v>555.23</v>
      </c>
      <c r="DC253">
        <v>39.87</v>
      </c>
      <c r="DD253">
        <v>0</v>
      </c>
      <c r="DE253">
        <v>1621534045.6</v>
      </c>
      <c r="DF253">
        <v>0</v>
      </c>
      <c r="DG253">
        <v>3.44261538461538</v>
      </c>
      <c r="DH253">
        <v>0.389579478822095</v>
      </c>
      <c r="DI253">
        <v>-0.760526495326539</v>
      </c>
      <c r="DJ253">
        <v>86.9679153846154</v>
      </c>
      <c r="DK253">
        <v>15</v>
      </c>
      <c r="DL253">
        <v>1621533543.5</v>
      </c>
      <c r="DM253" t="s">
        <v>296</v>
      </c>
      <c r="DN253">
        <v>1621533543</v>
      </c>
      <c r="DO253">
        <v>1621533543.5</v>
      </c>
      <c r="DP253">
        <v>4</v>
      </c>
      <c r="DQ253">
        <v>0.002</v>
      </c>
      <c r="DR253">
        <v>0.003</v>
      </c>
      <c r="DS253">
        <v>8.559</v>
      </c>
      <c r="DT253">
        <v>0.154</v>
      </c>
      <c r="DU253">
        <v>420</v>
      </c>
      <c r="DV253">
        <v>13</v>
      </c>
      <c r="DW253">
        <v>1.35</v>
      </c>
      <c r="DX253">
        <v>0.35</v>
      </c>
      <c r="DY253">
        <v>-10.1576729268293</v>
      </c>
      <c r="DZ253">
        <v>0.476065296167259</v>
      </c>
      <c r="EA253">
        <v>0.190585359894374</v>
      </c>
      <c r="EB253">
        <v>1</v>
      </c>
      <c r="EC253">
        <v>3.44467941176471</v>
      </c>
      <c r="ED253">
        <v>0.148797626526178</v>
      </c>
      <c r="EE253">
        <v>0.155597277647839</v>
      </c>
      <c r="EF253">
        <v>1</v>
      </c>
      <c r="EG253">
        <v>-0.0115249246585366</v>
      </c>
      <c r="EH253">
        <v>0.0187933812752613</v>
      </c>
      <c r="EI253">
        <v>0.0124168774088148</v>
      </c>
      <c r="EJ253">
        <v>1</v>
      </c>
      <c r="EK253">
        <v>3</v>
      </c>
      <c r="EL253">
        <v>3</v>
      </c>
      <c r="EM253" t="s">
        <v>297</v>
      </c>
      <c r="EN253">
        <v>100</v>
      </c>
      <c r="EO253">
        <v>100</v>
      </c>
      <c r="EP253">
        <v>10.575</v>
      </c>
      <c r="EQ253">
        <v>0.1536</v>
      </c>
      <c r="ER253">
        <v>5.25304998807394</v>
      </c>
      <c r="ES253">
        <v>0.0095515401478521</v>
      </c>
      <c r="ET253">
        <v>-4.08282145803731e-06</v>
      </c>
      <c r="EU253">
        <v>9.61633180237613e-10</v>
      </c>
      <c r="EV253">
        <v>-0.0133641391554055</v>
      </c>
      <c r="EW253">
        <v>0.00964955815971448</v>
      </c>
      <c r="EX253">
        <v>0.000351754833574242</v>
      </c>
      <c r="EY253">
        <v>-6.74969522547015e-06</v>
      </c>
      <c r="EZ253">
        <v>-1</v>
      </c>
      <c r="FA253">
        <v>-1</v>
      </c>
      <c r="FB253">
        <v>-1</v>
      </c>
      <c r="FC253">
        <v>-1</v>
      </c>
      <c r="FD253">
        <v>8.3</v>
      </c>
      <c r="FE253">
        <v>8.3</v>
      </c>
      <c r="FF253">
        <v>2</v>
      </c>
      <c r="FG253">
        <v>793.457</v>
      </c>
      <c r="FH253">
        <v>740.448</v>
      </c>
      <c r="FI253">
        <v>20</v>
      </c>
      <c r="FJ253">
        <v>26.7636</v>
      </c>
      <c r="FK253">
        <v>30</v>
      </c>
      <c r="FL253">
        <v>26.8467</v>
      </c>
      <c r="FM253">
        <v>26.8216</v>
      </c>
      <c r="FN253">
        <v>44.5848</v>
      </c>
      <c r="FO253">
        <v>16.2061</v>
      </c>
      <c r="FP253">
        <v>6.08919</v>
      </c>
      <c r="FQ253">
        <v>20</v>
      </c>
      <c r="FR253">
        <v>790.44</v>
      </c>
      <c r="FS253">
        <v>12.9953</v>
      </c>
      <c r="FT253">
        <v>100.054</v>
      </c>
      <c r="FU253">
        <v>100.418</v>
      </c>
    </row>
    <row r="254" spans="1:177">
      <c r="A254">
        <v>238</v>
      </c>
      <c r="B254">
        <v>1621534043.6</v>
      </c>
      <c r="C254">
        <v>474.099999904633</v>
      </c>
      <c r="D254" t="s">
        <v>772</v>
      </c>
      <c r="E254" t="s">
        <v>773</v>
      </c>
      <c r="G254">
        <v>1621534043.6</v>
      </c>
      <c r="H254">
        <f>CD254*AF254*(BZ254-CA254)/(100*BS254*(1000-AF254*BZ254))</f>
        <v>0</v>
      </c>
      <c r="I254">
        <f>CD254*AF254*(BY254-BX254*(1000-AF254*CA254)/(1000-AF254*BZ254))/(100*BS254)</f>
        <v>0</v>
      </c>
      <c r="J254">
        <f>BX254 - IF(AF254&gt;1, I254*BS254*100.0/(AH254*CL254), 0)</f>
        <v>0</v>
      </c>
      <c r="K254">
        <f>((Q254-H254/2)*J254-I254)/(Q254+H254/2)</f>
        <v>0</v>
      </c>
      <c r="L254">
        <f>K254*(CE254+CF254)/1000.0</f>
        <v>0</v>
      </c>
      <c r="M254">
        <f>(BX254 - IF(AF254&gt;1, I254*BS254*100.0/(AH254*CL254), 0))*(CE254+CF254)/1000.0</f>
        <v>0</v>
      </c>
      <c r="N254">
        <f>2.0/((1/P254-1/O254)+SIGN(P254)*SQRT((1/P254-1/O254)*(1/P254-1/O254) + 4*BT254/((BT254+1)*(BT254+1))*(2*1/P254*1/O254-1/O254*1/O254)))</f>
        <v>0</v>
      </c>
      <c r="O254">
        <f>IF(LEFT(BU254,1)&lt;&gt;"0",IF(LEFT(BU254,1)="1",3.0,BV254),$D$5+$E$5*(CL254*CE254/($K$5*1000))+$F$5*(CL254*CE254/($K$5*1000))*MAX(MIN(BS254,$J$5),$I$5)*MAX(MIN(BS254,$J$5),$I$5)+$G$5*MAX(MIN(BS254,$J$5),$I$5)*(CL254*CE254/($K$5*1000))+$H$5*(CL254*CE254/($K$5*1000))*(CL254*CE254/($K$5*1000)))</f>
        <v>0</v>
      </c>
      <c r="P254">
        <f>H254*(1000-(1000*0.61365*exp(17.502*T254/(240.97+T254))/(CE254+CF254)+BZ254)/2)/(1000*0.61365*exp(17.502*T254/(240.97+T254))/(CE254+CF254)-BZ254)</f>
        <v>0</v>
      </c>
      <c r="Q254">
        <f>1/((BT254+1)/(N254/1.6)+1/(O254/1.37)) + BT254/((BT254+1)/(N254/1.6) + BT254/(O254/1.37))</f>
        <v>0</v>
      </c>
      <c r="R254">
        <f>(BP254*BR254)</f>
        <v>0</v>
      </c>
      <c r="S254">
        <f>(CG254+(R254+2*0.95*5.67E-8*(((CG254+$B$7)+273)^4-(CG254+273)^4)-44100*H254)/(1.84*29.3*O254+8*0.95*5.67E-8*(CG254+273)^3))</f>
        <v>0</v>
      </c>
      <c r="T254">
        <f>($C$7*CH254+$D$7*CI254+$E$7*S254)</f>
        <v>0</v>
      </c>
      <c r="U254">
        <f>0.61365*exp(17.502*T254/(240.97+T254))</f>
        <v>0</v>
      </c>
      <c r="V254">
        <f>(W254/X254*100)</f>
        <v>0</v>
      </c>
      <c r="W254">
        <f>BZ254*(CE254+CF254)/1000</f>
        <v>0</v>
      </c>
      <c r="X254">
        <f>0.61365*exp(17.502*CG254/(240.97+CG254))</f>
        <v>0</v>
      </c>
      <c r="Y254">
        <f>(U254-BZ254*(CE254+CF254)/1000)</f>
        <v>0</v>
      </c>
      <c r="Z254">
        <f>(-H254*44100)</f>
        <v>0</v>
      </c>
      <c r="AA254">
        <f>2*29.3*O254*0.92*(CG254-T254)</f>
        <v>0</v>
      </c>
      <c r="AB254">
        <f>2*0.95*5.67E-8*(((CG254+$B$7)+273)^4-(T254+273)^4)</f>
        <v>0</v>
      </c>
      <c r="AC254">
        <f>R254+AB254+Z254+AA254</f>
        <v>0</v>
      </c>
      <c r="AD254">
        <v>0</v>
      </c>
      <c r="AE254">
        <v>0</v>
      </c>
      <c r="AF254">
        <f>IF(AD254*$H$13&gt;=AH254,1.0,(AH254/(AH254-AD254*$H$13)))</f>
        <v>0</v>
      </c>
      <c r="AG254">
        <f>(AF254-1)*100</f>
        <v>0</v>
      </c>
      <c r="AH254">
        <f>MAX(0,($B$13+$C$13*CL254)/(1+$D$13*CL254)*CE254/(CG254+273)*$E$13)</f>
        <v>0</v>
      </c>
      <c r="AI254" t="s">
        <v>294</v>
      </c>
      <c r="AJ254">
        <v>0</v>
      </c>
      <c r="AK254">
        <v>0</v>
      </c>
      <c r="AL254">
        <f>AK254-AJ254</f>
        <v>0</v>
      </c>
      <c r="AM254">
        <f>AL254/AK254</f>
        <v>0</v>
      </c>
      <c r="AN254">
        <v>0</v>
      </c>
      <c r="AO254" t="s">
        <v>294</v>
      </c>
      <c r="AP254">
        <v>0</v>
      </c>
      <c r="AQ254">
        <v>0</v>
      </c>
      <c r="AR254">
        <f>1-AP254/AQ254</f>
        <v>0</v>
      </c>
      <c r="AS254">
        <v>0.5</v>
      </c>
      <c r="AT254">
        <f>BP254</f>
        <v>0</v>
      </c>
      <c r="AU254">
        <f>I254</f>
        <v>0</v>
      </c>
      <c r="AV254">
        <f>AR254*AS254*AT254</f>
        <v>0</v>
      </c>
      <c r="AW254">
        <f>BB254/AQ254</f>
        <v>0</v>
      </c>
      <c r="AX254">
        <f>(AU254-AN254)/AT254</f>
        <v>0</v>
      </c>
      <c r="AY254">
        <f>(AK254-AQ254)/AQ254</f>
        <v>0</v>
      </c>
      <c r="AZ254" t="s">
        <v>294</v>
      </c>
      <c r="BA254">
        <v>0</v>
      </c>
      <c r="BB254">
        <f>AQ254-BA254</f>
        <v>0</v>
      </c>
      <c r="BC254">
        <f>(AQ254-AP254)/(AQ254-BA254)</f>
        <v>0</v>
      </c>
      <c r="BD254">
        <f>(AK254-AQ254)/(AK254-BA254)</f>
        <v>0</v>
      </c>
      <c r="BE254">
        <f>(AQ254-AP254)/(AQ254-AJ254)</f>
        <v>0</v>
      </c>
      <c r="BF254">
        <f>(AK254-AQ254)/(AK254-AJ254)</f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f>$B$11*CM254+$C$11*CN254+$F$11*CO254*(1-CR254)</f>
        <v>0</v>
      </c>
      <c r="BP254">
        <f>BO254*BQ254</f>
        <v>0</v>
      </c>
      <c r="BQ254">
        <f>($B$11*$D$9+$C$11*$D$9+$F$11*((DB254+CT254)/MAX(DB254+CT254+DC254, 0.1)*$I$9+DC254/MAX(DB254+CT254+DC254, 0.1)*$J$9))/($B$11+$C$11+$F$11)</f>
        <v>0</v>
      </c>
      <c r="BR254">
        <f>($B$11*$K$9+$C$11*$K$9+$F$11*((DB254+CT254)/MAX(DB254+CT254+DC254, 0.1)*$P$9+DC254/MAX(DB254+CT254+DC254, 0.1)*$Q$9))/($B$11+$C$11+$F$11)</f>
        <v>0</v>
      </c>
      <c r="BS254">
        <v>6</v>
      </c>
      <c r="BT254">
        <v>0.5</v>
      </c>
      <c r="BU254" t="s">
        <v>295</v>
      </c>
      <c r="BV254">
        <v>2</v>
      </c>
      <c r="BW254">
        <v>1621534043.6</v>
      </c>
      <c r="BX254">
        <v>773.813</v>
      </c>
      <c r="BY254">
        <v>784.197</v>
      </c>
      <c r="BZ254">
        <v>12.9508</v>
      </c>
      <c r="CA254">
        <v>12.9478</v>
      </c>
      <c r="CB254">
        <v>763.221</v>
      </c>
      <c r="CC254">
        <v>12.7972</v>
      </c>
      <c r="CD254">
        <v>700.369</v>
      </c>
      <c r="CE254">
        <v>100.925</v>
      </c>
      <c r="CF254">
        <v>0.09994</v>
      </c>
      <c r="CG254">
        <v>22.9367</v>
      </c>
      <c r="CH254">
        <v>22.898</v>
      </c>
      <c r="CI254">
        <v>999.9</v>
      </c>
      <c r="CJ254">
        <v>0</v>
      </c>
      <c r="CK254">
        <v>0</v>
      </c>
      <c r="CL254">
        <v>9970</v>
      </c>
      <c r="CM254">
        <v>0</v>
      </c>
      <c r="CN254">
        <v>3.22278</v>
      </c>
      <c r="CO254">
        <v>600.103</v>
      </c>
      <c r="CP254">
        <v>0.933003</v>
      </c>
      <c r="CQ254">
        <v>0.0669971</v>
      </c>
      <c r="CR254">
        <v>0</v>
      </c>
      <c r="CS254">
        <v>3.2716</v>
      </c>
      <c r="CT254">
        <v>4.99951</v>
      </c>
      <c r="CU254">
        <v>87.0718</v>
      </c>
      <c r="CV254">
        <v>4814.93</v>
      </c>
      <c r="CW254">
        <v>37.625</v>
      </c>
      <c r="CX254">
        <v>41.312</v>
      </c>
      <c r="CY254">
        <v>40</v>
      </c>
      <c r="CZ254">
        <v>40.937</v>
      </c>
      <c r="DA254">
        <v>39.875</v>
      </c>
      <c r="DB254">
        <v>555.23</v>
      </c>
      <c r="DC254">
        <v>39.87</v>
      </c>
      <c r="DD254">
        <v>0</v>
      </c>
      <c r="DE254">
        <v>1621534047.4</v>
      </c>
      <c r="DF254">
        <v>0</v>
      </c>
      <c r="DG254">
        <v>3.447188</v>
      </c>
      <c r="DH254">
        <v>-0.475653854110137</v>
      </c>
      <c r="DI254">
        <v>-0.836161536720548</v>
      </c>
      <c r="DJ254">
        <v>86.96724</v>
      </c>
      <c r="DK254">
        <v>15</v>
      </c>
      <c r="DL254">
        <v>1621533543.5</v>
      </c>
      <c r="DM254" t="s">
        <v>296</v>
      </c>
      <c r="DN254">
        <v>1621533543</v>
      </c>
      <c r="DO254">
        <v>1621533543.5</v>
      </c>
      <c r="DP254">
        <v>4</v>
      </c>
      <c r="DQ254">
        <v>0.002</v>
      </c>
      <c r="DR254">
        <v>0.003</v>
      </c>
      <c r="DS254">
        <v>8.559</v>
      </c>
      <c r="DT254">
        <v>0.154</v>
      </c>
      <c r="DU254">
        <v>420</v>
      </c>
      <c r="DV254">
        <v>13</v>
      </c>
      <c r="DW254">
        <v>1.35</v>
      </c>
      <c r="DX254">
        <v>0.35</v>
      </c>
      <c r="DY254">
        <v>-10.1658997560976</v>
      </c>
      <c r="DZ254">
        <v>0.199679790940757</v>
      </c>
      <c r="EA254">
        <v>0.194157324924639</v>
      </c>
      <c r="EB254">
        <v>1</v>
      </c>
      <c r="EC254">
        <v>3.44190294117647</v>
      </c>
      <c r="ED254">
        <v>-0.0238236583583558</v>
      </c>
      <c r="EE254">
        <v>0.156560834793857</v>
      </c>
      <c r="EF254">
        <v>1</v>
      </c>
      <c r="EG254">
        <v>-0.0111707858780488</v>
      </c>
      <c r="EH254">
        <v>0.0584533336933797</v>
      </c>
      <c r="EI254">
        <v>0.0127295971494518</v>
      </c>
      <c r="EJ254">
        <v>1</v>
      </c>
      <c r="EK254">
        <v>3</v>
      </c>
      <c r="EL254">
        <v>3</v>
      </c>
      <c r="EM254" t="s">
        <v>297</v>
      </c>
      <c r="EN254">
        <v>100</v>
      </c>
      <c r="EO254">
        <v>100</v>
      </c>
      <c r="EP254">
        <v>10.592</v>
      </c>
      <c r="EQ254">
        <v>0.1536</v>
      </c>
      <c r="ER254">
        <v>5.25304998807394</v>
      </c>
      <c r="ES254">
        <v>0.0095515401478521</v>
      </c>
      <c r="ET254">
        <v>-4.08282145803731e-06</v>
      </c>
      <c r="EU254">
        <v>9.61633180237613e-10</v>
      </c>
      <c r="EV254">
        <v>-0.0133641391554055</v>
      </c>
      <c r="EW254">
        <v>0.00964955815971448</v>
      </c>
      <c r="EX254">
        <v>0.000351754833574242</v>
      </c>
      <c r="EY254">
        <v>-6.74969522547015e-06</v>
      </c>
      <c r="EZ254">
        <v>-1</v>
      </c>
      <c r="FA254">
        <v>-1</v>
      </c>
      <c r="FB254">
        <v>-1</v>
      </c>
      <c r="FC254">
        <v>-1</v>
      </c>
      <c r="FD254">
        <v>8.3</v>
      </c>
      <c r="FE254">
        <v>8.3</v>
      </c>
      <c r="FF254">
        <v>2</v>
      </c>
      <c r="FG254">
        <v>793.622</v>
      </c>
      <c r="FH254">
        <v>739.849</v>
      </c>
      <c r="FI254">
        <v>20.0001</v>
      </c>
      <c r="FJ254">
        <v>26.7622</v>
      </c>
      <c r="FK254">
        <v>30.0001</v>
      </c>
      <c r="FL254">
        <v>26.8453</v>
      </c>
      <c r="FM254">
        <v>26.8194</v>
      </c>
      <c r="FN254">
        <v>44.74</v>
      </c>
      <c r="FO254">
        <v>16.2061</v>
      </c>
      <c r="FP254">
        <v>6.08919</v>
      </c>
      <c r="FQ254">
        <v>20</v>
      </c>
      <c r="FR254">
        <v>793.89</v>
      </c>
      <c r="FS254">
        <v>12.9953</v>
      </c>
      <c r="FT254">
        <v>100.055</v>
      </c>
      <c r="FU254">
        <v>100.418</v>
      </c>
    </row>
    <row r="255" spans="1:177">
      <c r="A255">
        <v>239</v>
      </c>
      <c r="B255">
        <v>1621534045.6</v>
      </c>
      <c r="C255">
        <v>476.099999904633</v>
      </c>
      <c r="D255" t="s">
        <v>774</v>
      </c>
      <c r="E255" t="s">
        <v>775</v>
      </c>
      <c r="G255">
        <v>1621534045.6</v>
      </c>
      <c r="H255">
        <f>CD255*AF255*(BZ255-CA255)/(100*BS255*(1000-AF255*BZ255))</f>
        <v>0</v>
      </c>
      <c r="I255">
        <f>CD255*AF255*(BY255-BX255*(1000-AF255*CA255)/(1000-AF255*BZ255))/(100*BS255)</f>
        <v>0</v>
      </c>
      <c r="J255">
        <f>BX255 - IF(AF255&gt;1, I255*BS255*100.0/(AH255*CL255), 0)</f>
        <v>0</v>
      </c>
      <c r="K255">
        <f>((Q255-H255/2)*J255-I255)/(Q255+H255/2)</f>
        <v>0</v>
      </c>
      <c r="L255">
        <f>K255*(CE255+CF255)/1000.0</f>
        <v>0</v>
      </c>
      <c r="M255">
        <f>(BX255 - IF(AF255&gt;1, I255*BS255*100.0/(AH255*CL255), 0))*(CE255+CF255)/1000.0</f>
        <v>0</v>
      </c>
      <c r="N255">
        <f>2.0/((1/P255-1/O255)+SIGN(P255)*SQRT((1/P255-1/O255)*(1/P255-1/O255) + 4*BT255/((BT255+1)*(BT255+1))*(2*1/P255*1/O255-1/O255*1/O255)))</f>
        <v>0</v>
      </c>
      <c r="O255">
        <f>IF(LEFT(BU255,1)&lt;&gt;"0",IF(LEFT(BU255,1)="1",3.0,BV255),$D$5+$E$5*(CL255*CE255/($K$5*1000))+$F$5*(CL255*CE255/($K$5*1000))*MAX(MIN(BS255,$J$5),$I$5)*MAX(MIN(BS255,$J$5),$I$5)+$G$5*MAX(MIN(BS255,$J$5),$I$5)*(CL255*CE255/($K$5*1000))+$H$5*(CL255*CE255/($K$5*1000))*(CL255*CE255/($K$5*1000)))</f>
        <v>0</v>
      </c>
      <c r="P255">
        <f>H255*(1000-(1000*0.61365*exp(17.502*T255/(240.97+T255))/(CE255+CF255)+BZ255)/2)/(1000*0.61365*exp(17.502*T255/(240.97+T255))/(CE255+CF255)-BZ255)</f>
        <v>0</v>
      </c>
      <c r="Q255">
        <f>1/((BT255+1)/(N255/1.6)+1/(O255/1.37)) + BT255/((BT255+1)/(N255/1.6) + BT255/(O255/1.37))</f>
        <v>0</v>
      </c>
      <c r="R255">
        <f>(BP255*BR255)</f>
        <v>0</v>
      </c>
      <c r="S255">
        <f>(CG255+(R255+2*0.95*5.67E-8*(((CG255+$B$7)+273)^4-(CG255+273)^4)-44100*H255)/(1.84*29.3*O255+8*0.95*5.67E-8*(CG255+273)^3))</f>
        <v>0</v>
      </c>
      <c r="T255">
        <f>($C$7*CH255+$D$7*CI255+$E$7*S255)</f>
        <v>0</v>
      </c>
      <c r="U255">
        <f>0.61365*exp(17.502*T255/(240.97+T255))</f>
        <v>0</v>
      </c>
      <c r="V255">
        <f>(W255/X255*100)</f>
        <v>0</v>
      </c>
      <c r="W255">
        <f>BZ255*(CE255+CF255)/1000</f>
        <v>0</v>
      </c>
      <c r="X255">
        <f>0.61365*exp(17.502*CG255/(240.97+CG255))</f>
        <v>0</v>
      </c>
      <c r="Y255">
        <f>(U255-BZ255*(CE255+CF255)/1000)</f>
        <v>0</v>
      </c>
      <c r="Z255">
        <f>(-H255*44100)</f>
        <v>0</v>
      </c>
      <c r="AA255">
        <f>2*29.3*O255*0.92*(CG255-T255)</f>
        <v>0</v>
      </c>
      <c r="AB255">
        <f>2*0.95*5.67E-8*(((CG255+$B$7)+273)^4-(T255+273)^4)</f>
        <v>0</v>
      </c>
      <c r="AC255">
        <f>R255+AB255+Z255+AA255</f>
        <v>0</v>
      </c>
      <c r="AD255">
        <v>0</v>
      </c>
      <c r="AE255">
        <v>0</v>
      </c>
      <c r="AF255">
        <f>IF(AD255*$H$13&gt;=AH255,1.0,(AH255/(AH255-AD255*$H$13)))</f>
        <v>0</v>
      </c>
      <c r="AG255">
        <f>(AF255-1)*100</f>
        <v>0</v>
      </c>
      <c r="AH255">
        <f>MAX(0,($B$13+$C$13*CL255)/(1+$D$13*CL255)*CE255/(CG255+273)*$E$13)</f>
        <v>0</v>
      </c>
      <c r="AI255" t="s">
        <v>294</v>
      </c>
      <c r="AJ255">
        <v>0</v>
      </c>
      <c r="AK255">
        <v>0</v>
      </c>
      <c r="AL255">
        <f>AK255-AJ255</f>
        <v>0</v>
      </c>
      <c r="AM255">
        <f>AL255/AK255</f>
        <v>0</v>
      </c>
      <c r="AN255">
        <v>0</v>
      </c>
      <c r="AO255" t="s">
        <v>294</v>
      </c>
      <c r="AP255">
        <v>0</v>
      </c>
      <c r="AQ255">
        <v>0</v>
      </c>
      <c r="AR255">
        <f>1-AP255/AQ255</f>
        <v>0</v>
      </c>
      <c r="AS255">
        <v>0.5</v>
      </c>
      <c r="AT255">
        <f>BP255</f>
        <v>0</v>
      </c>
      <c r="AU255">
        <f>I255</f>
        <v>0</v>
      </c>
      <c r="AV255">
        <f>AR255*AS255*AT255</f>
        <v>0</v>
      </c>
      <c r="AW255">
        <f>BB255/AQ255</f>
        <v>0</v>
      </c>
      <c r="AX255">
        <f>(AU255-AN255)/AT255</f>
        <v>0</v>
      </c>
      <c r="AY255">
        <f>(AK255-AQ255)/AQ255</f>
        <v>0</v>
      </c>
      <c r="AZ255" t="s">
        <v>294</v>
      </c>
      <c r="BA255">
        <v>0</v>
      </c>
      <c r="BB255">
        <f>AQ255-BA255</f>
        <v>0</v>
      </c>
      <c r="BC255">
        <f>(AQ255-AP255)/(AQ255-BA255)</f>
        <v>0</v>
      </c>
      <c r="BD255">
        <f>(AK255-AQ255)/(AK255-BA255)</f>
        <v>0</v>
      </c>
      <c r="BE255">
        <f>(AQ255-AP255)/(AQ255-AJ255)</f>
        <v>0</v>
      </c>
      <c r="BF255">
        <f>(AK255-AQ255)/(AK255-AJ255)</f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f>$B$11*CM255+$C$11*CN255+$F$11*CO255*(1-CR255)</f>
        <v>0</v>
      </c>
      <c r="BP255">
        <f>BO255*BQ255</f>
        <v>0</v>
      </c>
      <c r="BQ255">
        <f>($B$11*$D$9+$C$11*$D$9+$F$11*((DB255+CT255)/MAX(DB255+CT255+DC255, 0.1)*$I$9+DC255/MAX(DB255+CT255+DC255, 0.1)*$J$9))/($B$11+$C$11+$F$11)</f>
        <v>0</v>
      </c>
      <c r="BR255">
        <f>($B$11*$K$9+$C$11*$K$9+$F$11*((DB255+CT255)/MAX(DB255+CT255+DC255, 0.1)*$P$9+DC255/MAX(DB255+CT255+DC255, 0.1)*$Q$9))/($B$11+$C$11+$F$11)</f>
        <v>0</v>
      </c>
      <c r="BS255">
        <v>6</v>
      </c>
      <c r="BT255">
        <v>0.5</v>
      </c>
      <c r="BU255" t="s">
        <v>295</v>
      </c>
      <c r="BV255">
        <v>2</v>
      </c>
      <c r="BW255">
        <v>1621534045.6</v>
      </c>
      <c r="BX255">
        <v>777.235</v>
      </c>
      <c r="BY255">
        <v>787.589</v>
      </c>
      <c r="BZ255">
        <v>12.9484</v>
      </c>
      <c r="CA255">
        <v>12.951</v>
      </c>
      <c r="CB255">
        <v>766.626</v>
      </c>
      <c r="CC255">
        <v>12.7948</v>
      </c>
      <c r="CD255">
        <v>700.001</v>
      </c>
      <c r="CE255">
        <v>100.927</v>
      </c>
      <c r="CF255">
        <v>0.0995776</v>
      </c>
      <c r="CG255">
        <v>22.9347</v>
      </c>
      <c r="CH255">
        <v>22.9157</v>
      </c>
      <c r="CI255">
        <v>999.9</v>
      </c>
      <c r="CJ255">
        <v>0</v>
      </c>
      <c r="CK255">
        <v>0</v>
      </c>
      <c r="CL255">
        <v>9970</v>
      </c>
      <c r="CM255">
        <v>0</v>
      </c>
      <c r="CN255">
        <v>3.22278</v>
      </c>
      <c r="CO255">
        <v>600.1</v>
      </c>
      <c r="CP255">
        <v>0.932968</v>
      </c>
      <c r="CQ255">
        <v>0.0670323</v>
      </c>
      <c r="CR255">
        <v>0</v>
      </c>
      <c r="CS255">
        <v>3.4962</v>
      </c>
      <c r="CT255">
        <v>4.99951</v>
      </c>
      <c r="CU255">
        <v>86.8669</v>
      </c>
      <c r="CV255">
        <v>4814.87</v>
      </c>
      <c r="CW255">
        <v>37.562</v>
      </c>
      <c r="CX255">
        <v>41.312</v>
      </c>
      <c r="CY255">
        <v>40</v>
      </c>
      <c r="CZ255">
        <v>40.937</v>
      </c>
      <c r="DA255">
        <v>39.875</v>
      </c>
      <c r="DB255">
        <v>555.21</v>
      </c>
      <c r="DC255">
        <v>39.89</v>
      </c>
      <c r="DD255">
        <v>0</v>
      </c>
      <c r="DE255">
        <v>1621534049.2</v>
      </c>
      <c r="DF255">
        <v>0</v>
      </c>
      <c r="DG255">
        <v>3.44135384615385</v>
      </c>
      <c r="DH255">
        <v>-0.0243282125138048</v>
      </c>
      <c r="DI255">
        <v>-0.952023929711265</v>
      </c>
      <c r="DJ255">
        <v>86.93585</v>
      </c>
      <c r="DK255">
        <v>15</v>
      </c>
      <c r="DL255">
        <v>1621533543.5</v>
      </c>
      <c r="DM255" t="s">
        <v>296</v>
      </c>
      <c r="DN255">
        <v>1621533543</v>
      </c>
      <c r="DO255">
        <v>1621533543.5</v>
      </c>
      <c r="DP255">
        <v>4</v>
      </c>
      <c r="DQ255">
        <v>0.002</v>
      </c>
      <c r="DR255">
        <v>0.003</v>
      </c>
      <c r="DS255">
        <v>8.559</v>
      </c>
      <c r="DT255">
        <v>0.154</v>
      </c>
      <c r="DU255">
        <v>420</v>
      </c>
      <c r="DV255">
        <v>13</v>
      </c>
      <c r="DW255">
        <v>1.35</v>
      </c>
      <c r="DX255">
        <v>0.35</v>
      </c>
      <c r="DY255">
        <v>-10.1380429268293</v>
      </c>
      <c r="DZ255">
        <v>-0.433020627177692</v>
      </c>
      <c r="EA255">
        <v>0.168038889738669</v>
      </c>
      <c r="EB255">
        <v>1</v>
      </c>
      <c r="EC255">
        <v>3.43110909090909</v>
      </c>
      <c r="ED255">
        <v>0.129530100050878</v>
      </c>
      <c r="EE255">
        <v>0.158842480318456</v>
      </c>
      <c r="EF255">
        <v>1</v>
      </c>
      <c r="EG255">
        <v>-0.0118514069512195</v>
      </c>
      <c r="EH255">
        <v>0.106501500480836</v>
      </c>
      <c r="EI255">
        <v>0.0119070126627859</v>
      </c>
      <c r="EJ255">
        <v>0</v>
      </c>
      <c r="EK255">
        <v>2</v>
      </c>
      <c r="EL255">
        <v>3</v>
      </c>
      <c r="EM255" t="s">
        <v>306</v>
      </c>
      <c r="EN255">
        <v>100</v>
      </c>
      <c r="EO255">
        <v>100</v>
      </c>
      <c r="EP255">
        <v>10.609</v>
      </c>
      <c r="EQ255">
        <v>0.1536</v>
      </c>
      <c r="ER255">
        <v>5.25304998807394</v>
      </c>
      <c r="ES255">
        <v>0.0095515401478521</v>
      </c>
      <c r="ET255">
        <v>-4.08282145803731e-06</v>
      </c>
      <c r="EU255">
        <v>9.61633180237613e-10</v>
      </c>
      <c r="EV255">
        <v>-0.0133641391554055</v>
      </c>
      <c r="EW255">
        <v>0.00964955815971448</v>
      </c>
      <c r="EX255">
        <v>0.000351754833574242</v>
      </c>
      <c r="EY255">
        <v>-6.74969522547015e-06</v>
      </c>
      <c r="EZ255">
        <v>-1</v>
      </c>
      <c r="FA255">
        <v>-1</v>
      </c>
      <c r="FB255">
        <v>-1</v>
      </c>
      <c r="FC255">
        <v>-1</v>
      </c>
      <c r="FD255">
        <v>8.4</v>
      </c>
      <c r="FE255">
        <v>8.4</v>
      </c>
      <c r="FF255">
        <v>2</v>
      </c>
      <c r="FG255">
        <v>793.247</v>
      </c>
      <c r="FH255">
        <v>740.607</v>
      </c>
      <c r="FI255">
        <v>20.0001</v>
      </c>
      <c r="FJ255">
        <v>26.7613</v>
      </c>
      <c r="FK255">
        <v>30.0001</v>
      </c>
      <c r="FL255">
        <v>26.8444</v>
      </c>
      <c r="FM255">
        <v>26.8194</v>
      </c>
      <c r="FN255">
        <v>44.8953</v>
      </c>
      <c r="FO255">
        <v>16.2061</v>
      </c>
      <c r="FP255">
        <v>6.08919</v>
      </c>
      <c r="FQ255">
        <v>20</v>
      </c>
      <c r="FR255">
        <v>797.24</v>
      </c>
      <c r="FS255">
        <v>12.9953</v>
      </c>
      <c r="FT255">
        <v>100.056</v>
      </c>
      <c r="FU255">
        <v>100.416</v>
      </c>
    </row>
    <row r="256" spans="1:177">
      <c r="A256">
        <v>240</v>
      </c>
      <c r="B256">
        <v>1621534047.6</v>
      </c>
      <c r="C256">
        <v>478.099999904633</v>
      </c>
      <c r="D256" t="s">
        <v>776</v>
      </c>
      <c r="E256" t="s">
        <v>777</v>
      </c>
      <c r="G256">
        <v>1621534047.6</v>
      </c>
      <c r="H256">
        <f>CD256*AF256*(BZ256-CA256)/(100*BS256*(1000-AF256*BZ256))</f>
        <v>0</v>
      </c>
      <c r="I256">
        <f>CD256*AF256*(BY256-BX256*(1000-AF256*CA256)/(1000-AF256*BZ256))/(100*BS256)</f>
        <v>0</v>
      </c>
      <c r="J256">
        <f>BX256 - IF(AF256&gt;1, I256*BS256*100.0/(AH256*CL256), 0)</f>
        <v>0</v>
      </c>
      <c r="K256">
        <f>((Q256-H256/2)*J256-I256)/(Q256+H256/2)</f>
        <v>0</v>
      </c>
      <c r="L256">
        <f>K256*(CE256+CF256)/1000.0</f>
        <v>0</v>
      </c>
      <c r="M256">
        <f>(BX256 - IF(AF256&gt;1, I256*BS256*100.0/(AH256*CL256), 0))*(CE256+CF256)/1000.0</f>
        <v>0</v>
      </c>
      <c r="N256">
        <f>2.0/((1/P256-1/O256)+SIGN(P256)*SQRT((1/P256-1/O256)*(1/P256-1/O256) + 4*BT256/((BT256+1)*(BT256+1))*(2*1/P256*1/O256-1/O256*1/O256)))</f>
        <v>0</v>
      </c>
      <c r="O256">
        <f>IF(LEFT(BU256,1)&lt;&gt;"0",IF(LEFT(BU256,1)="1",3.0,BV256),$D$5+$E$5*(CL256*CE256/($K$5*1000))+$F$5*(CL256*CE256/($K$5*1000))*MAX(MIN(BS256,$J$5),$I$5)*MAX(MIN(BS256,$J$5),$I$5)+$G$5*MAX(MIN(BS256,$J$5),$I$5)*(CL256*CE256/($K$5*1000))+$H$5*(CL256*CE256/($K$5*1000))*(CL256*CE256/($K$5*1000)))</f>
        <v>0</v>
      </c>
      <c r="P256">
        <f>H256*(1000-(1000*0.61365*exp(17.502*T256/(240.97+T256))/(CE256+CF256)+BZ256)/2)/(1000*0.61365*exp(17.502*T256/(240.97+T256))/(CE256+CF256)-BZ256)</f>
        <v>0</v>
      </c>
      <c r="Q256">
        <f>1/((BT256+1)/(N256/1.6)+1/(O256/1.37)) + BT256/((BT256+1)/(N256/1.6) + BT256/(O256/1.37))</f>
        <v>0</v>
      </c>
      <c r="R256">
        <f>(BP256*BR256)</f>
        <v>0</v>
      </c>
      <c r="S256">
        <f>(CG256+(R256+2*0.95*5.67E-8*(((CG256+$B$7)+273)^4-(CG256+273)^4)-44100*H256)/(1.84*29.3*O256+8*0.95*5.67E-8*(CG256+273)^3))</f>
        <v>0</v>
      </c>
      <c r="T256">
        <f>($C$7*CH256+$D$7*CI256+$E$7*S256)</f>
        <v>0</v>
      </c>
      <c r="U256">
        <f>0.61365*exp(17.502*T256/(240.97+T256))</f>
        <v>0</v>
      </c>
      <c r="V256">
        <f>(W256/X256*100)</f>
        <v>0</v>
      </c>
      <c r="W256">
        <f>BZ256*(CE256+CF256)/1000</f>
        <v>0</v>
      </c>
      <c r="X256">
        <f>0.61365*exp(17.502*CG256/(240.97+CG256))</f>
        <v>0</v>
      </c>
      <c r="Y256">
        <f>(U256-BZ256*(CE256+CF256)/1000)</f>
        <v>0</v>
      </c>
      <c r="Z256">
        <f>(-H256*44100)</f>
        <v>0</v>
      </c>
      <c r="AA256">
        <f>2*29.3*O256*0.92*(CG256-T256)</f>
        <v>0</v>
      </c>
      <c r="AB256">
        <f>2*0.95*5.67E-8*(((CG256+$B$7)+273)^4-(T256+273)^4)</f>
        <v>0</v>
      </c>
      <c r="AC256">
        <f>R256+AB256+Z256+AA256</f>
        <v>0</v>
      </c>
      <c r="AD256">
        <v>0</v>
      </c>
      <c r="AE256">
        <v>0</v>
      </c>
      <c r="AF256">
        <f>IF(AD256*$H$13&gt;=AH256,1.0,(AH256/(AH256-AD256*$H$13)))</f>
        <v>0</v>
      </c>
      <c r="AG256">
        <f>(AF256-1)*100</f>
        <v>0</v>
      </c>
      <c r="AH256">
        <f>MAX(0,($B$13+$C$13*CL256)/(1+$D$13*CL256)*CE256/(CG256+273)*$E$13)</f>
        <v>0</v>
      </c>
      <c r="AI256" t="s">
        <v>294</v>
      </c>
      <c r="AJ256">
        <v>0</v>
      </c>
      <c r="AK256">
        <v>0</v>
      </c>
      <c r="AL256">
        <f>AK256-AJ256</f>
        <v>0</v>
      </c>
      <c r="AM256">
        <f>AL256/AK256</f>
        <v>0</v>
      </c>
      <c r="AN256">
        <v>0</v>
      </c>
      <c r="AO256" t="s">
        <v>294</v>
      </c>
      <c r="AP256">
        <v>0</v>
      </c>
      <c r="AQ256">
        <v>0</v>
      </c>
      <c r="AR256">
        <f>1-AP256/AQ256</f>
        <v>0</v>
      </c>
      <c r="AS256">
        <v>0.5</v>
      </c>
      <c r="AT256">
        <f>BP256</f>
        <v>0</v>
      </c>
      <c r="AU256">
        <f>I256</f>
        <v>0</v>
      </c>
      <c r="AV256">
        <f>AR256*AS256*AT256</f>
        <v>0</v>
      </c>
      <c r="AW256">
        <f>BB256/AQ256</f>
        <v>0</v>
      </c>
      <c r="AX256">
        <f>(AU256-AN256)/AT256</f>
        <v>0</v>
      </c>
      <c r="AY256">
        <f>(AK256-AQ256)/AQ256</f>
        <v>0</v>
      </c>
      <c r="AZ256" t="s">
        <v>294</v>
      </c>
      <c r="BA256">
        <v>0</v>
      </c>
      <c r="BB256">
        <f>AQ256-BA256</f>
        <v>0</v>
      </c>
      <c r="BC256">
        <f>(AQ256-AP256)/(AQ256-BA256)</f>
        <v>0</v>
      </c>
      <c r="BD256">
        <f>(AK256-AQ256)/(AK256-BA256)</f>
        <v>0</v>
      </c>
      <c r="BE256">
        <f>(AQ256-AP256)/(AQ256-AJ256)</f>
        <v>0</v>
      </c>
      <c r="BF256">
        <f>(AK256-AQ256)/(AK256-AJ256)</f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f>$B$11*CM256+$C$11*CN256+$F$11*CO256*(1-CR256)</f>
        <v>0</v>
      </c>
      <c r="BP256">
        <f>BO256*BQ256</f>
        <v>0</v>
      </c>
      <c r="BQ256">
        <f>($B$11*$D$9+$C$11*$D$9+$F$11*((DB256+CT256)/MAX(DB256+CT256+DC256, 0.1)*$I$9+DC256/MAX(DB256+CT256+DC256, 0.1)*$J$9))/($B$11+$C$11+$F$11)</f>
        <v>0</v>
      </c>
      <c r="BR256">
        <f>($B$11*$K$9+$C$11*$K$9+$F$11*((DB256+CT256)/MAX(DB256+CT256+DC256, 0.1)*$P$9+DC256/MAX(DB256+CT256+DC256, 0.1)*$Q$9))/($B$11+$C$11+$F$11)</f>
        <v>0</v>
      </c>
      <c r="BS256">
        <v>6</v>
      </c>
      <c r="BT256">
        <v>0.5</v>
      </c>
      <c r="BU256" t="s">
        <v>295</v>
      </c>
      <c r="BV256">
        <v>2</v>
      </c>
      <c r="BW256">
        <v>1621534047.6</v>
      </c>
      <c r="BX256">
        <v>780.566</v>
      </c>
      <c r="BY256">
        <v>790.862</v>
      </c>
      <c r="BZ256">
        <v>12.95</v>
      </c>
      <c r="CA256">
        <v>12.9471</v>
      </c>
      <c r="CB256">
        <v>769.94</v>
      </c>
      <c r="CC256">
        <v>12.7964</v>
      </c>
      <c r="CD256">
        <v>699.796</v>
      </c>
      <c r="CE256">
        <v>100.929</v>
      </c>
      <c r="CF256">
        <v>0.099086</v>
      </c>
      <c r="CG256">
        <v>22.9367</v>
      </c>
      <c r="CH256">
        <v>22.9117</v>
      </c>
      <c r="CI256">
        <v>999.9</v>
      </c>
      <c r="CJ256">
        <v>0</v>
      </c>
      <c r="CK256">
        <v>0</v>
      </c>
      <c r="CL256">
        <v>10040</v>
      </c>
      <c r="CM256">
        <v>0</v>
      </c>
      <c r="CN256">
        <v>3.22278</v>
      </c>
      <c r="CO256">
        <v>600.106</v>
      </c>
      <c r="CP256">
        <v>0.932968</v>
      </c>
      <c r="CQ256">
        <v>0.0670323</v>
      </c>
      <c r="CR256">
        <v>0</v>
      </c>
      <c r="CS256">
        <v>3.2609</v>
      </c>
      <c r="CT256">
        <v>4.99951</v>
      </c>
      <c r="CU256">
        <v>87.0889</v>
      </c>
      <c r="CV256">
        <v>4814.91</v>
      </c>
      <c r="CW256">
        <v>37.625</v>
      </c>
      <c r="CX256">
        <v>41.312</v>
      </c>
      <c r="CY256">
        <v>40</v>
      </c>
      <c r="CZ256">
        <v>40.937</v>
      </c>
      <c r="DA256">
        <v>39.875</v>
      </c>
      <c r="DB256">
        <v>555.22</v>
      </c>
      <c r="DC256">
        <v>39.89</v>
      </c>
      <c r="DD256">
        <v>0</v>
      </c>
      <c r="DE256">
        <v>1621534051.6</v>
      </c>
      <c r="DF256">
        <v>0</v>
      </c>
      <c r="DG256">
        <v>3.43935769230769</v>
      </c>
      <c r="DH256">
        <v>-0.0965504310036628</v>
      </c>
      <c r="DI256">
        <v>-0.0231350392970527</v>
      </c>
      <c r="DJ256">
        <v>86.94725</v>
      </c>
      <c r="DK256">
        <v>15</v>
      </c>
      <c r="DL256">
        <v>1621533543.5</v>
      </c>
      <c r="DM256" t="s">
        <v>296</v>
      </c>
      <c r="DN256">
        <v>1621533543</v>
      </c>
      <c r="DO256">
        <v>1621533543.5</v>
      </c>
      <c r="DP256">
        <v>4</v>
      </c>
      <c r="DQ256">
        <v>0.002</v>
      </c>
      <c r="DR256">
        <v>0.003</v>
      </c>
      <c r="DS256">
        <v>8.559</v>
      </c>
      <c r="DT256">
        <v>0.154</v>
      </c>
      <c r="DU256">
        <v>420</v>
      </c>
      <c r="DV256">
        <v>13</v>
      </c>
      <c r="DW256">
        <v>1.35</v>
      </c>
      <c r="DX256">
        <v>0.35</v>
      </c>
      <c r="DY256">
        <v>-10.1666675609756</v>
      </c>
      <c r="DZ256">
        <v>-0.367359930313609</v>
      </c>
      <c r="EA256">
        <v>0.159941457076057</v>
      </c>
      <c r="EB256">
        <v>1</v>
      </c>
      <c r="EC256">
        <v>3.44346176470588</v>
      </c>
      <c r="ED256">
        <v>0.240837806402656</v>
      </c>
      <c r="EE256">
        <v>0.159550858597623</v>
      </c>
      <c r="EF256">
        <v>1</v>
      </c>
      <c r="EG256">
        <v>-0.00893299987804878</v>
      </c>
      <c r="EH256">
        <v>0.0941002595749128</v>
      </c>
      <c r="EI256">
        <v>0.010575340862503</v>
      </c>
      <c r="EJ256">
        <v>1</v>
      </c>
      <c r="EK256">
        <v>3</v>
      </c>
      <c r="EL256">
        <v>3</v>
      </c>
      <c r="EM256" t="s">
        <v>297</v>
      </c>
      <c r="EN256">
        <v>100</v>
      </c>
      <c r="EO256">
        <v>100</v>
      </c>
      <c r="EP256">
        <v>10.626</v>
      </c>
      <c r="EQ256">
        <v>0.1536</v>
      </c>
      <c r="ER256">
        <v>5.25304998807394</v>
      </c>
      <c r="ES256">
        <v>0.0095515401478521</v>
      </c>
      <c r="ET256">
        <v>-4.08282145803731e-06</v>
      </c>
      <c r="EU256">
        <v>9.61633180237613e-10</v>
      </c>
      <c r="EV256">
        <v>-0.0133641391554055</v>
      </c>
      <c r="EW256">
        <v>0.00964955815971448</v>
      </c>
      <c r="EX256">
        <v>0.000351754833574242</v>
      </c>
      <c r="EY256">
        <v>-6.74969522547015e-06</v>
      </c>
      <c r="EZ256">
        <v>-1</v>
      </c>
      <c r="FA256">
        <v>-1</v>
      </c>
      <c r="FB256">
        <v>-1</v>
      </c>
      <c r="FC256">
        <v>-1</v>
      </c>
      <c r="FD256">
        <v>8.4</v>
      </c>
      <c r="FE256">
        <v>8.4</v>
      </c>
      <c r="FF256">
        <v>2</v>
      </c>
      <c r="FG256">
        <v>793.603</v>
      </c>
      <c r="FH256">
        <v>740.228</v>
      </c>
      <c r="FI256">
        <v>20</v>
      </c>
      <c r="FJ256">
        <v>26.7613</v>
      </c>
      <c r="FK256">
        <v>30.0001</v>
      </c>
      <c r="FL256">
        <v>26.8444</v>
      </c>
      <c r="FM256">
        <v>26.8189</v>
      </c>
      <c r="FN256">
        <v>45.0393</v>
      </c>
      <c r="FO256">
        <v>16.2061</v>
      </c>
      <c r="FP256">
        <v>6.08919</v>
      </c>
      <c r="FQ256">
        <v>20</v>
      </c>
      <c r="FR256">
        <v>800.61</v>
      </c>
      <c r="FS256">
        <v>12.9953</v>
      </c>
      <c r="FT256">
        <v>100.056</v>
      </c>
      <c r="FU256">
        <v>100.417</v>
      </c>
    </row>
    <row r="257" spans="1:177">
      <c r="A257">
        <v>241</v>
      </c>
      <c r="B257">
        <v>1621534049.6</v>
      </c>
      <c r="C257">
        <v>480.099999904633</v>
      </c>
      <c r="D257" t="s">
        <v>778</v>
      </c>
      <c r="E257" t="s">
        <v>779</v>
      </c>
      <c r="G257">
        <v>1621534049.6</v>
      </c>
      <c r="H257">
        <f>CD257*AF257*(BZ257-CA257)/(100*BS257*(1000-AF257*BZ257))</f>
        <v>0</v>
      </c>
      <c r="I257">
        <f>CD257*AF257*(BY257-BX257*(1000-AF257*CA257)/(1000-AF257*BZ257))/(100*BS257)</f>
        <v>0</v>
      </c>
      <c r="J257">
        <f>BX257 - IF(AF257&gt;1, I257*BS257*100.0/(AH257*CL257), 0)</f>
        <v>0</v>
      </c>
      <c r="K257">
        <f>((Q257-H257/2)*J257-I257)/(Q257+H257/2)</f>
        <v>0</v>
      </c>
      <c r="L257">
        <f>K257*(CE257+CF257)/1000.0</f>
        <v>0</v>
      </c>
      <c r="M257">
        <f>(BX257 - IF(AF257&gt;1, I257*BS257*100.0/(AH257*CL257), 0))*(CE257+CF257)/1000.0</f>
        <v>0</v>
      </c>
      <c r="N257">
        <f>2.0/((1/P257-1/O257)+SIGN(P257)*SQRT((1/P257-1/O257)*(1/P257-1/O257) + 4*BT257/((BT257+1)*(BT257+1))*(2*1/P257*1/O257-1/O257*1/O257)))</f>
        <v>0</v>
      </c>
      <c r="O257">
        <f>IF(LEFT(BU257,1)&lt;&gt;"0",IF(LEFT(BU257,1)="1",3.0,BV257),$D$5+$E$5*(CL257*CE257/($K$5*1000))+$F$5*(CL257*CE257/($K$5*1000))*MAX(MIN(BS257,$J$5),$I$5)*MAX(MIN(BS257,$J$5),$I$5)+$G$5*MAX(MIN(BS257,$J$5),$I$5)*(CL257*CE257/($K$5*1000))+$H$5*(CL257*CE257/($K$5*1000))*(CL257*CE257/($K$5*1000)))</f>
        <v>0</v>
      </c>
      <c r="P257">
        <f>H257*(1000-(1000*0.61365*exp(17.502*T257/(240.97+T257))/(CE257+CF257)+BZ257)/2)/(1000*0.61365*exp(17.502*T257/(240.97+T257))/(CE257+CF257)-BZ257)</f>
        <v>0</v>
      </c>
      <c r="Q257">
        <f>1/((BT257+1)/(N257/1.6)+1/(O257/1.37)) + BT257/((BT257+1)/(N257/1.6) + BT257/(O257/1.37))</f>
        <v>0</v>
      </c>
      <c r="R257">
        <f>(BP257*BR257)</f>
        <v>0</v>
      </c>
      <c r="S257">
        <f>(CG257+(R257+2*0.95*5.67E-8*(((CG257+$B$7)+273)^4-(CG257+273)^4)-44100*H257)/(1.84*29.3*O257+8*0.95*5.67E-8*(CG257+273)^3))</f>
        <v>0</v>
      </c>
      <c r="T257">
        <f>($C$7*CH257+$D$7*CI257+$E$7*S257)</f>
        <v>0</v>
      </c>
      <c r="U257">
        <f>0.61365*exp(17.502*T257/(240.97+T257))</f>
        <v>0</v>
      </c>
      <c r="V257">
        <f>(W257/X257*100)</f>
        <v>0</v>
      </c>
      <c r="W257">
        <f>BZ257*(CE257+CF257)/1000</f>
        <v>0</v>
      </c>
      <c r="X257">
        <f>0.61365*exp(17.502*CG257/(240.97+CG257))</f>
        <v>0</v>
      </c>
      <c r="Y257">
        <f>(U257-BZ257*(CE257+CF257)/1000)</f>
        <v>0</v>
      </c>
      <c r="Z257">
        <f>(-H257*44100)</f>
        <v>0</v>
      </c>
      <c r="AA257">
        <f>2*29.3*O257*0.92*(CG257-T257)</f>
        <v>0</v>
      </c>
      <c r="AB257">
        <f>2*0.95*5.67E-8*(((CG257+$B$7)+273)^4-(T257+273)^4)</f>
        <v>0</v>
      </c>
      <c r="AC257">
        <f>R257+AB257+Z257+AA257</f>
        <v>0</v>
      </c>
      <c r="AD257">
        <v>0</v>
      </c>
      <c r="AE257">
        <v>0</v>
      </c>
      <c r="AF257">
        <f>IF(AD257*$H$13&gt;=AH257,1.0,(AH257/(AH257-AD257*$H$13)))</f>
        <v>0</v>
      </c>
      <c r="AG257">
        <f>(AF257-1)*100</f>
        <v>0</v>
      </c>
      <c r="AH257">
        <f>MAX(0,($B$13+$C$13*CL257)/(1+$D$13*CL257)*CE257/(CG257+273)*$E$13)</f>
        <v>0</v>
      </c>
      <c r="AI257" t="s">
        <v>294</v>
      </c>
      <c r="AJ257">
        <v>0</v>
      </c>
      <c r="AK257">
        <v>0</v>
      </c>
      <c r="AL257">
        <f>AK257-AJ257</f>
        <v>0</v>
      </c>
      <c r="AM257">
        <f>AL257/AK257</f>
        <v>0</v>
      </c>
      <c r="AN257">
        <v>0</v>
      </c>
      <c r="AO257" t="s">
        <v>294</v>
      </c>
      <c r="AP257">
        <v>0</v>
      </c>
      <c r="AQ257">
        <v>0</v>
      </c>
      <c r="AR257">
        <f>1-AP257/AQ257</f>
        <v>0</v>
      </c>
      <c r="AS257">
        <v>0.5</v>
      </c>
      <c r="AT257">
        <f>BP257</f>
        <v>0</v>
      </c>
      <c r="AU257">
        <f>I257</f>
        <v>0</v>
      </c>
      <c r="AV257">
        <f>AR257*AS257*AT257</f>
        <v>0</v>
      </c>
      <c r="AW257">
        <f>BB257/AQ257</f>
        <v>0</v>
      </c>
      <c r="AX257">
        <f>(AU257-AN257)/AT257</f>
        <v>0</v>
      </c>
      <c r="AY257">
        <f>(AK257-AQ257)/AQ257</f>
        <v>0</v>
      </c>
      <c r="AZ257" t="s">
        <v>294</v>
      </c>
      <c r="BA257">
        <v>0</v>
      </c>
      <c r="BB257">
        <f>AQ257-BA257</f>
        <v>0</v>
      </c>
      <c r="BC257">
        <f>(AQ257-AP257)/(AQ257-BA257)</f>
        <v>0</v>
      </c>
      <c r="BD257">
        <f>(AK257-AQ257)/(AK257-BA257)</f>
        <v>0</v>
      </c>
      <c r="BE257">
        <f>(AQ257-AP257)/(AQ257-AJ257)</f>
        <v>0</v>
      </c>
      <c r="BF257">
        <f>(AK257-AQ257)/(AK257-AJ257)</f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f>$B$11*CM257+$C$11*CN257+$F$11*CO257*(1-CR257)</f>
        <v>0</v>
      </c>
      <c r="BP257">
        <f>BO257*BQ257</f>
        <v>0</v>
      </c>
      <c r="BQ257">
        <f>($B$11*$D$9+$C$11*$D$9+$F$11*((DB257+CT257)/MAX(DB257+CT257+DC257, 0.1)*$I$9+DC257/MAX(DB257+CT257+DC257, 0.1)*$J$9))/($B$11+$C$11+$F$11)</f>
        <v>0</v>
      </c>
      <c r="BR257">
        <f>($B$11*$K$9+$C$11*$K$9+$F$11*((DB257+CT257)/MAX(DB257+CT257+DC257, 0.1)*$P$9+DC257/MAX(DB257+CT257+DC257, 0.1)*$Q$9))/($B$11+$C$11+$F$11)</f>
        <v>0</v>
      </c>
      <c r="BS257">
        <v>6</v>
      </c>
      <c r="BT257">
        <v>0.5</v>
      </c>
      <c r="BU257" t="s">
        <v>295</v>
      </c>
      <c r="BV257">
        <v>2</v>
      </c>
      <c r="BW257">
        <v>1621534049.6</v>
      </c>
      <c r="BX257">
        <v>784.068</v>
      </c>
      <c r="BY257">
        <v>794.096</v>
      </c>
      <c r="BZ257">
        <v>12.9486</v>
      </c>
      <c r="CA257">
        <v>12.9493</v>
      </c>
      <c r="CB257">
        <v>773.425</v>
      </c>
      <c r="CC257">
        <v>12.7951</v>
      </c>
      <c r="CD257">
        <v>699.621</v>
      </c>
      <c r="CE257">
        <v>100.924</v>
      </c>
      <c r="CF257">
        <v>0.100173</v>
      </c>
      <c r="CG257">
        <v>22.9359</v>
      </c>
      <c r="CH257">
        <v>22.9078</v>
      </c>
      <c r="CI257">
        <v>999.9</v>
      </c>
      <c r="CJ257">
        <v>0</v>
      </c>
      <c r="CK257">
        <v>0</v>
      </c>
      <c r="CL257">
        <v>10020</v>
      </c>
      <c r="CM257">
        <v>0</v>
      </c>
      <c r="CN257">
        <v>3.22278</v>
      </c>
      <c r="CO257">
        <v>599.792</v>
      </c>
      <c r="CP257">
        <v>0.932968</v>
      </c>
      <c r="CQ257">
        <v>0.0670323</v>
      </c>
      <c r="CR257">
        <v>0</v>
      </c>
      <c r="CS257">
        <v>3.2384</v>
      </c>
      <c r="CT257">
        <v>4.99951</v>
      </c>
      <c r="CU257">
        <v>87.4094</v>
      </c>
      <c r="CV257">
        <v>4812.37</v>
      </c>
      <c r="CW257">
        <v>37.625</v>
      </c>
      <c r="CX257">
        <v>41.312</v>
      </c>
      <c r="CY257">
        <v>39.937</v>
      </c>
      <c r="CZ257">
        <v>40.937</v>
      </c>
      <c r="DA257">
        <v>39.875</v>
      </c>
      <c r="DB257">
        <v>554.92</v>
      </c>
      <c r="DC257">
        <v>39.87</v>
      </c>
      <c r="DD257">
        <v>0</v>
      </c>
      <c r="DE257">
        <v>1621534053.4</v>
      </c>
      <c r="DF257">
        <v>0</v>
      </c>
      <c r="DG257">
        <v>3.417628</v>
      </c>
      <c r="DH257">
        <v>-0.488476929643576</v>
      </c>
      <c r="DI257">
        <v>0.968292311459777</v>
      </c>
      <c r="DJ257">
        <v>86.97418</v>
      </c>
      <c r="DK257">
        <v>15</v>
      </c>
      <c r="DL257">
        <v>1621533543.5</v>
      </c>
      <c r="DM257" t="s">
        <v>296</v>
      </c>
      <c r="DN257">
        <v>1621533543</v>
      </c>
      <c r="DO257">
        <v>1621533543.5</v>
      </c>
      <c r="DP257">
        <v>4</v>
      </c>
      <c r="DQ257">
        <v>0.002</v>
      </c>
      <c r="DR257">
        <v>0.003</v>
      </c>
      <c r="DS257">
        <v>8.559</v>
      </c>
      <c r="DT257">
        <v>0.154</v>
      </c>
      <c r="DU257">
        <v>420</v>
      </c>
      <c r="DV257">
        <v>13</v>
      </c>
      <c r="DW257">
        <v>1.35</v>
      </c>
      <c r="DX257">
        <v>0.35</v>
      </c>
      <c r="DY257">
        <v>-10.1478256097561</v>
      </c>
      <c r="DZ257">
        <v>-0.604341533101053</v>
      </c>
      <c r="EA257">
        <v>0.149786762254144</v>
      </c>
      <c r="EB257">
        <v>0</v>
      </c>
      <c r="EC257">
        <v>3.44544571428571</v>
      </c>
      <c r="ED257">
        <v>-0.256111882965556</v>
      </c>
      <c r="EE257">
        <v>0.147002051186578</v>
      </c>
      <c r="EF257">
        <v>1</v>
      </c>
      <c r="EG257">
        <v>-0.00613787402439024</v>
      </c>
      <c r="EH257">
        <v>0.0746911790174216</v>
      </c>
      <c r="EI257">
        <v>0.00890520945165865</v>
      </c>
      <c r="EJ257">
        <v>1</v>
      </c>
      <c r="EK257">
        <v>2</v>
      </c>
      <c r="EL257">
        <v>3</v>
      </c>
      <c r="EM257" t="s">
        <v>306</v>
      </c>
      <c r="EN257">
        <v>100</v>
      </c>
      <c r="EO257">
        <v>100</v>
      </c>
      <c r="EP257">
        <v>10.643</v>
      </c>
      <c r="EQ257">
        <v>0.1535</v>
      </c>
      <c r="ER257">
        <v>5.25304998807394</v>
      </c>
      <c r="ES257">
        <v>0.0095515401478521</v>
      </c>
      <c r="ET257">
        <v>-4.08282145803731e-06</v>
      </c>
      <c r="EU257">
        <v>9.61633180237613e-10</v>
      </c>
      <c r="EV257">
        <v>-0.0133641391554055</v>
      </c>
      <c r="EW257">
        <v>0.00964955815971448</v>
      </c>
      <c r="EX257">
        <v>0.000351754833574242</v>
      </c>
      <c r="EY257">
        <v>-6.74969522547015e-06</v>
      </c>
      <c r="EZ257">
        <v>-1</v>
      </c>
      <c r="FA257">
        <v>-1</v>
      </c>
      <c r="FB257">
        <v>-1</v>
      </c>
      <c r="FC257">
        <v>-1</v>
      </c>
      <c r="FD257">
        <v>8.4</v>
      </c>
      <c r="FE257">
        <v>8.4</v>
      </c>
      <c r="FF257">
        <v>2</v>
      </c>
      <c r="FG257">
        <v>793.214</v>
      </c>
      <c r="FH257">
        <v>740.386</v>
      </c>
      <c r="FI257">
        <v>20.0001</v>
      </c>
      <c r="FJ257">
        <v>26.7591</v>
      </c>
      <c r="FK257">
        <v>30</v>
      </c>
      <c r="FL257">
        <v>26.8422</v>
      </c>
      <c r="FM257">
        <v>26.8171</v>
      </c>
      <c r="FN257">
        <v>45.1972</v>
      </c>
      <c r="FO257">
        <v>16.2061</v>
      </c>
      <c r="FP257">
        <v>6.08919</v>
      </c>
      <c r="FQ257">
        <v>20</v>
      </c>
      <c r="FR257">
        <v>803.96</v>
      </c>
      <c r="FS257">
        <v>12.9953</v>
      </c>
      <c r="FT257">
        <v>100.057</v>
      </c>
      <c r="FU257">
        <v>100.416</v>
      </c>
    </row>
    <row r="258" spans="1:177">
      <c r="A258">
        <v>242</v>
      </c>
      <c r="B258">
        <v>1621534051.6</v>
      </c>
      <c r="C258">
        <v>482.099999904633</v>
      </c>
      <c r="D258" t="s">
        <v>780</v>
      </c>
      <c r="E258" t="s">
        <v>781</v>
      </c>
      <c r="G258">
        <v>1621534051.6</v>
      </c>
      <c r="H258">
        <f>CD258*AF258*(BZ258-CA258)/(100*BS258*(1000-AF258*BZ258))</f>
        <v>0</v>
      </c>
      <c r="I258">
        <f>CD258*AF258*(BY258-BX258*(1000-AF258*CA258)/(1000-AF258*BZ258))/(100*BS258)</f>
        <v>0</v>
      </c>
      <c r="J258">
        <f>BX258 - IF(AF258&gt;1, I258*BS258*100.0/(AH258*CL258), 0)</f>
        <v>0</v>
      </c>
      <c r="K258">
        <f>((Q258-H258/2)*J258-I258)/(Q258+H258/2)</f>
        <v>0</v>
      </c>
      <c r="L258">
        <f>K258*(CE258+CF258)/1000.0</f>
        <v>0</v>
      </c>
      <c r="M258">
        <f>(BX258 - IF(AF258&gt;1, I258*BS258*100.0/(AH258*CL258), 0))*(CE258+CF258)/1000.0</f>
        <v>0</v>
      </c>
      <c r="N258">
        <f>2.0/((1/P258-1/O258)+SIGN(P258)*SQRT((1/P258-1/O258)*(1/P258-1/O258) + 4*BT258/((BT258+1)*(BT258+1))*(2*1/P258*1/O258-1/O258*1/O258)))</f>
        <v>0</v>
      </c>
      <c r="O258">
        <f>IF(LEFT(BU258,1)&lt;&gt;"0",IF(LEFT(BU258,1)="1",3.0,BV258),$D$5+$E$5*(CL258*CE258/($K$5*1000))+$F$5*(CL258*CE258/($K$5*1000))*MAX(MIN(BS258,$J$5),$I$5)*MAX(MIN(BS258,$J$5),$I$5)+$G$5*MAX(MIN(BS258,$J$5),$I$5)*(CL258*CE258/($K$5*1000))+$H$5*(CL258*CE258/($K$5*1000))*(CL258*CE258/($K$5*1000)))</f>
        <v>0</v>
      </c>
      <c r="P258">
        <f>H258*(1000-(1000*0.61365*exp(17.502*T258/(240.97+T258))/(CE258+CF258)+BZ258)/2)/(1000*0.61365*exp(17.502*T258/(240.97+T258))/(CE258+CF258)-BZ258)</f>
        <v>0</v>
      </c>
      <c r="Q258">
        <f>1/((BT258+1)/(N258/1.6)+1/(O258/1.37)) + BT258/((BT258+1)/(N258/1.6) + BT258/(O258/1.37))</f>
        <v>0</v>
      </c>
      <c r="R258">
        <f>(BP258*BR258)</f>
        <v>0</v>
      </c>
      <c r="S258">
        <f>(CG258+(R258+2*0.95*5.67E-8*(((CG258+$B$7)+273)^4-(CG258+273)^4)-44100*H258)/(1.84*29.3*O258+8*0.95*5.67E-8*(CG258+273)^3))</f>
        <v>0</v>
      </c>
      <c r="T258">
        <f>($C$7*CH258+$D$7*CI258+$E$7*S258)</f>
        <v>0</v>
      </c>
      <c r="U258">
        <f>0.61365*exp(17.502*T258/(240.97+T258))</f>
        <v>0</v>
      </c>
      <c r="V258">
        <f>(W258/X258*100)</f>
        <v>0</v>
      </c>
      <c r="W258">
        <f>BZ258*(CE258+CF258)/1000</f>
        <v>0</v>
      </c>
      <c r="X258">
        <f>0.61365*exp(17.502*CG258/(240.97+CG258))</f>
        <v>0</v>
      </c>
      <c r="Y258">
        <f>(U258-BZ258*(CE258+CF258)/1000)</f>
        <v>0</v>
      </c>
      <c r="Z258">
        <f>(-H258*44100)</f>
        <v>0</v>
      </c>
      <c r="AA258">
        <f>2*29.3*O258*0.92*(CG258-T258)</f>
        <v>0</v>
      </c>
      <c r="AB258">
        <f>2*0.95*5.67E-8*(((CG258+$B$7)+273)^4-(T258+273)^4)</f>
        <v>0</v>
      </c>
      <c r="AC258">
        <f>R258+AB258+Z258+AA258</f>
        <v>0</v>
      </c>
      <c r="AD258">
        <v>0</v>
      </c>
      <c r="AE258">
        <v>0</v>
      </c>
      <c r="AF258">
        <f>IF(AD258*$H$13&gt;=AH258,1.0,(AH258/(AH258-AD258*$H$13)))</f>
        <v>0</v>
      </c>
      <c r="AG258">
        <f>(AF258-1)*100</f>
        <v>0</v>
      </c>
      <c r="AH258">
        <f>MAX(0,($B$13+$C$13*CL258)/(1+$D$13*CL258)*CE258/(CG258+273)*$E$13)</f>
        <v>0</v>
      </c>
      <c r="AI258" t="s">
        <v>294</v>
      </c>
      <c r="AJ258">
        <v>0</v>
      </c>
      <c r="AK258">
        <v>0</v>
      </c>
      <c r="AL258">
        <f>AK258-AJ258</f>
        <v>0</v>
      </c>
      <c r="AM258">
        <f>AL258/AK258</f>
        <v>0</v>
      </c>
      <c r="AN258">
        <v>0</v>
      </c>
      <c r="AO258" t="s">
        <v>294</v>
      </c>
      <c r="AP258">
        <v>0</v>
      </c>
      <c r="AQ258">
        <v>0</v>
      </c>
      <c r="AR258">
        <f>1-AP258/AQ258</f>
        <v>0</v>
      </c>
      <c r="AS258">
        <v>0.5</v>
      </c>
      <c r="AT258">
        <f>BP258</f>
        <v>0</v>
      </c>
      <c r="AU258">
        <f>I258</f>
        <v>0</v>
      </c>
      <c r="AV258">
        <f>AR258*AS258*AT258</f>
        <v>0</v>
      </c>
      <c r="AW258">
        <f>BB258/AQ258</f>
        <v>0</v>
      </c>
      <c r="AX258">
        <f>(AU258-AN258)/AT258</f>
        <v>0</v>
      </c>
      <c r="AY258">
        <f>(AK258-AQ258)/AQ258</f>
        <v>0</v>
      </c>
      <c r="AZ258" t="s">
        <v>294</v>
      </c>
      <c r="BA258">
        <v>0</v>
      </c>
      <c r="BB258">
        <f>AQ258-BA258</f>
        <v>0</v>
      </c>
      <c r="BC258">
        <f>(AQ258-AP258)/(AQ258-BA258)</f>
        <v>0</v>
      </c>
      <c r="BD258">
        <f>(AK258-AQ258)/(AK258-BA258)</f>
        <v>0</v>
      </c>
      <c r="BE258">
        <f>(AQ258-AP258)/(AQ258-AJ258)</f>
        <v>0</v>
      </c>
      <c r="BF258">
        <f>(AK258-AQ258)/(AK258-AJ258)</f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f>$B$11*CM258+$C$11*CN258+$F$11*CO258*(1-CR258)</f>
        <v>0</v>
      </c>
      <c r="BP258">
        <f>BO258*BQ258</f>
        <v>0</v>
      </c>
      <c r="BQ258">
        <f>($B$11*$D$9+$C$11*$D$9+$F$11*((DB258+CT258)/MAX(DB258+CT258+DC258, 0.1)*$I$9+DC258/MAX(DB258+CT258+DC258, 0.1)*$J$9))/($B$11+$C$11+$F$11)</f>
        <v>0</v>
      </c>
      <c r="BR258">
        <f>($B$11*$K$9+$C$11*$K$9+$F$11*((DB258+CT258)/MAX(DB258+CT258+DC258, 0.1)*$P$9+DC258/MAX(DB258+CT258+DC258, 0.1)*$Q$9))/($B$11+$C$11+$F$11)</f>
        <v>0</v>
      </c>
      <c r="BS258">
        <v>6</v>
      </c>
      <c r="BT258">
        <v>0.5</v>
      </c>
      <c r="BU258" t="s">
        <v>295</v>
      </c>
      <c r="BV258">
        <v>2</v>
      </c>
      <c r="BW258">
        <v>1621534051.6</v>
      </c>
      <c r="BX258">
        <v>787.277</v>
      </c>
      <c r="BY258">
        <v>797.558</v>
      </c>
      <c r="BZ258">
        <v>12.9503</v>
      </c>
      <c r="CA258">
        <v>12.9408</v>
      </c>
      <c r="CB258">
        <v>776.618</v>
      </c>
      <c r="CC258">
        <v>12.7967</v>
      </c>
      <c r="CD258">
        <v>699.817</v>
      </c>
      <c r="CE258">
        <v>100.924</v>
      </c>
      <c r="CF258">
        <v>0.0992493</v>
      </c>
      <c r="CG258">
        <v>22.9347</v>
      </c>
      <c r="CH258">
        <v>22.9029</v>
      </c>
      <c r="CI258">
        <v>999.9</v>
      </c>
      <c r="CJ258">
        <v>0</v>
      </c>
      <c r="CK258">
        <v>0</v>
      </c>
      <c r="CL258">
        <v>10050</v>
      </c>
      <c r="CM258">
        <v>0</v>
      </c>
      <c r="CN258">
        <v>3.22278</v>
      </c>
      <c r="CO258">
        <v>600.096</v>
      </c>
      <c r="CP258">
        <v>0.933003</v>
      </c>
      <c r="CQ258">
        <v>0.0669971</v>
      </c>
      <c r="CR258">
        <v>0</v>
      </c>
      <c r="CS258">
        <v>3.3883</v>
      </c>
      <c r="CT258">
        <v>4.99951</v>
      </c>
      <c r="CU258">
        <v>87.102</v>
      </c>
      <c r="CV258">
        <v>4814.88</v>
      </c>
      <c r="CW258">
        <v>37.562</v>
      </c>
      <c r="CX258">
        <v>41.312</v>
      </c>
      <c r="CY258">
        <v>39.937</v>
      </c>
      <c r="CZ258">
        <v>40.875</v>
      </c>
      <c r="DA258">
        <v>39.875</v>
      </c>
      <c r="DB258">
        <v>555.23</v>
      </c>
      <c r="DC258">
        <v>39.87</v>
      </c>
      <c r="DD258">
        <v>0</v>
      </c>
      <c r="DE258">
        <v>1621534055.2</v>
      </c>
      <c r="DF258">
        <v>0</v>
      </c>
      <c r="DG258">
        <v>3.40822307692308</v>
      </c>
      <c r="DH258">
        <v>-0.5170666732907</v>
      </c>
      <c r="DI258">
        <v>1.37527180200028</v>
      </c>
      <c r="DJ258">
        <v>86.9895884615385</v>
      </c>
      <c r="DK258">
        <v>15</v>
      </c>
      <c r="DL258">
        <v>1621533543.5</v>
      </c>
      <c r="DM258" t="s">
        <v>296</v>
      </c>
      <c r="DN258">
        <v>1621533543</v>
      </c>
      <c r="DO258">
        <v>1621533543.5</v>
      </c>
      <c r="DP258">
        <v>4</v>
      </c>
      <c r="DQ258">
        <v>0.002</v>
      </c>
      <c r="DR258">
        <v>0.003</v>
      </c>
      <c r="DS258">
        <v>8.559</v>
      </c>
      <c r="DT258">
        <v>0.154</v>
      </c>
      <c r="DU258">
        <v>420</v>
      </c>
      <c r="DV258">
        <v>13</v>
      </c>
      <c r="DW258">
        <v>1.35</v>
      </c>
      <c r="DX258">
        <v>0.35</v>
      </c>
      <c r="DY258">
        <v>-10.1643592682927</v>
      </c>
      <c r="DZ258">
        <v>-0.261452613240436</v>
      </c>
      <c r="EA258">
        <v>0.142202106368233</v>
      </c>
      <c r="EB258">
        <v>1</v>
      </c>
      <c r="EC258">
        <v>3.41952058823529</v>
      </c>
      <c r="ED258">
        <v>-0.374234367349464</v>
      </c>
      <c r="EE258">
        <v>0.151768835015648</v>
      </c>
      <c r="EF258">
        <v>1</v>
      </c>
      <c r="EG258">
        <v>-0.00335860912195122</v>
      </c>
      <c r="EH258">
        <v>0.0590884799163763</v>
      </c>
      <c r="EI258">
        <v>0.00739390780444702</v>
      </c>
      <c r="EJ258">
        <v>1</v>
      </c>
      <c r="EK258">
        <v>3</v>
      </c>
      <c r="EL258">
        <v>3</v>
      </c>
      <c r="EM258" t="s">
        <v>297</v>
      </c>
      <c r="EN258">
        <v>100</v>
      </c>
      <c r="EO258">
        <v>100</v>
      </c>
      <c r="EP258">
        <v>10.659</v>
      </c>
      <c r="EQ258">
        <v>0.1536</v>
      </c>
      <c r="ER258">
        <v>5.25304998807394</v>
      </c>
      <c r="ES258">
        <v>0.0095515401478521</v>
      </c>
      <c r="ET258">
        <v>-4.08282145803731e-06</v>
      </c>
      <c r="EU258">
        <v>9.61633180237613e-10</v>
      </c>
      <c r="EV258">
        <v>-0.0133641391554055</v>
      </c>
      <c r="EW258">
        <v>0.00964955815971448</v>
      </c>
      <c r="EX258">
        <v>0.000351754833574242</v>
      </c>
      <c r="EY258">
        <v>-6.74969522547015e-06</v>
      </c>
      <c r="EZ258">
        <v>-1</v>
      </c>
      <c r="FA258">
        <v>-1</v>
      </c>
      <c r="FB258">
        <v>-1</v>
      </c>
      <c r="FC258">
        <v>-1</v>
      </c>
      <c r="FD258">
        <v>8.5</v>
      </c>
      <c r="FE258">
        <v>8.5</v>
      </c>
      <c r="FF258">
        <v>2</v>
      </c>
      <c r="FG258">
        <v>793.392</v>
      </c>
      <c r="FH258">
        <v>740.576</v>
      </c>
      <c r="FI258">
        <v>20.0001</v>
      </c>
      <c r="FJ258">
        <v>26.7591</v>
      </c>
      <c r="FK258">
        <v>29.9999</v>
      </c>
      <c r="FL258">
        <v>26.8422</v>
      </c>
      <c r="FM258">
        <v>26.8171</v>
      </c>
      <c r="FN258">
        <v>45.3565</v>
      </c>
      <c r="FO258">
        <v>16.2061</v>
      </c>
      <c r="FP258">
        <v>6.08919</v>
      </c>
      <c r="FQ258">
        <v>20</v>
      </c>
      <c r="FR258">
        <v>807.31</v>
      </c>
      <c r="FS258">
        <v>12.9953</v>
      </c>
      <c r="FT258">
        <v>100.057</v>
      </c>
      <c r="FU258">
        <v>100.414</v>
      </c>
    </row>
    <row r="259" spans="1:177">
      <c r="A259">
        <v>243</v>
      </c>
      <c r="B259">
        <v>1621534053.6</v>
      </c>
      <c r="C259">
        <v>484.099999904633</v>
      </c>
      <c r="D259" t="s">
        <v>782</v>
      </c>
      <c r="E259" t="s">
        <v>783</v>
      </c>
      <c r="G259">
        <v>1621534053.6</v>
      </c>
      <c r="H259">
        <f>CD259*AF259*(BZ259-CA259)/(100*BS259*(1000-AF259*BZ259))</f>
        <v>0</v>
      </c>
      <c r="I259">
        <f>CD259*AF259*(BY259-BX259*(1000-AF259*CA259)/(1000-AF259*BZ259))/(100*BS259)</f>
        <v>0</v>
      </c>
      <c r="J259">
        <f>BX259 - IF(AF259&gt;1, I259*BS259*100.0/(AH259*CL259), 0)</f>
        <v>0</v>
      </c>
      <c r="K259">
        <f>((Q259-H259/2)*J259-I259)/(Q259+H259/2)</f>
        <v>0</v>
      </c>
      <c r="L259">
        <f>K259*(CE259+CF259)/1000.0</f>
        <v>0</v>
      </c>
      <c r="M259">
        <f>(BX259 - IF(AF259&gt;1, I259*BS259*100.0/(AH259*CL259), 0))*(CE259+CF259)/1000.0</f>
        <v>0</v>
      </c>
      <c r="N259">
        <f>2.0/((1/P259-1/O259)+SIGN(P259)*SQRT((1/P259-1/O259)*(1/P259-1/O259) + 4*BT259/((BT259+1)*(BT259+1))*(2*1/P259*1/O259-1/O259*1/O259)))</f>
        <v>0</v>
      </c>
      <c r="O259">
        <f>IF(LEFT(BU259,1)&lt;&gt;"0",IF(LEFT(BU259,1)="1",3.0,BV259),$D$5+$E$5*(CL259*CE259/($K$5*1000))+$F$5*(CL259*CE259/($K$5*1000))*MAX(MIN(BS259,$J$5),$I$5)*MAX(MIN(BS259,$J$5),$I$5)+$G$5*MAX(MIN(BS259,$J$5),$I$5)*(CL259*CE259/($K$5*1000))+$H$5*(CL259*CE259/($K$5*1000))*(CL259*CE259/($K$5*1000)))</f>
        <v>0</v>
      </c>
      <c r="P259">
        <f>H259*(1000-(1000*0.61365*exp(17.502*T259/(240.97+T259))/(CE259+CF259)+BZ259)/2)/(1000*0.61365*exp(17.502*T259/(240.97+T259))/(CE259+CF259)-BZ259)</f>
        <v>0</v>
      </c>
      <c r="Q259">
        <f>1/((BT259+1)/(N259/1.6)+1/(O259/1.37)) + BT259/((BT259+1)/(N259/1.6) + BT259/(O259/1.37))</f>
        <v>0</v>
      </c>
      <c r="R259">
        <f>(BP259*BR259)</f>
        <v>0</v>
      </c>
      <c r="S259">
        <f>(CG259+(R259+2*0.95*5.67E-8*(((CG259+$B$7)+273)^4-(CG259+273)^4)-44100*H259)/(1.84*29.3*O259+8*0.95*5.67E-8*(CG259+273)^3))</f>
        <v>0</v>
      </c>
      <c r="T259">
        <f>($C$7*CH259+$D$7*CI259+$E$7*S259)</f>
        <v>0</v>
      </c>
      <c r="U259">
        <f>0.61365*exp(17.502*T259/(240.97+T259))</f>
        <v>0</v>
      </c>
      <c r="V259">
        <f>(W259/X259*100)</f>
        <v>0</v>
      </c>
      <c r="W259">
        <f>BZ259*(CE259+CF259)/1000</f>
        <v>0</v>
      </c>
      <c r="X259">
        <f>0.61365*exp(17.502*CG259/(240.97+CG259))</f>
        <v>0</v>
      </c>
      <c r="Y259">
        <f>(U259-BZ259*(CE259+CF259)/1000)</f>
        <v>0</v>
      </c>
      <c r="Z259">
        <f>(-H259*44100)</f>
        <v>0</v>
      </c>
      <c r="AA259">
        <f>2*29.3*O259*0.92*(CG259-T259)</f>
        <v>0</v>
      </c>
      <c r="AB259">
        <f>2*0.95*5.67E-8*(((CG259+$B$7)+273)^4-(T259+273)^4)</f>
        <v>0</v>
      </c>
      <c r="AC259">
        <f>R259+AB259+Z259+AA259</f>
        <v>0</v>
      </c>
      <c r="AD259">
        <v>0</v>
      </c>
      <c r="AE259">
        <v>0</v>
      </c>
      <c r="AF259">
        <f>IF(AD259*$H$13&gt;=AH259,1.0,(AH259/(AH259-AD259*$H$13)))</f>
        <v>0</v>
      </c>
      <c r="AG259">
        <f>(AF259-1)*100</f>
        <v>0</v>
      </c>
      <c r="AH259">
        <f>MAX(0,($B$13+$C$13*CL259)/(1+$D$13*CL259)*CE259/(CG259+273)*$E$13)</f>
        <v>0</v>
      </c>
      <c r="AI259" t="s">
        <v>294</v>
      </c>
      <c r="AJ259">
        <v>0</v>
      </c>
      <c r="AK259">
        <v>0</v>
      </c>
      <c r="AL259">
        <f>AK259-AJ259</f>
        <v>0</v>
      </c>
      <c r="AM259">
        <f>AL259/AK259</f>
        <v>0</v>
      </c>
      <c r="AN259">
        <v>0</v>
      </c>
      <c r="AO259" t="s">
        <v>294</v>
      </c>
      <c r="AP259">
        <v>0</v>
      </c>
      <c r="AQ259">
        <v>0</v>
      </c>
      <c r="AR259">
        <f>1-AP259/AQ259</f>
        <v>0</v>
      </c>
      <c r="AS259">
        <v>0.5</v>
      </c>
      <c r="AT259">
        <f>BP259</f>
        <v>0</v>
      </c>
      <c r="AU259">
        <f>I259</f>
        <v>0</v>
      </c>
      <c r="AV259">
        <f>AR259*AS259*AT259</f>
        <v>0</v>
      </c>
      <c r="AW259">
        <f>BB259/AQ259</f>
        <v>0</v>
      </c>
      <c r="AX259">
        <f>(AU259-AN259)/AT259</f>
        <v>0</v>
      </c>
      <c r="AY259">
        <f>(AK259-AQ259)/AQ259</f>
        <v>0</v>
      </c>
      <c r="AZ259" t="s">
        <v>294</v>
      </c>
      <c r="BA259">
        <v>0</v>
      </c>
      <c r="BB259">
        <f>AQ259-BA259</f>
        <v>0</v>
      </c>
      <c r="BC259">
        <f>(AQ259-AP259)/(AQ259-BA259)</f>
        <v>0</v>
      </c>
      <c r="BD259">
        <f>(AK259-AQ259)/(AK259-BA259)</f>
        <v>0</v>
      </c>
      <c r="BE259">
        <f>(AQ259-AP259)/(AQ259-AJ259)</f>
        <v>0</v>
      </c>
      <c r="BF259">
        <f>(AK259-AQ259)/(AK259-AJ259)</f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f>$B$11*CM259+$C$11*CN259+$F$11*CO259*(1-CR259)</f>
        <v>0</v>
      </c>
      <c r="BP259">
        <f>BO259*BQ259</f>
        <v>0</v>
      </c>
      <c r="BQ259">
        <f>($B$11*$D$9+$C$11*$D$9+$F$11*((DB259+CT259)/MAX(DB259+CT259+DC259, 0.1)*$I$9+DC259/MAX(DB259+CT259+DC259, 0.1)*$J$9))/($B$11+$C$11+$F$11)</f>
        <v>0</v>
      </c>
      <c r="BR259">
        <f>($B$11*$K$9+$C$11*$K$9+$F$11*((DB259+CT259)/MAX(DB259+CT259+DC259, 0.1)*$P$9+DC259/MAX(DB259+CT259+DC259, 0.1)*$Q$9))/($B$11+$C$11+$F$11)</f>
        <v>0</v>
      </c>
      <c r="BS259">
        <v>6</v>
      </c>
      <c r="BT259">
        <v>0.5</v>
      </c>
      <c r="BU259" t="s">
        <v>295</v>
      </c>
      <c r="BV259">
        <v>2</v>
      </c>
      <c r="BW259">
        <v>1621534053.6</v>
      </c>
      <c r="BX259">
        <v>790.755</v>
      </c>
      <c r="BY259">
        <v>800.972</v>
      </c>
      <c r="BZ259">
        <v>12.9469</v>
      </c>
      <c r="CA259">
        <v>12.94</v>
      </c>
      <c r="CB259">
        <v>780.079</v>
      </c>
      <c r="CC259">
        <v>12.7934</v>
      </c>
      <c r="CD259">
        <v>699.965</v>
      </c>
      <c r="CE259">
        <v>100.926</v>
      </c>
      <c r="CF259">
        <v>0.100018</v>
      </c>
      <c r="CG259">
        <v>22.9347</v>
      </c>
      <c r="CH259">
        <v>22.9009</v>
      </c>
      <c r="CI259">
        <v>999.9</v>
      </c>
      <c r="CJ259">
        <v>0</v>
      </c>
      <c r="CK259">
        <v>0</v>
      </c>
      <c r="CL259">
        <v>9930</v>
      </c>
      <c r="CM259">
        <v>0</v>
      </c>
      <c r="CN259">
        <v>3.22278</v>
      </c>
      <c r="CO259">
        <v>600.108</v>
      </c>
      <c r="CP259">
        <v>0.933003</v>
      </c>
      <c r="CQ259">
        <v>0.0669971</v>
      </c>
      <c r="CR259">
        <v>0</v>
      </c>
      <c r="CS259">
        <v>3.3872</v>
      </c>
      <c r="CT259">
        <v>4.99951</v>
      </c>
      <c r="CU259">
        <v>87.0585</v>
      </c>
      <c r="CV259">
        <v>4814.97</v>
      </c>
      <c r="CW259">
        <v>37.625</v>
      </c>
      <c r="CX259">
        <v>41.312</v>
      </c>
      <c r="CY259">
        <v>39.937</v>
      </c>
      <c r="CZ259">
        <v>40.937</v>
      </c>
      <c r="DA259">
        <v>39.875</v>
      </c>
      <c r="DB259">
        <v>555.24</v>
      </c>
      <c r="DC259">
        <v>39.87</v>
      </c>
      <c r="DD259">
        <v>0</v>
      </c>
      <c r="DE259">
        <v>1621534057.6</v>
      </c>
      <c r="DF259">
        <v>0</v>
      </c>
      <c r="DG259">
        <v>3.43179615384615</v>
      </c>
      <c r="DH259">
        <v>-0.515982910758388</v>
      </c>
      <c r="DI259">
        <v>1.14114188501891</v>
      </c>
      <c r="DJ259">
        <v>86.9731384615385</v>
      </c>
      <c r="DK259">
        <v>15</v>
      </c>
      <c r="DL259">
        <v>1621533543.5</v>
      </c>
      <c r="DM259" t="s">
        <v>296</v>
      </c>
      <c r="DN259">
        <v>1621533543</v>
      </c>
      <c r="DO259">
        <v>1621533543.5</v>
      </c>
      <c r="DP259">
        <v>4</v>
      </c>
      <c r="DQ259">
        <v>0.002</v>
      </c>
      <c r="DR259">
        <v>0.003</v>
      </c>
      <c r="DS259">
        <v>8.559</v>
      </c>
      <c r="DT259">
        <v>0.154</v>
      </c>
      <c r="DU259">
        <v>420</v>
      </c>
      <c r="DV259">
        <v>13</v>
      </c>
      <c r="DW259">
        <v>1.35</v>
      </c>
      <c r="DX259">
        <v>0.35</v>
      </c>
      <c r="DY259">
        <v>-10.1768446341463</v>
      </c>
      <c r="DZ259">
        <v>-0.361395052264825</v>
      </c>
      <c r="EA259">
        <v>0.145223289271444</v>
      </c>
      <c r="EB259">
        <v>1</v>
      </c>
      <c r="EC259">
        <v>3.42523529411765</v>
      </c>
      <c r="ED259">
        <v>-0.176150663234996</v>
      </c>
      <c r="EE259">
        <v>0.157428674573137</v>
      </c>
      <c r="EF259">
        <v>1</v>
      </c>
      <c r="EG259">
        <v>-0.000776035219512195</v>
      </c>
      <c r="EH259">
        <v>0.0524230039442508</v>
      </c>
      <c r="EI259">
        <v>0.00686463278589439</v>
      </c>
      <c r="EJ259">
        <v>1</v>
      </c>
      <c r="EK259">
        <v>3</v>
      </c>
      <c r="EL259">
        <v>3</v>
      </c>
      <c r="EM259" t="s">
        <v>297</v>
      </c>
      <c r="EN259">
        <v>100</v>
      </c>
      <c r="EO259">
        <v>100</v>
      </c>
      <c r="EP259">
        <v>10.676</v>
      </c>
      <c r="EQ259">
        <v>0.1535</v>
      </c>
      <c r="ER259">
        <v>5.25304998807394</v>
      </c>
      <c r="ES259">
        <v>0.0095515401478521</v>
      </c>
      <c r="ET259">
        <v>-4.08282145803731e-06</v>
      </c>
      <c r="EU259">
        <v>9.61633180237613e-10</v>
      </c>
      <c r="EV259">
        <v>-0.0133641391554055</v>
      </c>
      <c r="EW259">
        <v>0.00964955815971448</v>
      </c>
      <c r="EX259">
        <v>0.000351754833574242</v>
      </c>
      <c r="EY259">
        <v>-6.74969522547015e-06</v>
      </c>
      <c r="EZ259">
        <v>-1</v>
      </c>
      <c r="FA259">
        <v>-1</v>
      </c>
      <c r="FB259">
        <v>-1</v>
      </c>
      <c r="FC259">
        <v>-1</v>
      </c>
      <c r="FD259">
        <v>8.5</v>
      </c>
      <c r="FE259">
        <v>8.5</v>
      </c>
      <c r="FF259">
        <v>2</v>
      </c>
      <c r="FG259">
        <v>793.202</v>
      </c>
      <c r="FH259">
        <v>740.355</v>
      </c>
      <c r="FI259">
        <v>20</v>
      </c>
      <c r="FJ259">
        <v>26.7591</v>
      </c>
      <c r="FK259">
        <v>30</v>
      </c>
      <c r="FL259">
        <v>26.8408</v>
      </c>
      <c r="FM259">
        <v>26.8149</v>
      </c>
      <c r="FN259">
        <v>45.5106</v>
      </c>
      <c r="FO259">
        <v>16.2061</v>
      </c>
      <c r="FP259">
        <v>6.08919</v>
      </c>
      <c r="FQ259">
        <v>20</v>
      </c>
      <c r="FR259">
        <v>810.66</v>
      </c>
      <c r="FS259">
        <v>12.9953</v>
      </c>
      <c r="FT259">
        <v>100.056</v>
      </c>
      <c r="FU259">
        <v>100.413</v>
      </c>
    </row>
    <row r="260" spans="1:177">
      <c r="A260">
        <v>244</v>
      </c>
      <c r="B260">
        <v>1621534055.6</v>
      </c>
      <c r="C260">
        <v>486.099999904633</v>
      </c>
      <c r="D260" t="s">
        <v>784</v>
      </c>
      <c r="E260" t="s">
        <v>785</v>
      </c>
      <c r="G260">
        <v>1621534055.6</v>
      </c>
      <c r="H260">
        <f>CD260*AF260*(BZ260-CA260)/(100*BS260*(1000-AF260*BZ260))</f>
        <v>0</v>
      </c>
      <c r="I260">
        <f>CD260*AF260*(BY260-BX260*(1000-AF260*CA260)/(1000-AF260*BZ260))/(100*BS260)</f>
        <v>0</v>
      </c>
      <c r="J260">
        <f>BX260 - IF(AF260&gt;1, I260*BS260*100.0/(AH260*CL260), 0)</f>
        <v>0</v>
      </c>
      <c r="K260">
        <f>((Q260-H260/2)*J260-I260)/(Q260+H260/2)</f>
        <v>0</v>
      </c>
      <c r="L260">
        <f>K260*(CE260+CF260)/1000.0</f>
        <v>0</v>
      </c>
      <c r="M260">
        <f>(BX260 - IF(AF260&gt;1, I260*BS260*100.0/(AH260*CL260), 0))*(CE260+CF260)/1000.0</f>
        <v>0</v>
      </c>
      <c r="N260">
        <f>2.0/((1/P260-1/O260)+SIGN(P260)*SQRT((1/P260-1/O260)*(1/P260-1/O260) + 4*BT260/((BT260+1)*(BT260+1))*(2*1/P260*1/O260-1/O260*1/O260)))</f>
        <v>0</v>
      </c>
      <c r="O260">
        <f>IF(LEFT(BU260,1)&lt;&gt;"0",IF(LEFT(BU260,1)="1",3.0,BV260),$D$5+$E$5*(CL260*CE260/($K$5*1000))+$F$5*(CL260*CE260/($K$5*1000))*MAX(MIN(BS260,$J$5),$I$5)*MAX(MIN(BS260,$J$5),$I$5)+$G$5*MAX(MIN(BS260,$J$5),$I$5)*(CL260*CE260/($K$5*1000))+$H$5*(CL260*CE260/($K$5*1000))*(CL260*CE260/($K$5*1000)))</f>
        <v>0</v>
      </c>
      <c r="P260">
        <f>H260*(1000-(1000*0.61365*exp(17.502*T260/(240.97+T260))/(CE260+CF260)+BZ260)/2)/(1000*0.61365*exp(17.502*T260/(240.97+T260))/(CE260+CF260)-BZ260)</f>
        <v>0</v>
      </c>
      <c r="Q260">
        <f>1/((BT260+1)/(N260/1.6)+1/(O260/1.37)) + BT260/((BT260+1)/(N260/1.6) + BT260/(O260/1.37))</f>
        <v>0</v>
      </c>
      <c r="R260">
        <f>(BP260*BR260)</f>
        <v>0</v>
      </c>
      <c r="S260">
        <f>(CG260+(R260+2*0.95*5.67E-8*(((CG260+$B$7)+273)^4-(CG260+273)^4)-44100*H260)/(1.84*29.3*O260+8*0.95*5.67E-8*(CG260+273)^3))</f>
        <v>0</v>
      </c>
      <c r="T260">
        <f>($C$7*CH260+$D$7*CI260+$E$7*S260)</f>
        <v>0</v>
      </c>
      <c r="U260">
        <f>0.61365*exp(17.502*T260/(240.97+T260))</f>
        <v>0</v>
      </c>
      <c r="V260">
        <f>(W260/X260*100)</f>
        <v>0</v>
      </c>
      <c r="W260">
        <f>BZ260*(CE260+CF260)/1000</f>
        <v>0</v>
      </c>
      <c r="X260">
        <f>0.61365*exp(17.502*CG260/(240.97+CG260))</f>
        <v>0</v>
      </c>
      <c r="Y260">
        <f>(U260-BZ260*(CE260+CF260)/1000)</f>
        <v>0</v>
      </c>
      <c r="Z260">
        <f>(-H260*44100)</f>
        <v>0</v>
      </c>
      <c r="AA260">
        <f>2*29.3*O260*0.92*(CG260-T260)</f>
        <v>0</v>
      </c>
      <c r="AB260">
        <f>2*0.95*5.67E-8*(((CG260+$B$7)+273)^4-(T260+273)^4)</f>
        <v>0</v>
      </c>
      <c r="AC260">
        <f>R260+AB260+Z260+AA260</f>
        <v>0</v>
      </c>
      <c r="AD260">
        <v>0</v>
      </c>
      <c r="AE260">
        <v>0</v>
      </c>
      <c r="AF260">
        <f>IF(AD260*$H$13&gt;=AH260,1.0,(AH260/(AH260-AD260*$H$13)))</f>
        <v>0</v>
      </c>
      <c r="AG260">
        <f>(AF260-1)*100</f>
        <v>0</v>
      </c>
      <c r="AH260">
        <f>MAX(0,($B$13+$C$13*CL260)/(1+$D$13*CL260)*CE260/(CG260+273)*$E$13)</f>
        <v>0</v>
      </c>
      <c r="AI260" t="s">
        <v>294</v>
      </c>
      <c r="AJ260">
        <v>0</v>
      </c>
      <c r="AK260">
        <v>0</v>
      </c>
      <c r="AL260">
        <f>AK260-AJ260</f>
        <v>0</v>
      </c>
      <c r="AM260">
        <f>AL260/AK260</f>
        <v>0</v>
      </c>
      <c r="AN260">
        <v>0</v>
      </c>
      <c r="AO260" t="s">
        <v>294</v>
      </c>
      <c r="AP260">
        <v>0</v>
      </c>
      <c r="AQ260">
        <v>0</v>
      </c>
      <c r="AR260">
        <f>1-AP260/AQ260</f>
        <v>0</v>
      </c>
      <c r="AS260">
        <v>0.5</v>
      </c>
      <c r="AT260">
        <f>BP260</f>
        <v>0</v>
      </c>
      <c r="AU260">
        <f>I260</f>
        <v>0</v>
      </c>
      <c r="AV260">
        <f>AR260*AS260*AT260</f>
        <v>0</v>
      </c>
      <c r="AW260">
        <f>BB260/AQ260</f>
        <v>0</v>
      </c>
      <c r="AX260">
        <f>(AU260-AN260)/AT260</f>
        <v>0</v>
      </c>
      <c r="AY260">
        <f>(AK260-AQ260)/AQ260</f>
        <v>0</v>
      </c>
      <c r="AZ260" t="s">
        <v>294</v>
      </c>
      <c r="BA260">
        <v>0</v>
      </c>
      <c r="BB260">
        <f>AQ260-BA260</f>
        <v>0</v>
      </c>
      <c r="BC260">
        <f>(AQ260-AP260)/(AQ260-BA260)</f>
        <v>0</v>
      </c>
      <c r="BD260">
        <f>(AK260-AQ260)/(AK260-BA260)</f>
        <v>0</v>
      </c>
      <c r="BE260">
        <f>(AQ260-AP260)/(AQ260-AJ260)</f>
        <v>0</v>
      </c>
      <c r="BF260">
        <f>(AK260-AQ260)/(AK260-AJ260)</f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f>$B$11*CM260+$C$11*CN260+$F$11*CO260*(1-CR260)</f>
        <v>0</v>
      </c>
      <c r="BP260">
        <f>BO260*BQ260</f>
        <v>0</v>
      </c>
      <c r="BQ260">
        <f>($B$11*$D$9+$C$11*$D$9+$F$11*((DB260+CT260)/MAX(DB260+CT260+DC260, 0.1)*$I$9+DC260/MAX(DB260+CT260+DC260, 0.1)*$J$9))/($B$11+$C$11+$F$11)</f>
        <v>0</v>
      </c>
      <c r="BR260">
        <f>($B$11*$K$9+$C$11*$K$9+$F$11*((DB260+CT260)/MAX(DB260+CT260+DC260, 0.1)*$P$9+DC260/MAX(DB260+CT260+DC260, 0.1)*$Q$9))/($B$11+$C$11+$F$11)</f>
        <v>0</v>
      </c>
      <c r="BS260">
        <v>6</v>
      </c>
      <c r="BT260">
        <v>0.5</v>
      </c>
      <c r="BU260" t="s">
        <v>295</v>
      </c>
      <c r="BV260">
        <v>2</v>
      </c>
      <c r="BW260">
        <v>1621534055.6</v>
      </c>
      <c r="BX260">
        <v>794.073</v>
      </c>
      <c r="BY260">
        <v>804.689</v>
      </c>
      <c r="BZ260">
        <v>12.9437</v>
      </c>
      <c r="CA260">
        <v>12.9402</v>
      </c>
      <c r="CB260">
        <v>783.381</v>
      </c>
      <c r="CC260">
        <v>12.7902</v>
      </c>
      <c r="CD260">
        <v>699.832</v>
      </c>
      <c r="CE260">
        <v>100.926</v>
      </c>
      <c r="CF260">
        <v>0.0993637</v>
      </c>
      <c r="CG260">
        <v>22.9316</v>
      </c>
      <c r="CH260">
        <v>22.9087</v>
      </c>
      <c r="CI260">
        <v>999.9</v>
      </c>
      <c r="CJ260">
        <v>0</v>
      </c>
      <c r="CK260">
        <v>0</v>
      </c>
      <c r="CL260">
        <v>10030</v>
      </c>
      <c r="CM260">
        <v>0</v>
      </c>
      <c r="CN260">
        <v>3.22278</v>
      </c>
      <c r="CO260">
        <v>600.1</v>
      </c>
      <c r="CP260">
        <v>0.933003</v>
      </c>
      <c r="CQ260">
        <v>0.0669971</v>
      </c>
      <c r="CR260">
        <v>0</v>
      </c>
      <c r="CS260">
        <v>3.5367</v>
      </c>
      <c r="CT260">
        <v>4.99951</v>
      </c>
      <c r="CU260">
        <v>86.8452</v>
      </c>
      <c r="CV260">
        <v>4814.91</v>
      </c>
      <c r="CW260">
        <v>37.625</v>
      </c>
      <c r="CX260">
        <v>41.312</v>
      </c>
      <c r="CY260">
        <v>39.937</v>
      </c>
      <c r="CZ260">
        <v>40.875</v>
      </c>
      <c r="DA260">
        <v>39.875</v>
      </c>
      <c r="DB260">
        <v>555.23</v>
      </c>
      <c r="DC260">
        <v>39.87</v>
      </c>
      <c r="DD260">
        <v>0</v>
      </c>
      <c r="DE260">
        <v>1621534059.4</v>
      </c>
      <c r="DF260">
        <v>0</v>
      </c>
      <c r="DG260">
        <v>3.41852</v>
      </c>
      <c r="DH260">
        <v>0.278138468090898</v>
      </c>
      <c r="DI260">
        <v>0.0400923042087949</v>
      </c>
      <c r="DJ260">
        <v>86.978224</v>
      </c>
      <c r="DK260">
        <v>15</v>
      </c>
      <c r="DL260">
        <v>1621533543.5</v>
      </c>
      <c r="DM260" t="s">
        <v>296</v>
      </c>
      <c r="DN260">
        <v>1621533543</v>
      </c>
      <c r="DO260">
        <v>1621533543.5</v>
      </c>
      <c r="DP260">
        <v>4</v>
      </c>
      <c r="DQ260">
        <v>0.002</v>
      </c>
      <c r="DR260">
        <v>0.003</v>
      </c>
      <c r="DS260">
        <v>8.559</v>
      </c>
      <c r="DT260">
        <v>0.154</v>
      </c>
      <c r="DU260">
        <v>420</v>
      </c>
      <c r="DV260">
        <v>13</v>
      </c>
      <c r="DW260">
        <v>1.35</v>
      </c>
      <c r="DX260">
        <v>0.35</v>
      </c>
      <c r="DY260">
        <v>-10.19202</v>
      </c>
      <c r="DZ260">
        <v>-0.273660418118489</v>
      </c>
      <c r="EA260">
        <v>0.138499820269321</v>
      </c>
      <c r="EB260">
        <v>1</v>
      </c>
      <c r="EC260">
        <v>3.43204857142857</v>
      </c>
      <c r="ED260">
        <v>0.253442578151038</v>
      </c>
      <c r="EE260">
        <v>0.17142560630769</v>
      </c>
      <c r="EF260">
        <v>1</v>
      </c>
      <c r="EG260">
        <v>0.000508286975609756</v>
      </c>
      <c r="EH260">
        <v>0.0331565621184669</v>
      </c>
      <c r="EI260">
        <v>0.00583578927910465</v>
      </c>
      <c r="EJ260">
        <v>1</v>
      </c>
      <c r="EK260">
        <v>3</v>
      </c>
      <c r="EL260">
        <v>3</v>
      </c>
      <c r="EM260" t="s">
        <v>297</v>
      </c>
      <c r="EN260">
        <v>100</v>
      </c>
      <c r="EO260">
        <v>100</v>
      </c>
      <c r="EP260">
        <v>10.692</v>
      </c>
      <c r="EQ260">
        <v>0.1535</v>
      </c>
      <c r="ER260">
        <v>5.25304998807394</v>
      </c>
      <c r="ES260">
        <v>0.0095515401478521</v>
      </c>
      <c r="ET260">
        <v>-4.08282145803731e-06</v>
      </c>
      <c r="EU260">
        <v>9.61633180237613e-10</v>
      </c>
      <c r="EV260">
        <v>-0.0133641391554055</v>
      </c>
      <c r="EW260">
        <v>0.00964955815971448</v>
      </c>
      <c r="EX260">
        <v>0.000351754833574242</v>
      </c>
      <c r="EY260">
        <v>-6.74969522547015e-06</v>
      </c>
      <c r="EZ260">
        <v>-1</v>
      </c>
      <c r="FA260">
        <v>-1</v>
      </c>
      <c r="FB260">
        <v>-1</v>
      </c>
      <c r="FC260">
        <v>-1</v>
      </c>
      <c r="FD260">
        <v>8.5</v>
      </c>
      <c r="FE260">
        <v>8.5</v>
      </c>
      <c r="FF260">
        <v>2</v>
      </c>
      <c r="FG260">
        <v>793.182</v>
      </c>
      <c r="FH260">
        <v>740.924</v>
      </c>
      <c r="FI260">
        <v>19.9998</v>
      </c>
      <c r="FJ260">
        <v>26.7568</v>
      </c>
      <c r="FK260">
        <v>30</v>
      </c>
      <c r="FL260">
        <v>26.8399</v>
      </c>
      <c r="FM260">
        <v>26.8149</v>
      </c>
      <c r="FN260">
        <v>45.6677</v>
      </c>
      <c r="FO260">
        <v>16.2061</v>
      </c>
      <c r="FP260">
        <v>6.08919</v>
      </c>
      <c r="FQ260">
        <v>20</v>
      </c>
      <c r="FR260">
        <v>814.05</v>
      </c>
      <c r="FS260">
        <v>12.9953</v>
      </c>
      <c r="FT260">
        <v>100.058</v>
      </c>
      <c r="FU260">
        <v>100.416</v>
      </c>
    </row>
    <row r="261" spans="1:177">
      <c r="A261">
        <v>245</v>
      </c>
      <c r="B261">
        <v>1621534057.6</v>
      </c>
      <c r="C261">
        <v>488.099999904633</v>
      </c>
      <c r="D261" t="s">
        <v>786</v>
      </c>
      <c r="E261" t="s">
        <v>787</v>
      </c>
      <c r="G261">
        <v>1621534057.6</v>
      </c>
      <c r="H261">
        <f>CD261*AF261*(BZ261-CA261)/(100*BS261*(1000-AF261*BZ261))</f>
        <v>0</v>
      </c>
      <c r="I261">
        <f>CD261*AF261*(BY261-BX261*(1000-AF261*CA261)/(1000-AF261*BZ261))/(100*BS261)</f>
        <v>0</v>
      </c>
      <c r="J261">
        <f>BX261 - IF(AF261&gt;1, I261*BS261*100.0/(AH261*CL261), 0)</f>
        <v>0</v>
      </c>
      <c r="K261">
        <f>((Q261-H261/2)*J261-I261)/(Q261+H261/2)</f>
        <v>0</v>
      </c>
      <c r="L261">
        <f>K261*(CE261+CF261)/1000.0</f>
        <v>0</v>
      </c>
      <c r="M261">
        <f>(BX261 - IF(AF261&gt;1, I261*BS261*100.0/(AH261*CL261), 0))*(CE261+CF261)/1000.0</f>
        <v>0</v>
      </c>
      <c r="N261">
        <f>2.0/((1/P261-1/O261)+SIGN(P261)*SQRT((1/P261-1/O261)*(1/P261-1/O261) + 4*BT261/((BT261+1)*(BT261+1))*(2*1/P261*1/O261-1/O261*1/O261)))</f>
        <v>0</v>
      </c>
      <c r="O261">
        <f>IF(LEFT(BU261,1)&lt;&gt;"0",IF(LEFT(BU261,1)="1",3.0,BV261),$D$5+$E$5*(CL261*CE261/($K$5*1000))+$F$5*(CL261*CE261/($K$5*1000))*MAX(MIN(BS261,$J$5),$I$5)*MAX(MIN(BS261,$J$5),$I$5)+$G$5*MAX(MIN(BS261,$J$5),$I$5)*(CL261*CE261/($K$5*1000))+$H$5*(CL261*CE261/($K$5*1000))*(CL261*CE261/($K$5*1000)))</f>
        <v>0</v>
      </c>
      <c r="P261">
        <f>H261*(1000-(1000*0.61365*exp(17.502*T261/(240.97+T261))/(CE261+CF261)+BZ261)/2)/(1000*0.61365*exp(17.502*T261/(240.97+T261))/(CE261+CF261)-BZ261)</f>
        <v>0</v>
      </c>
      <c r="Q261">
        <f>1/((BT261+1)/(N261/1.6)+1/(O261/1.37)) + BT261/((BT261+1)/(N261/1.6) + BT261/(O261/1.37))</f>
        <v>0</v>
      </c>
      <c r="R261">
        <f>(BP261*BR261)</f>
        <v>0</v>
      </c>
      <c r="S261">
        <f>(CG261+(R261+2*0.95*5.67E-8*(((CG261+$B$7)+273)^4-(CG261+273)^4)-44100*H261)/(1.84*29.3*O261+8*0.95*5.67E-8*(CG261+273)^3))</f>
        <v>0</v>
      </c>
      <c r="T261">
        <f>($C$7*CH261+$D$7*CI261+$E$7*S261)</f>
        <v>0</v>
      </c>
      <c r="U261">
        <f>0.61365*exp(17.502*T261/(240.97+T261))</f>
        <v>0</v>
      </c>
      <c r="V261">
        <f>(W261/X261*100)</f>
        <v>0</v>
      </c>
      <c r="W261">
        <f>BZ261*(CE261+CF261)/1000</f>
        <v>0</v>
      </c>
      <c r="X261">
        <f>0.61365*exp(17.502*CG261/(240.97+CG261))</f>
        <v>0</v>
      </c>
      <c r="Y261">
        <f>(U261-BZ261*(CE261+CF261)/1000)</f>
        <v>0</v>
      </c>
      <c r="Z261">
        <f>(-H261*44100)</f>
        <v>0</v>
      </c>
      <c r="AA261">
        <f>2*29.3*O261*0.92*(CG261-T261)</f>
        <v>0</v>
      </c>
      <c r="AB261">
        <f>2*0.95*5.67E-8*(((CG261+$B$7)+273)^4-(T261+273)^4)</f>
        <v>0</v>
      </c>
      <c r="AC261">
        <f>R261+AB261+Z261+AA261</f>
        <v>0</v>
      </c>
      <c r="AD261">
        <v>0</v>
      </c>
      <c r="AE261">
        <v>0</v>
      </c>
      <c r="AF261">
        <f>IF(AD261*$H$13&gt;=AH261,1.0,(AH261/(AH261-AD261*$H$13)))</f>
        <v>0</v>
      </c>
      <c r="AG261">
        <f>(AF261-1)*100</f>
        <v>0</v>
      </c>
      <c r="AH261">
        <f>MAX(0,($B$13+$C$13*CL261)/(1+$D$13*CL261)*CE261/(CG261+273)*$E$13)</f>
        <v>0</v>
      </c>
      <c r="AI261" t="s">
        <v>294</v>
      </c>
      <c r="AJ261">
        <v>0</v>
      </c>
      <c r="AK261">
        <v>0</v>
      </c>
      <c r="AL261">
        <f>AK261-AJ261</f>
        <v>0</v>
      </c>
      <c r="AM261">
        <f>AL261/AK261</f>
        <v>0</v>
      </c>
      <c r="AN261">
        <v>0</v>
      </c>
      <c r="AO261" t="s">
        <v>294</v>
      </c>
      <c r="AP261">
        <v>0</v>
      </c>
      <c r="AQ261">
        <v>0</v>
      </c>
      <c r="AR261">
        <f>1-AP261/AQ261</f>
        <v>0</v>
      </c>
      <c r="AS261">
        <v>0.5</v>
      </c>
      <c r="AT261">
        <f>BP261</f>
        <v>0</v>
      </c>
      <c r="AU261">
        <f>I261</f>
        <v>0</v>
      </c>
      <c r="AV261">
        <f>AR261*AS261*AT261</f>
        <v>0</v>
      </c>
      <c r="AW261">
        <f>BB261/AQ261</f>
        <v>0</v>
      </c>
      <c r="AX261">
        <f>(AU261-AN261)/AT261</f>
        <v>0</v>
      </c>
      <c r="AY261">
        <f>(AK261-AQ261)/AQ261</f>
        <v>0</v>
      </c>
      <c r="AZ261" t="s">
        <v>294</v>
      </c>
      <c r="BA261">
        <v>0</v>
      </c>
      <c r="BB261">
        <f>AQ261-BA261</f>
        <v>0</v>
      </c>
      <c r="BC261">
        <f>(AQ261-AP261)/(AQ261-BA261)</f>
        <v>0</v>
      </c>
      <c r="BD261">
        <f>(AK261-AQ261)/(AK261-BA261)</f>
        <v>0</v>
      </c>
      <c r="BE261">
        <f>(AQ261-AP261)/(AQ261-AJ261)</f>
        <v>0</v>
      </c>
      <c r="BF261">
        <f>(AK261-AQ261)/(AK261-AJ261)</f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f>$B$11*CM261+$C$11*CN261+$F$11*CO261*(1-CR261)</f>
        <v>0</v>
      </c>
      <c r="BP261">
        <f>BO261*BQ261</f>
        <v>0</v>
      </c>
      <c r="BQ261">
        <f>($B$11*$D$9+$C$11*$D$9+$F$11*((DB261+CT261)/MAX(DB261+CT261+DC261, 0.1)*$I$9+DC261/MAX(DB261+CT261+DC261, 0.1)*$J$9))/($B$11+$C$11+$F$11)</f>
        <v>0</v>
      </c>
      <c r="BR261">
        <f>($B$11*$K$9+$C$11*$K$9+$F$11*((DB261+CT261)/MAX(DB261+CT261+DC261, 0.1)*$P$9+DC261/MAX(DB261+CT261+DC261, 0.1)*$Q$9))/($B$11+$C$11+$F$11)</f>
        <v>0</v>
      </c>
      <c r="BS261">
        <v>6</v>
      </c>
      <c r="BT261">
        <v>0.5</v>
      </c>
      <c r="BU261" t="s">
        <v>295</v>
      </c>
      <c r="BV261">
        <v>2</v>
      </c>
      <c r="BW261">
        <v>1621534057.6</v>
      </c>
      <c r="BX261">
        <v>797.434</v>
      </c>
      <c r="BY261">
        <v>807.788</v>
      </c>
      <c r="BZ261">
        <v>12.9456</v>
      </c>
      <c r="CA261">
        <v>12.9392</v>
      </c>
      <c r="CB261">
        <v>786.726</v>
      </c>
      <c r="CC261">
        <v>12.7921</v>
      </c>
      <c r="CD261">
        <v>699.852</v>
      </c>
      <c r="CE261">
        <v>100.926</v>
      </c>
      <c r="CF261">
        <v>0.0994565</v>
      </c>
      <c r="CG261">
        <v>22.9328</v>
      </c>
      <c r="CH261">
        <v>22.8994</v>
      </c>
      <c r="CI261">
        <v>999.9</v>
      </c>
      <c r="CJ261">
        <v>0</v>
      </c>
      <c r="CK261">
        <v>0</v>
      </c>
      <c r="CL261">
        <v>10040</v>
      </c>
      <c r="CM261">
        <v>0</v>
      </c>
      <c r="CN261">
        <v>3.22278</v>
      </c>
      <c r="CO261">
        <v>599.799</v>
      </c>
      <c r="CP261">
        <v>0.932968</v>
      </c>
      <c r="CQ261">
        <v>0.0670323</v>
      </c>
      <c r="CR261">
        <v>0</v>
      </c>
      <c r="CS261">
        <v>3.2978</v>
      </c>
      <c r="CT261">
        <v>4.99951</v>
      </c>
      <c r="CU261">
        <v>87.1093</v>
      </c>
      <c r="CV261">
        <v>4812.43</v>
      </c>
      <c r="CW261">
        <v>37.625</v>
      </c>
      <c r="CX261">
        <v>41.312</v>
      </c>
      <c r="CY261">
        <v>39.937</v>
      </c>
      <c r="CZ261">
        <v>40.875</v>
      </c>
      <c r="DA261">
        <v>39.875</v>
      </c>
      <c r="DB261">
        <v>554.93</v>
      </c>
      <c r="DC261">
        <v>39.87</v>
      </c>
      <c r="DD261">
        <v>0</v>
      </c>
      <c r="DE261">
        <v>1621534061.2</v>
      </c>
      <c r="DF261">
        <v>0</v>
      </c>
      <c r="DG261">
        <v>3.40383076923077</v>
      </c>
      <c r="DH261">
        <v>0.0357812057300284</v>
      </c>
      <c r="DI261">
        <v>0.0665709382194137</v>
      </c>
      <c r="DJ261">
        <v>86.9951153846154</v>
      </c>
      <c r="DK261">
        <v>15</v>
      </c>
      <c r="DL261">
        <v>1621533543.5</v>
      </c>
      <c r="DM261" t="s">
        <v>296</v>
      </c>
      <c r="DN261">
        <v>1621533543</v>
      </c>
      <c r="DO261">
        <v>1621533543.5</v>
      </c>
      <c r="DP261">
        <v>4</v>
      </c>
      <c r="DQ261">
        <v>0.002</v>
      </c>
      <c r="DR261">
        <v>0.003</v>
      </c>
      <c r="DS261">
        <v>8.559</v>
      </c>
      <c r="DT261">
        <v>0.154</v>
      </c>
      <c r="DU261">
        <v>420</v>
      </c>
      <c r="DV261">
        <v>13</v>
      </c>
      <c r="DW261">
        <v>1.35</v>
      </c>
      <c r="DX261">
        <v>0.35</v>
      </c>
      <c r="DY261">
        <v>-10.2086163414634</v>
      </c>
      <c r="DZ261">
        <v>-0.364865017421624</v>
      </c>
      <c r="EA261">
        <v>0.146492588487394</v>
      </c>
      <c r="EB261">
        <v>1</v>
      </c>
      <c r="EC261">
        <v>3.42638823529412</v>
      </c>
      <c r="ED261">
        <v>-0.167285321850178</v>
      </c>
      <c r="EE261">
        <v>0.186481476393937</v>
      </c>
      <c r="EF261">
        <v>1</v>
      </c>
      <c r="EG261">
        <v>0.00136356943902439</v>
      </c>
      <c r="EH261">
        <v>0.0285422126341463</v>
      </c>
      <c r="EI261">
        <v>0.00547601749556863</v>
      </c>
      <c r="EJ261">
        <v>1</v>
      </c>
      <c r="EK261">
        <v>3</v>
      </c>
      <c r="EL261">
        <v>3</v>
      </c>
      <c r="EM261" t="s">
        <v>297</v>
      </c>
      <c r="EN261">
        <v>100</v>
      </c>
      <c r="EO261">
        <v>100</v>
      </c>
      <c r="EP261">
        <v>10.708</v>
      </c>
      <c r="EQ261">
        <v>0.1535</v>
      </c>
      <c r="ER261">
        <v>5.25304998807394</v>
      </c>
      <c r="ES261">
        <v>0.0095515401478521</v>
      </c>
      <c r="ET261">
        <v>-4.08282145803731e-06</v>
      </c>
      <c r="EU261">
        <v>9.61633180237613e-10</v>
      </c>
      <c r="EV261">
        <v>-0.0133641391554055</v>
      </c>
      <c r="EW261">
        <v>0.00964955815971448</v>
      </c>
      <c r="EX261">
        <v>0.000351754833574242</v>
      </c>
      <c r="EY261">
        <v>-6.74969522547015e-06</v>
      </c>
      <c r="EZ261">
        <v>-1</v>
      </c>
      <c r="FA261">
        <v>-1</v>
      </c>
      <c r="FB261">
        <v>-1</v>
      </c>
      <c r="FC261">
        <v>-1</v>
      </c>
      <c r="FD261">
        <v>8.6</v>
      </c>
      <c r="FE261">
        <v>8.6</v>
      </c>
      <c r="FF261">
        <v>2</v>
      </c>
      <c r="FG261">
        <v>793.005</v>
      </c>
      <c r="FH261">
        <v>740.355</v>
      </c>
      <c r="FI261">
        <v>19.9999</v>
      </c>
      <c r="FJ261">
        <v>26.7568</v>
      </c>
      <c r="FK261">
        <v>29.9999</v>
      </c>
      <c r="FL261">
        <v>26.8399</v>
      </c>
      <c r="FM261">
        <v>26.8149</v>
      </c>
      <c r="FN261">
        <v>45.824</v>
      </c>
      <c r="FO261">
        <v>16.2061</v>
      </c>
      <c r="FP261">
        <v>6.08919</v>
      </c>
      <c r="FQ261">
        <v>20</v>
      </c>
      <c r="FR261">
        <v>817.41</v>
      </c>
      <c r="FS261">
        <v>12.9953</v>
      </c>
      <c r="FT261">
        <v>100.055</v>
      </c>
      <c r="FU261">
        <v>100.415</v>
      </c>
    </row>
    <row r="262" spans="1:177">
      <c r="A262">
        <v>246</v>
      </c>
      <c r="B262">
        <v>1621534059.6</v>
      </c>
      <c r="C262">
        <v>490.099999904633</v>
      </c>
      <c r="D262" t="s">
        <v>788</v>
      </c>
      <c r="E262" t="s">
        <v>789</v>
      </c>
      <c r="G262">
        <v>1621534059.6</v>
      </c>
      <c r="H262">
        <f>CD262*AF262*(BZ262-CA262)/(100*BS262*(1000-AF262*BZ262))</f>
        <v>0</v>
      </c>
      <c r="I262">
        <f>CD262*AF262*(BY262-BX262*(1000-AF262*CA262)/(1000-AF262*BZ262))/(100*BS262)</f>
        <v>0</v>
      </c>
      <c r="J262">
        <f>BX262 - IF(AF262&gt;1, I262*BS262*100.0/(AH262*CL262), 0)</f>
        <v>0</v>
      </c>
      <c r="K262">
        <f>((Q262-H262/2)*J262-I262)/(Q262+H262/2)</f>
        <v>0</v>
      </c>
      <c r="L262">
        <f>K262*(CE262+CF262)/1000.0</f>
        <v>0</v>
      </c>
      <c r="M262">
        <f>(BX262 - IF(AF262&gt;1, I262*BS262*100.0/(AH262*CL262), 0))*(CE262+CF262)/1000.0</f>
        <v>0</v>
      </c>
      <c r="N262">
        <f>2.0/((1/P262-1/O262)+SIGN(P262)*SQRT((1/P262-1/O262)*(1/P262-1/O262) + 4*BT262/((BT262+1)*(BT262+1))*(2*1/P262*1/O262-1/O262*1/O262)))</f>
        <v>0</v>
      </c>
      <c r="O262">
        <f>IF(LEFT(BU262,1)&lt;&gt;"0",IF(LEFT(BU262,1)="1",3.0,BV262),$D$5+$E$5*(CL262*CE262/($K$5*1000))+$F$5*(CL262*CE262/($K$5*1000))*MAX(MIN(BS262,$J$5),$I$5)*MAX(MIN(BS262,$J$5),$I$5)+$G$5*MAX(MIN(BS262,$J$5),$I$5)*(CL262*CE262/($K$5*1000))+$H$5*(CL262*CE262/($K$5*1000))*(CL262*CE262/($K$5*1000)))</f>
        <v>0</v>
      </c>
      <c r="P262">
        <f>H262*(1000-(1000*0.61365*exp(17.502*T262/(240.97+T262))/(CE262+CF262)+BZ262)/2)/(1000*0.61365*exp(17.502*T262/(240.97+T262))/(CE262+CF262)-BZ262)</f>
        <v>0</v>
      </c>
      <c r="Q262">
        <f>1/((BT262+1)/(N262/1.6)+1/(O262/1.37)) + BT262/((BT262+1)/(N262/1.6) + BT262/(O262/1.37))</f>
        <v>0</v>
      </c>
      <c r="R262">
        <f>(BP262*BR262)</f>
        <v>0</v>
      </c>
      <c r="S262">
        <f>(CG262+(R262+2*0.95*5.67E-8*(((CG262+$B$7)+273)^4-(CG262+273)^4)-44100*H262)/(1.84*29.3*O262+8*0.95*5.67E-8*(CG262+273)^3))</f>
        <v>0</v>
      </c>
      <c r="T262">
        <f>($C$7*CH262+$D$7*CI262+$E$7*S262)</f>
        <v>0</v>
      </c>
      <c r="U262">
        <f>0.61365*exp(17.502*T262/(240.97+T262))</f>
        <v>0</v>
      </c>
      <c r="V262">
        <f>(W262/X262*100)</f>
        <v>0</v>
      </c>
      <c r="W262">
        <f>BZ262*(CE262+CF262)/1000</f>
        <v>0</v>
      </c>
      <c r="X262">
        <f>0.61365*exp(17.502*CG262/(240.97+CG262))</f>
        <v>0</v>
      </c>
      <c r="Y262">
        <f>(U262-BZ262*(CE262+CF262)/1000)</f>
        <v>0</v>
      </c>
      <c r="Z262">
        <f>(-H262*44100)</f>
        <v>0</v>
      </c>
      <c r="AA262">
        <f>2*29.3*O262*0.92*(CG262-T262)</f>
        <v>0</v>
      </c>
      <c r="AB262">
        <f>2*0.95*5.67E-8*(((CG262+$B$7)+273)^4-(T262+273)^4)</f>
        <v>0</v>
      </c>
      <c r="AC262">
        <f>R262+AB262+Z262+AA262</f>
        <v>0</v>
      </c>
      <c r="AD262">
        <v>0</v>
      </c>
      <c r="AE262">
        <v>0</v>
      </c>
      <c r="AF262">
        <f>IF(AD262*$H$13&gt;=AH262,1.0,(AH262/(AH262-AD262*$H$13)))</f>
        <v>0</v>
      </c>
      <c r="AG262">
        <f>(AF262-1)*100</f>
        <v>0</v>
      </c>
      <c r="AH262">
        <f>MAX(0,($B$13+$C$13*CL262)/(1+$D$13*CL262)*CE262/(CG262+273)*$E$13)</f>
        <v>0</v>
      </c>
      <c r="AI262" t="s">
        <v>294</v>
      </c>
      <c r="AJ262">
        <v>0</v>
      </c>
      <c r="AK262">
        <v>0</v>
      </c>
      <c r="AL262">
        <f>AK262-AJ262</f>
        <v>0</v>
      </c>
      <c r="AM262">
        <f>AL262/AK262</f>
        <v>0</v>
      </c>
      <c r="AN262">
        <v>0</v>
      </c>
      <c r="AO262" t="s">
        <v>294</v>
      </c>
      <c r="AP262">
        <v>0</v>
      </c>
      <c r="AQ262">
        <v>0</v>
      </c>
      <c r="AR262">
        <f>1-AP262/AQ262</f>
        <v>0</v>
      </c>
      <c r="AS262">
        <v>0.5</v>
      </c>
      <c r="AT262">
        <f>BP262</f>
        <v>0</v>
      </c>
      <c r="AU262">
        <f>I262</f>
        <v>0</v>
      </c>
      <c r="AV262">
        <f>AR262*AS262*AT262</f>
        <v>0</v>
      </c>
      <c r="AW262">
        <f>BB262/AQ262</f>
        <v>0</v>
      </c>
      <c r="AX262">
        <f>(AU262-AN262)/AT262</f>
        <v>0</v>
      </c>
      <c r="AY262">
        <f>(AK262-AQ262)/AQ262</f>
        <v>0</v>
      </c>
      <c r="AZ262" t="s">
        <v>294</v>
      </c>
      <c r="BA262">
        <v>0</v>
      </c>
      <c r="BB262">
        <f>AQ262-BA262</f>
        <v>0</v>
      </c>
      <c r="BC262">
        <f>(AQ262-AP262)/(AQ262-BA262)</f>
        <v>0</v>
      </c>
      <c r="BD262">
        <f>(AK262-AQ262)/(AK262-BA262)</f>
        <v>0</v>
      </c>
      <c r="BE262">
        <f>(AQ262-AP262)/(AQ262-AJ262)</f>
        <v>0</v>
      </c>
      <c r="BF262">
        <f>(AK262-AQ262)/(AK262-AJ262)</f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f>$B$11*CM262+$C$11*CN262+$F$11*CO262*(1-CR262)</f>
        <v>0</v>
      </c>
      <c r="BP262">
        <f>BO262*BQ262</f>
        <v>0</v>
      </c>
      <c r="BQ262">
        <f>($B$11*$D$9+$C$11*$D$9+$F$11*((DB262+CT262)/MAX(DB262+CT262+DC262, 0.1)*$I$9+DC262/MAX(DB262+CT262+DC262, 0.1)*$J$9))/($B$11+$C$11+$F$11)</f>
        <v>0</v>
      </c>
      <c r="BR262">
        <f>($B$11*$K$9+$C$11*$K$9+$F$11*((DB262+CT262)/MAX(DB262+CT262+DC262, 0.1)*$P$9+DC262/MAX(DB262+CT262+DC262, 0.1)*$Q$9))/($B$11+$C$11+$F$11)</f>
        <v>0</v>
      </c>
      <c r="BS262">
        <v>6</v>
      </c>
      <c r="BT262">
        <v>0.5</v>
      </c>
      <c r="BU262" t="s">
        <v>295</v>
      </c>
      <c r="BV262">
        <v>2</v>
      </c>
      <c r="BW262">
        <v>1621534059.6</v>
      </c>
      <c r="BX262">
        <v>800.888</v>
      </c>
      <c r="BY262">
        <v>811.358</v>
      </c>
      <c r="BZ262">
        <v>12.943</v>
      </c>
      <c r="CA262">
        <v>12.9375</v>
      </c>
      <c r="CB262">
        <v>790.162</v>
      </c>
      <c r="CC262">
        <v>12.7895</v>
      </c>
      <c r="CD262">
        <v>699.864</v>
      </c>
      <c r="CE262">
        <v>100.928</v>
      </c>
      <c r="CF262">
        <v>0.100013</v>
      </c>
      <c r="CG262">
        <v>22.9328</v>
      </c>
      <c r="CH262">
        <v>22.8935</v>
      </c>
      <c r="CI262">
        <v>999.9</v>
      </c>
      <c r="CJ262">
        <v>0</v>
      </c>
      <c r="CK262">
        <v>0</v>
      </c>
      <c r="CL262">
        <v>10010</v>
      </c>
      <c r="CM262">
        <v>0</v>
      </c>
      <c r="CN262">
        <v>3.22278</v>
      </c>
      <c r="CO262">
        <v>599.796</v>
      </c>
      <c r="CP262">
        <v>0.932968</v>
      </c>
      <c r="CQ262">
        <v>0.0670323</v>
      </c>
      <c r="CR262">
        <v>0</v>
      </c>
      <c r="CS262">
        <v>3.5959</v>
      </c>
      <c r="CT262">
        <v>4.99951</v>
      </c>
      <c r="CU262">
        <v>86.691</v>
      </c>
      <c r="CV262">
        <v>4812.4</v>
      </c>
      <c r="CW262">
        <v>37.562</v>
      </c>
      <c r="CX262">
        <v>41.312</v>
      </c>
      <c r="CY262">
        <v>40</v>
      </c>
      <c r="CZ262">
        <v>40.875</v>
      </c>
      <c r="DA262">
        <v>39.875</v>
      </c>
      <c r="DB262">
        <v>554.93</v>
      </c>
      <c r="DC262">
        <v>39.87</v>
      </c>
      <c r="DD262">
        <v>0</v>
      </c>
      <c r="DE262">
        <v>1621534063.6</v>
      </c>
      <c r="DF262">
        <v>0</v>
      </c>
      <c r="DG262">
        <v>3.42157692307692</v>
      </c>
      <c r="DH262">
        <v>0.0976957346497961</v>
      </c>
      <c r="DI262">
        <v>-1.2655213701557</v>
      </c>
      <c r="DJ262">
        <v>86.9557346153846</v>
      </c>
      <c r="DK262">
        <v>15</v>
      </c>
      <c r="DL262">
        <v>1621533543.5</v>
      </c>
      <c r="DM262" t="s">
        <v>296</v>
      </c>
      <c r="DN262">
        <v>1621533543</v>
      </c>
      <c r="DO262">
        <v>1621533543.5</v>
      </c>
      <c r="DP262">
        <v>4</v>
      </c>
      <c r="DQ262">
        <v>0.002</v>
      </c>
      <c r="DR262">
        <v>0.003</v>
      </c>
      <c r="DS262">
        <v>8.559</v>
      </c>
      <c r="DT262">
        <v>0.154</v>
      </c>
      <c r="DU262">
        <v>420</v>
      </c>
      <c r="DV262">
        <v>13</v>
      </c>
      <c r="DW262">
        <v>1.35</v>
      </c>
      <c r="DX262">
        <v>0.35</v>
      </c>
      <c r="DY262">
        <v>-10.2229248780488</v>
      </c>
      <c r="DZ262">
        <v>-0.17167484320559</v>
      </c>
      <c r="EA262">
        <v>0.138326797469456</v>
      </c>
      <c r="EB262">
        <v>1</v>
      </c>
      <c r="EC262">
        <v>3.42718823529412</v>
      </c>
      <c r="ED262">
        <v>-0.336191650842142</v>
      </c>
      <c r="EE262">
        <v>0.180722845596276</v>
      </c>
      <c r="EF262">
        <v>1</v>
      </c>
      <c r="EG262">
        <v>0.00244061651219512</v>
      </c>
      <c r="EH262">
        <v>0.0222735780418118</v>
      </c>
      <c r="EI262">
        <v>0.00507469684122317</v>
      </c>
      <c r="EJ262">
        <v>1</v>
      </c>
      <c r="EK262">
        <v>3</v>
      </c>
      <c r="EL262">
        <v>3</v>
      </c>
      <c r="EM262" t="s">
        <v>297</v>
      </c>
      <c r="EN262">
        <v>100</v>
      </c>
      <c r="EO262">
        <v>100</v>
      </c>
      <c r="EP262">
        <v>10.726</v>
      </c>
      <c r="EQ262">
        <v>0.1535</v>
      </c>
      <c r="ER262">
        <v>5.25304998807394</v>
      </c>
      <c r="ES262">
        <v>0.0095515401478521</v>
      </c>
      <c r="ET262">
        <v>-4.08282145803731e-06</v>
      </c>
      <c r="EU262">
        <v>9.61633180237613e-10</v>
      </c>
      <c r="EV262">
        <v>-0.0133641391554055</v>
      </c>
      <c r="EW262">
        <v>0.00964955815971448</v>
      </c>
      <c r="EX262">
        <v>0.000351754833574242</v>
      </c>
      <c r="EY262">
        <v>-6.74969522547015e-06</v>
      </c>
      <c r="EZ262">
        <v>-1</v>
      </c>
      <c r="FA262">
        <v>-1</v>
      </c>
      <c r="FB262">
        <v>-1</v>
      </c>
      <c r="FC262">
        <v>-1</v>
      </c>
      <c r="FD262">
        <v>8.6</v>
      </c>
      <c r="FE262">
        <v>8.6</v>
      </c>
      <c r="FF262">
        <v>2</v>
      </c>
      <c r="FG262">
        <v>793.525</v>
      </c>
      <c r="FH262">
        <v>740.325</v>
      </c>
      <c r="FI262">
        <v>20</v>
      </c>
      <c r="FJ262">
        <v>26.7568</v>
      </c>
      <c r="FK262">
        <v>29.9999</v>
      </c>
      <c r="FL262">
        <v>26.8386</v>
      </c>
      <c r="FM262">
        <v>26.8126</v>
      </c>
      <c r="FN262">
        <v>45.9767</v>
      </c>
      <c r="FO262">
        <v>16.2061</v>
      </c>
      <c r="FP262">
        <v>6.08919</v>
      </c>
      <c r="FQ262">
        <v>20</v>
      </c>
      <c r="FR262">
        <v>820.8</v>
      </c>
      <c r="FS262">
        <v>12.9953</v>
      </c>
      <c r="FT262">
        <v>100.059</v>
      </c>
      <c r="FU262">
        <v>100.417</v>
      </c>
    </row>
    <row r="263" spans="1:177">
      <c r="A263">
        <v>247</v>
      </c>
      <c r="B263">
        <v>1621534061.6</v>
      </c>
      <c r="C263">
        <v>492.099999904633</v>
      </c>
      <c r="D263" t="s">
        <v>790</v>
      </c>
      <c r="E263" t="s">
        <v>791</v>
      </c>
      <c r="G263">
        <v>1621534061.6</v>
      </c>
      <c r="H263">
        <f>CD263*AF263*(BZ263-CA263)/(100*BS263*(1000-AF263*BZ263))</f>
        <v>0</v>
      </c>
      <c r="I263">
        <f>CD263*AF263*(BY263-BX263*(1000-AF263*CA263)/(1000-AF263*BZ263))/(100*BS263)</f>
        <v>0</v>
      </c>
      <c r="J263">
        <f>BX263 - IF(AF263&gt;1, I263*BS263*100.0/(AH263*CL263), 0)</f>
        <v>0</v>
      </c>
      <c r="K263">
        <f>((Q263-H263/2)*J263-I263)/(Q263+H263/2)</f>
        <v>0</v>
      </c>
      <c r="L263">
        <f>K263*(CE263+CF263)/1000.0</f>
        <v>0</v>
      </c>
      <c r="M263">
        <f>(BX263 - IF(AF263&gt;1, I263*BS263*100.0/(AH263*CL263), 0))*(CE263+CF263)/1000.0</f>
        <v>0</v>
      </c>
      <c r="N263">
        <f>2.0/((1/P263-1/O263)+SIGN(P263)*SQRT((1/P263-1/O263)*(1/P263-1/O263) + 4*BT263/((BT263+1)*(BT263+1))*(2*1/P263*1/O263-1/O263*1/O263)))</f>
        <v>0</v>
      </c>
      <c r="O263">
        <f>IF(LEFT(BU263,1)&lt;&gt;"0",IF(LEFT(BU263,1)="1",3.0,BV263),$D$5+$E$5*(CL263*CE263/($K$5*1000))+$F$5*(CL263*CE263/($K$5*1000))*MAX(MIN(BS263,$J$5),$I$5)*MAX(MIN(BS263,$J$5),$I$5)+$G$5*MAX(MIN(BS263,$J$5),$I$5)*(CL263*CE263/($K$5*1000))+$H$5*(CL263*CE263/($K$5*1000))*(CL263*CE263/($K$5*1000)))</f>
        <v>0</v>
      </c>
      <c r="P263">
        <f>H263*(1000-(1000*0.61365*exp(17.502*T263/(240.97+T263))/(CE263+CF263)+BZ263)/2)/(1000*0.61365*exp(17.502*T263/(240.97+T263))/(CE263+CF263)-BZ263)</f>
        <v>0</v>
      </c>
      <c r="Q263">
        <f>1/((BT263+1)/(N263/1.6)+1/(O263/1.37)) + BT263/((BT263+1)/(N263/1.6) + BT263/(O263/1.37))</f>
        <v>0</v>
      </c>
      <c r="R263">
        <f>(BP263*BR263)</f>
        <v>0</v>
      </c>
      <c r="S263">
        <f>(CG263+(R263+2*0.95*5.67E-8*(((CG263+$B$7)+273)^4-(CG263+273)^4)-44100*H263)/(1.84*29.3*O263+8*0.95*5.67E-8*(CG263+273)^3))</f>
        <v>0</v>
      </c>
      <c r="T263">
        <f>($C$7*CH263+$D$7*CI263+$E$7*S263)</f>
        <v>0</v>
      </c>
      <c r="U263">
        <f>0.61365*exp(17.502*T263/(240.97+T263))</f>
        <v>0</v>
      </c>
      <c r="V263">
        <f>(W263/X263*100)</f>
        <v>0</v>
      </c>
      <c r="W263">
        <f>BZ263*(CE263+CF263)/1000</f>
        <v>0</v>
      </c>
      <c r="X263">
        <f>0.61365*exp(17.502*CG263/(240.97+CG263))</f>
        <v>0</v>
      </c>
      <c r="Y263">
        <f>(U263-BZ263*(CE263+CF263)/1000)</f>
        <v>0</v>
      </c>
      <c r="Z263">
        <f>(-H263*44100)</f>
        <v>0</v>
      </c>
      <c r="AA263">
        <f>2*29.3*O263*0.92*(CG263-T263)</f>
        <v>0</v>
      </c>
      <c r="AB263">
        <f>2*0.95*5.67E-8*(((CG263+$B$7)+273)^4-(T263+273)^4)</f>
        <v>0</v>
      </c>
      <c r="AC263">
        <f>R263+AB263+Z263+AA263</f>
        <v>0</v>
      </c>
      <c r="AD263">
        <v>0</v>
      </c>
      <c r="AE263">
        <v>0</v>
      </c>
      <c r="AF263">
        <f>IF(AD263*$H$13&gt;=AH263,1.0,(AH263/(AH263-AD263*$H$13)))</f>
        <v>0</v>
      </c>
      <c r="AG263">
        <f>(AF263-1)*100</f>
        <v>0</v>
      </c>
      <c r="AH263">
        <f>MAX(0,($B$13+$C$13*CL263)/(1+$D$13*CL263)*CE263/(CG263+273)*$E$13)</f>
        <v>0</v>
      </c>
      <c r="AI263" t="s">
        <v>294</v>
      </c>
      <c r="AJ263">
        <v>0</v>
      </c>
      <c r="AK263">
        <v>0</v>
      </c>
      <c r="AL263">
        <f>AK263-AJ263</f>
        <v>0</v>
      </c>
      <c r="AM263">
        <f>AL263/AK263</f>
        <v>0</v>
      </c>
      <c r="AN263">
        <v>0</v>
      </c>
      <c r="AO263" t="s">
        <v>294</v>
      </c>
      <c r="AP263">
        <v>0</v>
      </c>
      <c r="AQ263">
        <v>0</v>
      </c>
      <c r="AR263">
        <f>1-AP263/AQ263</f>
        <v>0</v>
      </c>
      <c r="AS263">
        <v>0.5</v>
      </c>
      <c r="AT263">
        <f>BP263</f>
        <v>0</v>
      </c>
      <c r="AU263">
        <f>I263</f>
        <v>0</v>
      </c>
      <c r="AV263">
        <f>AR263*AS263*AT263</f>
        <v>0</v>
      </c>
      <c r="AW263">
        <f>BB263/AQ263</f>
        <v>0</v>
      </c>
      <c r="AX263">
        <f>(AU263-AN263)/AT263</f>
        <v>0</v>
      </c>
      <c r="AY263">
        <f>(AK263-AQ263)/AQ263</f>
        <v>0</v>
      </c>
      <c r="AZ263" t="s">
        <v>294</v>
      </c>
      <c r="BA263">
        <v>0</v>
      </c>
      <c r="BB263">
        <f>AQ263-BA263</f>
        <v>0</v>
      </c>
      <c r="BC263">
        <f>(AQ263-AP263)/(AQ263-BA263)</f>
        <v>0</v>
      </c>
      <c r="BD263">
        <f>(AK263-AQ263)/(AK263-BA263)</f>
        <v>0</v>
      </c>
      <c r="BE263">
        <f>(AQ263-AP263)/(AQ263-AJ263)</f>
        <v>0</v>
      </c>
      <c r="BF263">
        <f>(AK263-AQ263)/(AK263-AJ263)</f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f>$B$11*CM263+$C$11*CN263+$F$11*CO263*(1-CR263)</f>
        <v>0</v>
      </c>
      <c r="BP263">
        <f>BO263*BQ263</f>
        <v>0</v>
      </c>
      <c r="BQ263">
        <f>($B$11*$D$9+$C$11*$D$9+$F$11*((DB263+CT263)/MAX(DB263+CT263+DC263, 0.1)*$I$9+DC263/MAX(DB263+CT263+DC263, 0.1)*$J$9))/($B$11+$C$11+$F$11)</f>
        <v>0</v>
      </c>
      <c r="BR263">
        <f>($B$11*$K$9+$C$11*$K$9+$F$11*((DB263+CT263)/MAX(DB263+CT263+DC263, 0.1)*$P$9+DC263/MAX(DB263+CT263+DC263, 0.1)*$Q$9))/($B$11+$C$11+$F$11)</f>
        <v>0</v>
      </c>
      <c r="BS263">
        <v>6</v>
      </c>
      <c r="BT263">
        <v>0.5</v>
      </c>
      <c r="BU263" t="s">
        <v>295</v>
      </c>
      <c r="BV263">
        <v>2</v>
      </c>
      <c r="BW263">
        <v>1621534061.6</v>
      </c>
      <c r="BX263">
        <v>804.427</v>
      </c>
      <c r="BY263">
        <v>814.664</v>
      </c>
      <c r="BZ263">
        <v>12.9414</v>
      </c>
      <c r="CA263">
        <v>12.9385</v>
      </c>
      <c r="CB263">
        <v>793.684</v>
      </c>
      <c r="CC263">
        <v>12.788</v>
      </c>
      <c r="CD263">
        <v>699.857</v>
      </c>
      <c r="CE263">
        <v>100.924</v>
      </c>
      <c r="CF263">
        <v>0.100172</v>
      </c>
      <c r="CG263">
        <v>22.9316</v>
      </c>
      <c r="CH263">
        <v>22.8935</v>
      </c>
      <c r="CI263">
        <v>999.9</v>
      </c>
      <c r="CJ263">
        <v>0</v>
      </c>
      <c r="CK263">
        <v>0</v>
      </c>
      <c r="CL263">
        <v>9950</v>
      </c>
      <c r="CM263">
        <v>0</v>
      </c>
      <c r="CN263">
        <v>3.22278</v>
      </c>
      <c r="CO263">
        <v>600.097</v>
      </c>
      <c r="CP263">
        <v>0.933003</v>
      </c>
      <c r="CQ263">
        <v>0.0669971</v>
      </c>
      <c r="CR263">
        <v>0</v>
      </c>
      <c r="CS263">
        <v>3.3706</v>
      </c>
      <c r="CT263">
        <v>4.99951</v>
      </c>
      <c r="CU263">
        <v>86.6612</v>
      </c>
      <c r="CV263">
        <v>4814.89</v>
      </c>
      <c r="CW263">
        <v>37.562</v>
      </c>
      <c r="CX263">
        <v>41.312</v>
      </c>
      <c r="CY263">
        <v>40</v>
      </c>
      <c r="CZ263">
        <v>40.875</v>
      </c>
      <c r="DA263">
        <v>39.875</v>
      </c>
      <c r="DB263">
        <v>555.23</v>
      </c>
      <c r="DC263">
        <v>39.87</v>
      </c>
      <c r="DD263">
        <v>0</v>
      </c>
      <c r="DE263">
        <v>1621534065.4</v>
      </c>
      <c r="DF263">
        <v>0</v>
      </c>
      <c r="DG263">
        <v>3.39352</v>
      </c>
      <c r="DH263">
        <v>0.349615389825107</v>
      </c>
      <c r="DI263">
        <v>-2.19249231256136</v>
      </c>
      <c r="DJ263">
        <v>86.941836</v>
      </c>
      <c r="DK263">
        <v>15</v>
      </c>
      <c r="DL263">
        <v>1621533543.5</v>
      </c>
      <c r="DM263" t="s">
        <v>296</v>
      </c>
      <c r="DN263">
        <v>1621533543</v>
      </c>
      <c r="DO263">
        <v>1621533543.5</v>
      </c>
      <c r="DP263">
        <v>4</v>
      </c>
      <c r="DQ263">
        <v>0.002</v>
      </c>
      <c r="DR263">
        <v>0.003</v>
      </c>
      <c r="DS263">
        <v>8.559</v>
      </c>
      <c r="DT263">
        <v>0.154</v>
      </c>
      <c r="DU263">
        <v>420</v>
      </c>
      <c r="DV263">
        <v>13</v>
      </c>
      <c r="DW263">
        <v>1.35</v>
      </c>
      <c r="DX263">
        <v>0.35</v>
      </c>
      <c r="DY263">
        <v>-10.2528248780488</v>
      </c>
      <c r="DZ263">
        <v>-0.516123344947734</v>
      </c>
      <c r="EA263">
        <v>0.159260183104711</v>
      </c>
      <c r="EB263">
        <v>0</v>
      </c>
      <c r="EC263">
        <v>3.41126285714286</v>
      </c>
      <c r="ED263">
        <v>0.066993083663216</v>
      </c>
      <c r="EE263">
        <v>0.162947190543815</v>
      </c>
      <c r="EF263">
        <v>1</v>
      </c>
      <c r="EG263">
        <v>0.00302117168292683</v>
      </c>
      <c r="EH263">
        <v>0.0206642622229965</v>
      </c>
      <c r="EI263">
        <v>0.00507100293518441</v>
      </c>
      <c r="EJ263">
        <v>1</v>
      </c>
      <c r="EK263">
        <v>2</v>
      </c>
      <c r="EL263">
        <v>3</v>
      </c>
      <c r="EM263" t="s">
        <v>306</v>
      </c>
      <c r="EN263">
        <v>100</v>
      </c>
      <c r="EO263">
        <v>100</v>
      </c>
      <c r="EP263">
        <v>10.743</v>
      </c>
      <c r="EQ263">
        <v>0.1534</v>
      </c>
      <c r="ER263">
        <v>5.25304998807394</v>
      </c>
      <c r="ES263">
        <v>0.0095515401478521</v>
      </c>
      <c r="ET263">
        <v>-4.08282145803731e-06</v>
      </c>
      <c r="EU263">
        <v>9.61633180237613e-10</v>
      </c>
      <c r="EV263">
        <v>-0.0133641391554055</v>
      </c>
      <c r="EW263">
        <v>0.00964955815971448</v>
      </c>
      <c r="EX263">
        <v>0.000351754833574242</v>
      </c>
      <c r="EY263">
        <v>-6.74969522547015e-06</v>
      </c>
      <c r="EZ263">
        <v>-1</v>
      </c>
      <c r="FA263">
        <v>-1</v>
      </c>
      <c r="FB263">
        <v>-1</v>
      </c>
      <c r="FC263">
        <v>-1</v>
      </c>
      <c r="FD263">
        <v>8.6</v>
      </c>
      <c r="FE263">
        <v>8.6</v>
      </c>
      <c r="FF263">
        <v>2</v>
      </c>
      <c r="FG263">
        <v>792.972</v>
      </c>
      <c r="FH263">
        <v>740.325</v>
      </c>
      <c r="FI263">
        <v>19.9999</v>
      </c>
      <c r="FJ263">
        <v>26.7545</v>
      </c>
      <c r="FK263">
        <v>30</v>
      </c>
      <c r="FL263">
        <v>26.8377</v>
      </c>
      <c r="FM263">
        <v>26.8126</v>
      </c>
      <c r="FN263">
        <v>46.1215</v>
      </c>
      <c r="FO263">
        <v>16.2061</v>
      </c>
      <c r="FP263">
        <v>6.08919</v>
      </c>
      <c r="FQ263">
        <v>20</v>
      </c>
      <c r="FR263">
        <v>824.18</v>
      </c>
      <c r="FS263">
        <v>12.9953</v>
      </c>
      <c r="FT263">
        <v>100.057</v>
      </c>
      <c r="FU263">
        <v>100.415</v>
      </c>
    </row>
    <row r="264" spans="1:177">
      <c r="A264">
        <v>248</v>
      </c>
      <c r="B264">
        <v>1621534063.6</v>
      </c>
      <c r="C264">
        <v>494.099999904633</v>
      </c>
      <c r="D264" t="s">
        <v>792</v>
      </c>
      <c r="E264" t="s">
        <v>793</v>
      </c>
      <c r="G264">
        <v>1621534063.6</v>
      </c>
      <c r="H264">
        <f>CD264*AF264*(BZ264-CA264)/(100*BS264*(1000-AF264*BZ264))</f>
        <v>0</v>
      </c>
      <c r="I264">
        <f>CD264*AF264*(BY264-BX264*(1000-AF264*CA264)/(1000-AF264*BZ264))/(100*BS264)</f>
        <v>0</v>
      </c>
      <c r="J264">
        <f>BX264 - IF(AF264&gt;1, I264*BS264*100.0/(AH264*CL264), 0)</f>
        <v>0</v>
      </c>
      <c r="K264">
        <f>((Q264-H264/2)*J264-I264)/(Q264+H264/2)</f>
        <v>0</v>
      </c>
      <c r="L264">
        <f>K264*(CE264+CF264)/1000.0</f>
        <v>0</v>
      </c>
      <c r="M264">
        <f>(BX264 - IF(AF264&gt;1, I264*BS264*100.0/(AH264*CL264), 0))*(CE264+CF264)/1000.0</f>
        <v>0</v>
      </c>
      <c r="N264">
        <f>2.0/((1/P264-1/O264)+SIGN(P264)*SQRT((1/P264-1/O264)*(1/P264-1/O264) + 4*BT264/((BT264+1)*(BT264+1))*(2*1/P264*1/O264-1/O264*1/O264)))</f>
        <v>0</v>
      </c>
      <c r="O264">
        <f>IF(LEFT(BU264,1)&lt;&gt;"0",IF(LEFT(BU264,1)="1",3.0,BV264),$D$5+$E$5*(CL264*CE264/($K$5*1000))+$F$5*(CL264*CE264/($K$5*1000))*MAX(MIN(BS264,$J$5),$I$5)*MAX(MIN(BS264,$J$5),$I$5)+$G$5*MAX(MIN(BS264,$J$5),$I$5)*(CL264*CE264/($K$5*1000))+$H$5*(CL264*CE264/($K$5*1000))*(CL264*CE264/($K$5*1000)))</f>
        <v>0</v>
      </c>
      <c r="P264">
        <f>H264*(1000-(1000*0.61365*exp(17.502*T264/(240.97+T264))/(CE264+CF264)+BZ264)/2)/(1000*0.61365*exp(17.502*T264/(240.97+T264))/(CE264+CF264)-BZ264)</f>
        <v>0</v>
      </c>
      <c r="Q264">
        <f>1/((BT264+1)/(N264/1.6)+1/(O264/1.37)) + BT264/((BT264+1)/(N264/1.6) + BT264/(O264/1.37))</f>
        <v>0</v>
      </c>
      <c r="R264">
        <f>(BP264*BR264)</f>
        <v>0</v>
      </c>
      <c r="S264">
        <f>(CG264+(R264+2*0.95*5.67E-8*(((CG264+$B$7)+273)^4-(CG264+273)^4)-44100*H264)/(1.84*29.3*O264+8*0.95*5.67E-8*(CG264+273)^3))</f>
        <v>0</v>
      </c>
      <c r="T264">
        <f>($C$7*CH264+$D$7*CI264+$E$7*S264)</f>
        <v>0</v>
      </c>
      <c r="U264">
        <f>0.61365*exp(17.502*T264/(240.97+T264))</f>
        <v>0</v>
      </c>
      <c r="V264">
        <f>(W264/X264*100)</f>
        <v>0</v>
      </c>
      <c r="W264">
        <f>BZ264*(CE264+CF264)/1000</f>
        <v>0</v>
      </c>
      <c r="X264">
        <f>0.61365*exp(17.502*CG264/(240.97+CG264))</f>
        <v>0</v>
      </c>
      <c r="Y264">
        <f>(U264-BZ264*(CE264+CF264)/1000)</f>
        <v>0</v>
      </c>
      <c r="Z264">
        <f>(-H264*44100)</f>
        <v>0</v>
      </c>
      <c r="AA264">
        <f>2*29.3*O264*0.92*(CG264-T264)</f>
        <v>0</v>
      </c>
      <c r="AB264">
        <f>2*0.95*5.67E-8*(((CG264+$B$7)+273)^4-(T264+273)^4)</f>
        <v>0</v>
      </c>
      <c r="AC264">
        <f>R264+AB264+Z264+AA264</f>
        <v>0</v>
      </c>
      <c r="AD264">
        <v>0</v>
      </c>
      <c r="AE264">
        <v>0</v>
      </c>
      <c r="AF264">
        <f>IF(AD264*$H$13&gt;=AH264,1.0,(AH264/(AH264-AD264*$H$13)))</f>
        <v>0</v>
      </c>
      <c r="AG264">
        <f>(AF264-1)*100</f>
        <v>0</v>
      </c>
      <c r="AH264">
        <f>MAX(0,($B$13+$C$13*CL264)/(1+$D$13*CL264)*CE264/(CG264+273)*$E$13)</f>
        <v>0</v>
      </c>
      <c r="AI264" t="s">
        <v>294</v>
      </c>
      <c r="AJ264">
        <v>0</v>
      </c>
      <c r="AK264">
        <v>0</v>
      </c>
      <c r="AL264">
        <f>AK264-AJ264</f>
        <v>0</v>
      </c>
      <c r="AM264">
        <f>AL264/AK264</f>
        <v>0</v>
      </c>
      <c r="AN264">
        <v>0</v>
      </c>
      <c r="AO264" t="s">
        <v>294</v>
      </c>
      <c r="AP264">
        <v>0</v>
      </c>
      <c r="AQ264">
        <v>0</v>
      </c>
      <c r="AR264">
        <f>1-AP264/AQ264</f>
        <v>0</v>
      </c>
      <c r="AS264">
        <v>0.5</v>
      </c>
      <c r="AT264">
        <f>BP264</f>
        <v>0</v>
      </c>
      <c r="AU264">
        <f>I264</f>
        <v>0</v>
      </c>
      <c r="AV264">
        <f>AR264*AS264*AT264</f>
        <v>0</v>
      </c>
      <c r="AW264">
        <f>BB264/AQ264</f>
        <v>0</v>
      </c>
      <c r="AX264">
        <f>(AU264-AN264)/AT264</f>
        <v>0</v>
      </c>
      <c r="AY264">
        <f>(AK264-AQ264)/AQ264</f>
        <v>0</v>
      </c>
      <c r="AZ264" t="s">
        <v>294</v>
      </c>
      <c r="BA264">
        <v>0</v>
      </c>
      <c r="BB264">
        <f>AQ264-BA264</f>
        <v>0</v>
      </c>
      <c r="BC264">
        <f>(AQ264-AP264)/(AQ264-BA264)</f>
        <v>0</v>
      </c>
      <c r="BD264">
        <f>(AK264-AQ264)/(AK264-BA264)</f>
        <v>0</v>
      </c>
      <c r="BE264">
        <f>(AQ264-AP264)/(AQ264-AJ264)</f>
        <v>0</v>
      </c>
      <c r="BF264">
        <f>(AK264-AQ264)/(AK264-AJ264)</f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f>$B$11*CM264+$C$11*CN264+$F$11*CO264*(1-CR264)</f>
        <v>0</v>
      </c>
      <c r="BP264">
        <f>BO264*BQ264</f>
        <v>0</v>
      </c>
      <c r="BQ264">
        <f>($B$11*$D$9+$C$11*$D$9+$F$11*((DB264+CT264)/MAX(DB264+CT264+DC264, 0.1)*$I$9+DC264/MAX(DB264+CT264+DC264, 0.1)*$J$9))/($B$11+$C$11+$F$11)</f>
        <v>0</v>
      </c>
      <c r="BR264">
        <f>($B$11*$K$9+$C$11*$K$9+$F$11*((DB264+CT264)/MAX(DB264+CT264+DC264, 0.1)*$P$9+DC264/MAX(DB264+CT264+DC264, 0.1)*$Q$9))/($B$11+$C$11+$F$11)</f>
        <v>0</v>
      </c>
      <c r="BS264">
        <v>6</v>
      </c>
      <c r="BT264">
        <v>0.5</v>
      </c>
      <c r="BU264" t="s">
        <v>295</v>
      </c>
      <c r="BV264">
        <v>2</v>
      </c>
      <c r="BW264">
        <v>1621534063.6</v>
      </c>
      <c r="BX264">
        <v>807.748</v>
      </c>
      <c r="BY264">
        <v>817.537</v>
      </c>
      <c r="BZ264">
        <v>12.9379</v>
      </c>
      <c r="CA264">
        <v>12.9327</v>
      </c>
      <c r="CB264">
        <v>796.989</v>
      </c>
      <c r="CC264">
        <v>12.7845</v>
      </c>
      <c r="CD264">
        <v>700.033</v>
      </c>
      <c r="CE264">
        <v>100.926</v>
      </c>
      <c r="CF264">
        <v>0.0996015</v>
      </c>
      <c r="CG264">
        <v>22.9339</v>
      </c>
      <c r="CH264">
        <v>22.8944</v>
      </c>
      <c r="CI264">
        <v>999.9</v>
      </c>
      <c r="CJ264">
        <v>0</v>
      </c>
      <c r="CK264">
        <v>0</v>
      </c>
      <c r="CL264">
        <v>9970</v>
      </c>
      <c r="CM264">
        <v>0</v>
      </c>
      <c r="CN264">
        <v>3.21148</v>
      </c>
      <c r="CO264">
        <v>600.093</v>
      </c>
      <c r="CP264">
        <v>0.933003</v>
      </c>
      <c r="CQ264">
        <v>0.0669971</v>
      </c>
      <c r="CR264">
        <v>0</v>
      </c>
      <c r="CS264">
        <v>3.3616</v>
      </c>
      <c r="CT264">
        <v>4.99951</v>
      </c>
      <c r="CU264">
        <v>86.6845</v>
      </c>
      <c r="CV264">
        <v>4814.86</v>
      </c>
      <c r="CW264">
        <v>37.562</v>
      </c>
      <c r="CX264">
        <v>41.312</v>
      </c>
      <c r="CY264">
        <v>40</v>
      </c>
      <c r="CZ264">
        <v>40.875</v>
      </c>
      <c r="DA264">
        <v>39.875</v>
      </c>
      <c r="DB264">
        <v>555.22</v>
      </c>
      <c r="DC264">
        <v>39.87</v>
      </c>
      <c r="DD264">
        <v>0</v>
      </c>
      <c r="DE264">
        <v>1621534067.2</v>
      </c>
      <c r="DF264">
        <v>0</v>
      </c>
      <c r="DG264">
        <v>3.42315384615385</v>
      </c>
      <c r="DH264">
        <v>0.516505986504263</v>
      </c>
      <c r="DI264">
        <v>-1.87196582394421</v>
      </c>
      <c r="DJ264">
        <v>86.9044076923077</v>
      </c>
      <c r="DK264">
        <v>15</v>
      </c>
      <c r="DL264">
        <v>1621533543.5</v>
      </c>
      <c r="DM264" t="s">
        <v>296</v>
      </c>
      <c r="DN264">
        <v>1621533543</v>
      </c>
      <c r="DO264">
        <v>1621533543.5</v>
      </c>
      <c r="DP264">
        <v>4</v>
      </c>
      <c r="DQ264">
        <v>0.002</v>
      </c>
      <c r="DR264">
        <v>0.003</v>
      </c>
      <c r="DS264">
        <v>8.559</v>
      </c>
      <c r="DT264">
        <v>0.154</v>
      </c>
      <c r="DU264">
        <v>420</v>
      </c>
      <c r="DV264">
        <v>13</v>
      </c>
      <c r="DW264">
        <v>1.35</v>
      </c>
      <c r="DX264">
        <v>0.35</v>
      </c>
      <c r="DY264">
        <v>-10.2564492682927</v>
      </c>
      <c r="DZ264">
        <v>-0.329019930313591</v>
      </c>
      <c r="EA264">
        <v>0.152119811948574</v>
      </c>
      <c r="EB264">
        <v>1</v>
      </c>
      <c r="EC264">
        <v>3.42409705882353</v>
      </c>
      <c r="ED264">
        <v>0.278567411371073</v>
      </c>
      <c r="EE264">
        <v>0.180768868489237</v>
      </c>
      <c r="EF264">
        <v>1</v>
      </c>
      <c r="EG264">
        <v>0.00369660534146341</v>
      </c>
      <c r="EH264">
        <v>0.0171549099721254</v>
      </c>
      <c r="EI264">
        <v>0.00481480001138793</v>
      </c>
      <c r="EJ264">
        <v>1</v>
      </c>
      <c r="EK264">
        <v>3</v>
      </c>
      <c r="EL264">
        <v>3</v>
      </c>
      <c r="EM264" t="s">
        <v>297</v>
      </c>
      <c r="EN264">
        <v>100</v>
      </c>
      <c r="EO264">
        <v>100</v>
      </c>
      <c r="EP264">
        <v>10.759</v>
      </c>
      <c r="EQ264">
        <v>0.1534</v>
      </c>
      <c r="ER264">
        <v>5.25304998807394</v>
      </c>
      <c r="ES264">
        <v>0.0095515401478521</v>
      </c>
      <c r="ET264">
        <v>-4.08282145803731e-06</v>
      </c>
      <c r="EU264">
        <v>9.61633180237613e-10</v>
      </c>
      <c r="EV264">
        <v>-0.0133641391554055</v>
      </c>
      <c r="EW264">
        <v>0.00964955815971448</v>
      </c>
      <c r="EX264">
        <v>0.000351754833574242</v>
      </c>
      <c r="EY264">
        <v>-6.74969522547015e-06</v>
      </c>
      <c r="EZ264">
        <v>-1</v>
      </c>
      <c r="FA264">
        <v>-1</v>
      </c>
      <c r="FB264">
        <v>-1</v>
      </c>
      <c r="FC264">
        <v>-1</v>
      </c>
      <c r="FD264">
        <v>8.7</v>
      </c>
      <c r="FE264">
        <v>8.7</v>
      </c>
      <c r="FF264">
        <v>2</v>
      </c>
      <c r="FG264">
        <v>793.15</v>
      </c>
      <c r="FH264">
        <v>740.514</v>
      </c>
      <c r="FI264">
        <v>20</v>
      </c>
      <c r="FJ264">
        <v>26.7545</v>
      </c>
      <c r="FK264">
        <v>30.0001</v>
      </c>
      <c r="FL264">
        <v>26.8377</v>
      </c>
      <c r="FM264">
        <v>26.8126</v>
      </c>
      <c r="FN264">
        <v>46.2638</v>
      </c>
      <c r="FO264">
        <v>16.2061</v>
      </c>
      <c r="FP264">
        <v>6.08919</v>
      </c>
      <c r="FQ264">
        <v>20</v>
      </c>
      <c r="FR264">
        <v>827.57</v>
      </c>
      <c r="FS264">
        <v>12.9953</v>
      </c>
      <c r="FT264">
        <v>100.057</v>
      </c>
      <c r="FU264">
        <v>100.416</v>
      </c>
    </row>
    <row r="265" spans="1:177">
      <c r="A265">
        <v>249</v>
      </c>
      <c r="B265">
        <v>1621534065.6</v>
      </c>
      <c r="C265">
        <v>496.099999904633</v>
      </c>
      <c r="D265" t="s">
        <v>794</v>
      </c>
      <c r="E265" t="s">
        <v>795</v>
      </c>
      <c r="G265">
        <v>1621534065.6</v>
      </c>
      <c r="H265">
        <f>CD265*AF265*(BZ265-CA265)/(100*BS265*(1000-AF265*BZ265))</f>
        <v>0</v>
      </c>
      <c r="I265">
        <f>CD265*AF265*(BY265-BX265*(1000-AF265*CA265)/(1000-AF265*BZ265))/(100*BS265)</f>
        <v>0</v>
      </c>
      <c r="J265">
        <f>BX265 - IF(AF265&gt;1, I265*BS265*100.0/(AH265*CL265), 0)</f>
        <v>0</v>
      </c>
      <c r="K265">
        <f>((Q265-H265/2)*J265-I265)/(Q265+H265/2)</f>
        <v>0</v>
      </c>
      <c r="L265">
        <f>K265*(CE265+CF265)/1000.0</f>
        <v>0</v>
      </c>
      <c r="M265">
        <f>(BX265 - IF(AF265&gt;1, I265*BS265*100.0/(AH265*CL265), 0))*(CE265+CF265)/1000.0</f>
        <v>0</v>
      </c>
      <c r="N265">
        <f>2.0/((1/P265-1/O265)+SIGN(P265)*SQRT((1/P265-1/O265)*(1/P265-1/O265) + 4*BT265/((BT265+1)*(BT265+1))*(2*1/P265*1/O265-1/O265*1/O265)))</f>
        <v>0</v>
      </c>
      <c r="O265">
        <f>IF(LEFT(BU265,1)&lt;&gt;"0",IF(LEFT(BU265,1)="1",3.0,BV265),$D$5+$E$5*(CL265*CE265/($K$5*1000))+$F$5*(CL265*CE265/($K$5*1000))*MAX(MIN(BS265,$J$5),$I$5)*MAX(MIN(BS265,$J$5),$I$5)+$G$5*MAX(MIN(BS265,$J$5),$I$5)*(CL265*CE265/($K$5*1000))+$H$5*(CL265*CE265/($K$5*1000))*(CL265*CE265/($K$5*1000)))</f>
        <v>0</v>
      </c>
      <c r="P265">
        <f>H265*(1000-(1000*0.61365*exp(17.502*T265/(240.97+T265))/(CE265+CF265)+BZ265)/2)/(1000*0.61365*exp(17.502*T265/(240.97+T265))/(CE265+CF265)-BZ265)</f>
        <v>0</v>
      </c>
      <c r="Q265">
        <f>1/((BT265+1)/(N265/1.6)+1/(O265/1.37)) + BT265/((BT265+1)/(N265/1.6) + BT265/(O265/1.37))</f>
        <v>0</v>
      </c>
      <c r="R265">
        <f>(BP265*BR265)</f>
        <v>0</v>
      </c>
      <c r="S265">
        <f>(CG265+(R265+2*0.95*5.67E-8*(((CG265+$B$7)+273)^4-(CG265+273)^4)-44100*H265)/(1.84*29.3*O265+8*0.95*5.67E-8*(CG265+273)^3))</f>
        <v>0</v>
      </c>
      <c r="T265">
        <f>($C$7*CH265+$D$7*CI265+$E$7*S265)</f>
        <v>0</v>
      </c>
      <c r="U265">
        <f>0.61365*exp(17.502*T265/(240.97+T265))</f>
        <v>0</v>
      </c>
      <c r="V265">
        <f>(W265/X265*100)</f>
        <v>0</v>
      </c>
      <c r="W265">
        <f>BZ265*(CE265+CF265)/1000</f>
        <v>0</v>
      </c>
      <c r="X265">
        <f>0.61365*exp(17.502*CG265/(240.97+CG265))</f>
        <v>0</v>
      </c>
      <c r="Y265">
        <f>(U265-BZ265*(CE265+CF265)/1000)</f>
        <v>0</v>
      </c>
      <c r="Z265">
        <f>(-H265*44100)</f>
        <v>0</v>
      </c>
      <c r="AA265">
        <f>2*29.3*O265*0.92*(CG265-T265)</f>
        <v>0</v>
      </c>
      <c r="AB265">
        <f>2*0.95*5.67E-8*(((CG265+$B$7)+273)^4-(T265+273)^4)</f>
        <v>0</v>
      </c>
      <c r="AC265">
        <f>R265+AB265+Z265+AA265</f>
        <v>0</v>
      </c>
      <c r="AD265">
        <v>0</v>
      </c>
      <c r="AE265">
        <v>0</v>
      </c>
      <c r="AF265">
        <f>IF(AD265*$H$13&gt;=AH265,1.0,(AH265/(AH265-AD265*$H$13)))</f>
        <v>0</v>
      </c>
      <c r="AG265">
        <f>(AF265-1)*100</f>
        <v>0</v>
      </c>
      <c r="AH265">
        <f>MAX(0,($B$13+$C$13*CL265)/(1+$D$13*CL265)*CE265/(CG265+273)*$E$13)</f>
        <v>0</v>
      </c>
      <c r="AI265" t="s">
        <v>294</v>
      </c>
      <c r="AJ265">
        <v>0</v>
      </c>
      <c r="AK265">
        <v>0</v>
      </c>
      <c r="AL265">
        <f>AK265-AJ265</f>
        <v>0</v>
      </c>
      <c r="AM265">
        <f>AL265/AK265</f>
        <v>0</v>
      </c>
      <c r="AN265">
        <v>0</v>
      </c>
      <c r="AO265" t="s">
        <v>294</v>
      </c>
      <c r="AP265">
        <v>0</v>
      </c>
      <c r="AQ265">
        <v>0</v>
      </c>
      <c r="AR265">
        <f>1-AP265/AQ265</f>
        <v>0</v>
      </c>
      <c r="AS265">
        <v>0.5</v>
      </c>
      <c r="AT265">
        <f>BP265</f>
        <v>0</v>
      </c>
      <c r="AU265">
        <f>I265</f>
        <v>0</v>
      </c>
      <c r="AV265">
        <f>AR265*AS265*AT265</f>
        <v>0</v>
      </c>
      <c r="AW265">
        <f>BB265/AQ265</f>
        <v>0</v>
      </c>
      <c r="AX265">
        <f>(AU265-AN265)/AT265</f>
        <v>0</v>
      </c>
      <c r="AY265">
        <f>(AK265-AQ265)/AQ265</f>
        <v>0</v>
      </c>
      <c r="AZ265" t="s">
        <v>294</v>
      </c>
      <c r="BA265">
        <v>0</v>
      </c>
      <c r="BB265">
        <f>AQ265-BA265</f>
        <v>0</v>
      </c>
      <c r="BC265">
        <f>(AQ265-AP265)/(AQ265-BA265)</f>
        <v>0</v>
      </c>
      <c r="BD265">
        <f>(AK265-AQ265)/(AK265-BA265)</f>
        <v>0</v>
      </c>
      <c r="BE265">
        <f>(AQ265-AP265)/(AQ265-AJ265)</f>
        <v>0</v>
      </c>
      <c r="BF265">
        <f>(AK265-AQ265)/(AK265-AJ265)</f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f>$B$11*CM265+$C$11*CN265+$F$11*CO265*(1-CR265)</f>
        <v>0</v>
      </c>
      <c r="BP265">
        <f>BO265*BQ265</f>
        <v>0</v>
      </c>
      <c r="BQ265">
        <f>($B$11*$D$9+$C$11*$D$9+$F$11*((DB265+CT265)/MAX(DB265+CT265+DC265, 0.1)*$I$9+DC265/MAX(DB265+CT265+DC265, 0.1)*$J$9))/($B$11+$C$11+$F$11)</f>
        <v>0</v>
      </c>
      <c r="BR265">
        <f>($B$11*$K$9+$C$11*$K$9+$F$11*((DB265+CT265)/MAX(DB265+CT265+DC265, 0.1)*$P$9+DC265/MAX(DB265+CT265+DC265, 0.1)*$Q$9))/($B$11+$C$11+$F$11)</f>
        <v>0</v>
      </c>
      <c r="BS265">
        <v>6</v>
      </c>
      <c r="BT265">
        <v>0.5</v>
      </c>
      <c r="BU265" t="s">
        <v>295</v>
      </c>
      <c r="BV265">
        <v>2</v>
      </c>
      <c r="BW265">
        <v>1621534065.6</v>
      </c>
      <c r="BX265">
        <v>811.032</v>
      </c>
      <c r="BY265">
        <v>820.949</v>
      </c>
      <c r="BZ265">
        <v>12.942</v>
      </c>
      <c r="CA265">
        <v>12.9371</v>
      </c>
      <c r="CB265">
        <v>800.257</v>
      </c>
      <c r="CC265">
        <v>12.7886</v>
      </c>
      <c r="CD265">
        <v>699.803</v>
      </c>
      <c r="CE265">
        <v>100.927</v>
      </c>
      <c r="CF265">
        <v>0.0992853</v>
      </c>
      <c r="CG265">
        <v>22.9359</v>
      </c>
      <c r="CH265">
        <v>22.9013</v>
      </c>
      <c r="CI265">
        <v>999.9</v>
      </c>
      <c r="CJ265">
        <v>0</v>
      </c>
      <c r="CK265">
        <v>0</v>
      </c>
      <c r="CL265">
        <v>10030</v>
      </c>
      <c r="CM265">
        <v>0</v>
      </c>
      <c r="CN265">
        <v>3.17755</v>
      </c>
      <c r="CO265">
        <v>600.088</v>
      </c>
      <c r="CP265">
        <v>0.933003</v>
      </c>
      <c r="CQ265">
        <v>0.0669971</v>
      </c>
      <c r="CR265">
        <v>0</v>
      </c>
      <c r="CS265">
        <v>3.349</v>
      </c>
      <c r="CT265">
        <v>4.99951</v>
      </c>
      <c r="CU265">
        <v>86.4954</v>
      </c>
      <c r="CV265">
        <v>4814.82</v>
      </c>
      <c r="CW265">
        <v>37.625</v>
      </c>
      <c r="CX265">
        <v>41.312</v>
      </c>
      <c r="CY265">
        <v>40</v>
      </c>
      <c r="CZ265">
        <v>40.937</v>
      </c>
      <c r="DA265">
        <v>39.875</v>
      </c>
      <c r="DB265">
        <v>555.22</v>
      </c>
      <c r="DC265">
        <v>39.87</v>
      </c>
      <c r="DD265">
        <v>0</v>
      </c>
      <c r="DE265">
        <v>1621534069.6</v>
      </c>
      <c r="DF265">
        <v>0</v>
      </c>
      <c r="DG265">
        <v>3.43332307692308</v>
      </c>
      <c r="DH265">
        <v>-0.156868369989071</v>
      </c>
      <c r="DI265">
        <v>-1.73043761668285</v>
      </c>
      <c r="DJ265">
        <v>86.8022115384615</v>
      </c>
      <c r="DK265">
        <v>15</v>
      </c>
      <c r="DL265">
        <v>1621533543.5</v>
      </c>
      <c r="DM265" t="s">
        <v>296</v>
      </c>
      <c r="DN265">
        <v>1621533543</v>
      </c>
      <c r="DO265">
        <v>1621533543.5</v>
      </c>
      <c r="DP265">
        <v>4</v>
      </c>
      <c r="DQ265">
        <v>0.002</v>
      </c>
      <c r="DR265">
        <v>0.003</v>
      </c>
      <c r="DS265">
        <v>8.559</v>
      </c>
      <c r="DT265">
        <v>0.154</v>
      </c>
      <c r="DU265">
        <v>420</v>
      </c>
      <c r="DV265">
        <v>13</v>
      </c>
      <c r="DW265">
        <v>1.35</v>
      </c>
      <c r="DX265">
        <v>0.35</v>
      </c>
      <c r="DY265">
        <v>-10.2357753658537</v>
      </c>
      <c r="DZ265">
        <v>0.0264403484320608</v>
      </c>
      <c r="EA265">
        <v>0.16488379361113</v>
      </c>
      <c r="EB265">
        <v>1</v>
      </c>
      <c r="EC265">
        <v>3.42455882352941</v>
      </c>
      <c r="ED265">
        <v>0.0844919695688879</v>
      </c>
      <c r="EE265">
        <v>0.178266050539878</v>
      </c>
      <c r="EF265">
        <v>1</v>
      </c>
      <c r="EG265">
        <v>0.00364950314634146</v>
      </c>
      <c r="EH265">
        <v>0.00460831252264809</v>
      </c>
      <c r="EI265">
        <v>0.0047885749743117</v>
      </c>
      <c r="EJ265">
        <v>1</v>
      </c>
      <c r="EK265">
        <v>3</v>
      </c>
      <c r="EL265">
        <v>3</v>
      </c>
      <c r="EM265" t="s">
        <v>297</v>
      </c>
      <c r="EN265">
        <v>100</v>
      </c>
      <c r="EO265">
        <v>100</v>
      </c>
      <c r="EP265">
        <v>10.775</v>
      </c>
      <c r="EQ265">
        <v>0.1534</v>
      </c>
      <c r="ER265">
        <v>5.25304998807394</v>
      </c>
      <c r="ES265">
        <v>0.0095515401478521</v>
      </c>
      <c r="ET265">
        <v>-4.08282145803731e-06</v>
      </c>
      <c r="EU265">
        <v>9.61633180237613e-10</v>
      </c>
      <c r="EV265">
        <v>-0.0133641391554055</v>
      </c>
      <c r="EW265">
        <v>0.00964955815971448</v>
      </c>
      <c r="EX265">
        <v>0.000351754833574242</v>
      </c>
      <c r="EY265">
        <v>-6.74969522547015e-06</v>
      </c>
      <c r="EZ265">
        <v>-1</v>
      </c>
      <c r="FA265">
        <v>-1</v>
      </c>
      <c r="FB265">
        <v>-1</v>
      </c>
      <c r="FC265">
        <v>-1</v>
      </c>
      <c r="FD265">
        <v>8.7</v>
      </c>
      <c r="FE265">
        <v>8.7</v>
      </c>
      <c r="FF265">
        <v>2</v>
      </c>
      <c r="FG265">
        <v>793.118</v>
      </c>
      <c r="FH265">
        <v>740.862</v>
      </c>
      <c r="FI265">
        <v>20.0001</v>
      </c>
      <c r="FJ265">
        <v>26.7532</v>
      </c>
      <c r="FK265">
        <v>30.0001</v>
      </c>
      <c r="FL265">
        <v>26.8354</v>
      </c>
      <c r="FM265">
        <v>26.8104</v>
      </c>
      <c r="FN265">
        <v>46.4163</v>
      </c>
      <c r="FO265">
        <v>16.2061</v>
      </c>
      <c r="FP265">
        <v>6.08919</v>
      </c>
      <c r="FQ265">
        <v>20</v>
      </c>
      <c r="FR265">
        <v>830.95</v>
      </c>
      <c r="FS265">
        <v>12.9953</v>
      </c>
      <c r="FT265">
        <v>100.057</v>
      </c>
      <c r="FU265">
        <v>100.419</v>
      </c>
    </row>
    <row r="266" spans="1:177">
      <c r="A266">
        <v>250</v>
      </c>
      <c r="B266">
        <v>1621534067.6</v>
      </c>
      <c r="C266">
        <v>498.099999904633</v>
      </c>
      <c r="D266" t="s">
        <v>796</v>
      </c>
      <c r="E266" t="s">
        <v>797</v>
      </c>
      <c r="G266">
        <v>1621534067.6</v>
      </c>
      <c r="H266">
        <f>CD266*AF266*(BZ266-CA266)/(100*BS266*(1000-AF266*BZ266))</f>
        <v>0</v>
      </c>
      <c r="I266">
        <f>CD266*AF266*(BY266-BX266*(1000-AF266*CA266)/(1000-AF266*BZ266))/(100*BS266)</f>
        <v>0</v>
      </c>
      <c r="J266">
        <f>BX266 - IF(AF266&gt;1, I266*BS266*100.0/(AH266*CL266), 0)</f>
        <v>0</v>
      </c>
      <c r="K266">
        <f>((Q266-H266/2)*J266-I266)/(Q266+H266/2)</f>
        <v>0</v>
      </c>
      <c r="L266">
        <f>K266*(CE266+CF266)/1000.0</f>
        <v>0</v>
      </c>
      <c r="M266">
        <f>(BX266 - IF(AF266&gt;1, I266*BS266*100.0/(AH266*CL266), 0))*(CE266+CF266)/1000.0</f>
        <v>0</v>
      </c>
      <c r="N266">
        <f>2.0/((1/P266-1/O266)+SIGN(P266)*SQRT((1/P266-1/O266)*(1/P266-1/O266) + 4*BT266/((BT266+1)*(BT266+1))*(2*1/P266*1/O266-1/O266*1/O266)))</f>
        <v>0</v>
      </c>
      <c r="O266">
        <f>IF(LEFT(BU266,1)&lt;&gt;"0",IF(LEFT(BU266,1)="1",3.0,BV266),$D$5+$E$5*(CL266*CE266/($K$5*1000))+$F$5*(CL266*CE266/($K$5*1000))*MAX(MIN(BS266,$J$5),$I$5)*MAX(MIN(BS266,$J$5),$I$5)+$G$5*MAX(MIN(BS266,$J$5),$I$5)*(CL266*CE266/($K$5*1000))+$H$5*(CL266*CE266/($K$5*1000))*(CL266*CE266/($K$5*1000)))</f>
        <v>0</v>
      </c>
      <c r="P266">
        <f>H266*(1000-(1000*0.61365*exp(17.502*T266/(240.97+T266))/(CE266+CF266)+BZ266)/2)/(1000*0.61365*exp(17.502*T266/(240.97+T266))/(CE266+CF266)-BZ266)</f>
        <v>0</v>
      </c>
      <c r="Q266">
        <f>1/((BT266+1)/(N266/1.6)+1/(O266/1.37)) + BT266/((BT266+1)/(N266/1.6) + BT266/(O266/1.37))</f>
        <v>0</v>
      </c>
      <c r="R266">
        <f>(BP266*BR266)</f>
        <v>0</v>
      </c>
      <c r="S266">
        <f>(CG266+(R266+2*0.95*5.67E-8*(((CG266+$B$7)+273)^4-(CG266+273)^4)-44100*H266)/(1.84*29.3*O266+8*0.95*5.67E-8*(CG266+273)^3))</f>
        <v>0</v>
      </c>
      <c r="T266">
        <f>($C$7*CH266+$D$7*CI266+$E$7*S266)</f>
        <v>0</v>
      </c>
      <c r="U266">
        <f>0.61365*exp(17.502*T266/(240.97+T266))</f>
        <v>0</v>
      </c>
      <c r="V266">
        <f>(W266/X266*100)</f>
        <v>0</v>
      </c>
      <c r="W266">
        <f>BZ266*(CE266+CF266)/1000</f>
        <v>0</v>
      </c>
      <c r="X266">
        <f>0.61365*exp(17.502*CG266/(240.97+CG266))</f>
        <v>0</v>
      </c>
      <c r="Y266">
        <f>(U266-BZ266*(CE266+CF266)/1000)</f>
        <v>0</v>
      </c>
      <c r="Z266">
        <f>(-H266*44100)</f>
        <v>0</v>
      </c>
      <c r="AA266">
        <f>2*29.3*O266*0.92*(CG266-T266)</f>
        <v>0</v>
      </c>
      <c r="AB266">
        <f>2*0.95*5.67E-8*(((CG266+$B$7)+273)^4-(T266+273)^4)</f>
        <v>0</v>
      </c>
      <c r="AC266">
        <f>R266+AB266+Z266+AA266</f>
        <v>0</v>
      </c>
      <c r="AD266">
        <v>0</v>
      </c>
      <c r="AE266">
        <v>0</v>
      </c>
      <c r="AF266">
        <f>IF(AD266*$H$13&gt;=AH266,1.0,(AH266/(AH266-AD266*$H$13)))</f>
        <v>0</v>
      </c>
      <c r="AG266">
        <f>(AF266-1)*100</f>
        <v>0</v>
      </c>
      <c r="AH266">
        <f>MAX(0,($B$13+$C$13*CL266)/(1+$D$13*CL266)*CE266/(CG266+273)*$E$13)</f>
        <v>0</v>
      </c>
      <c r="AI266" t="s">
        <v>294</v>
      </c>
      <c r="AJ266">
        <v>0</v>
      </c>
      <c r="AK266">
        <v>0</v>
      </c>
      <c r="AL266">
        <f>AK266-AJ266</f>
        <v>0</v>
      </c>
      <c r="AM266">
        <f>AL266/AK266</f>
        <v>0</v>
      </c>
      <c r="AN266">
        <v>0</v>
      </c>
      <c r="AO266" t="s">
        <v>294</v>
      </c>
      <c r="AP266">
        <v>0</v>
      </c>
      <c r="AQ266">
        <v>0</v>
      </c>
      <c r="AR266">
        <f>1-AP266/AQ266</f>
        <v>0</v>
      </c>
      <c r="AS266">
        <v>0.5</v>
      </c>
      <c r="AT266">
        <f>BP266</f>
        <v>0</v>
      </c>
      <c r="AU266">
        <f>I266</f>
        <v>0</v>
      </c>
      <c r="AV266">
        <f>AR266*AS266*AT266</f>
        <v>0</v>
      </c>
      <c r="AW266">
        <f>BB266/AQ266</f>
        <v>0</v>
      </c>
      <c r="AX266">
        <f>(AU266-AN266)/AT266</f>
        <v>0</v>
      </c>
      <c r="AY266">
        <f>(AK266-AQ266)/AQ266</f>
        <v>0</v>
      </c>
      <c r="AZ266" t="s">
        <v>294</v>
      </c>
      <c r="BA266">
        <v>0</v>
      </c>
      <c r="BB266">
        <f>AQ266-BA266</f>
        <v>0</v>
      </c>
      <c r="BC266">
        <f>(AQ266-AP266)/(AQ266-BA266)</f>
        <v>0</v>
      </c>
      <c r="BD266">
        <f>(AK266-AQ266)/(AK266-BA266)</f>
        <v>0</v>
      </c>
      <c r="BE266">
        <f>(AQ266-AP266)/(AQ266-AJ266)</f>
        <v>0</v>
      </c>
      <c r="BF266">
        <f>(AK266-AQ266)/(AK266-AJ266)</f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f>$B$11*CM266+$C$11*CN266+$F$11*CO266*(1-CR266)</f>
        <v>0</v>
      </c>
      <c r="BP266">
        <f>BO266*BQ266</f>
        <v>0</v>
      </c>
      <c r="BQ266">
        <f>($B$11*$D$9+$C$11*$D$9+$F$11*((DB266+CT266)/MAX(DB266+CT266+DC266, 0.1)*$I$9+DC266/MAX(DB266+CT266+DC266, 0.1)*$J$9))/($B$11+$C$11+$F$11)</f>
        <v>0</v>
      </c>
      <c r="BR266">
        <f>($B$11*$K$9+$C$11*$K$9+$F$11*((DB266+CT266)/MAX(DB266+CT266+DC266, 0.1)*$P$9+DC266/MAX(DB266+CT266+DC266, 0.1)*$Q$9))/($B$11+$C$11+$F$11)</f>
        <v>0</v>
      </c>
      <c r="BS266">
        <v>6</v>
      </c>
      <c r="BT266">
        <v>0.5</v>
      </c>
      <c r="BU266" t="s">
        <v>295</v>
      </c>
      <c r="BV266">
        <v>2</v>
      </c>
      <c r="BW266">
        <v>1621534067.6</v>
      </c>
      <c r="BX266">
        <v>814.462</v>
      </c>
      <c r="BY266">
        <v>824.207</v>
      </c>
      <c r="BZ266">
        <v>12.9343</v>
      </c>
      <c r="CA266">
        <v>12.9272</v>
      </c>
      <c r="CB266">
        <v>803.671</v>
      </c>
      <c r="CC266">
        <v>12.781</v>
      </c>
      <c r="CD266">
        <v>699.87</v>
      </c>
      <c r="CE266">
        <v>100.923</v>
      </c>
      <c r="CF266">
        <v>0.0995504</v>
      </c>
      <c r="CG266">
        <v>22.9351</v>
      </c>
      <c r="CH266">
        <v>22.8939</v>
      </c>
      <c r="CI266">
        <v>999.9</v>
      </c>
      <c r="CJ266">
        <v>0</v>
      </c>
      <c r="CK266">
        <v>0</v>
      </c>
      <c r="CL266">
        <v>9990</v>
      </c>
      <c r="CM266">
        <v>0</v>
      </c>
      <c r="CN266">
        <v>3.22278</v>
      </c>
      <c r="CO266">
        <v>599.789</v>
      </c>
      <c r="CP266">
        <v>0.932968</v>
      </c>
      <c r="CQ266">
        <v>0.0670323</v>
      </c>
      <c r="CR266">
        <v>0</v>
      </c>
      <c r="CS266">
        <v>3.2953</v>
      </c>
      <c r="CT266">
        <v>4.99951</v>
      </c>
      <c r="CU266">
        <v>86.6675</v>
      </c>
      <c r="CV266">
        <v>4812.35</v>
      </c>
      <c r="CW266">
        <v>37.562</v>
      </c>
      <c r="CX266">
        <v>41.312</v>
      </c>
      <c r="CY266">
        <v>40</v>
      </c>
      <c r="CZ266">
        <v>40.875</v>
      </c>
      <c r="DA266">
        <v>39.875</v>
      </c>
      <c r="DB266">
        <v>554.92</v>
      </c>
      <c r="DC266">
        <v>39.87</v>
      </c>
      <c r="DD266">
        <v>0</v>
      </c>
      <c r="DE266">
        <v>1621534071.4</v>
      </c>
      <c r="DF266">
        <v>0</v>
      </c>
      <c r="DG266">
        <v>3.421356</v>
      </c>
      <c r="DH266">
        <v>-0.291761532992697</v>
      </c>
      <c r="DI266">
        <v>-2.08464615777557</v>
      </c>
      <c r="DJ266">
        <v>86.740244</v>
      </c>
      <c r="DK266">
        <v>15</v>
      </c>
      <c r="DL266">
        <v>1621533543.5</v>
      </c>
      <c r="DM266" t="s">
        <v>296</v>
      </c>
      <c r="DN266">
        <v>1621533543</v>
      </c>
      <c r="DO266">
        <v>1621533543.5</v>
      </c>
      <c r="DP266">
        <v>4</v>
      </c>
      <c r="DQ266">
        <v>0.002</v>
      </c>
      <c r="DR266">
        <v>0.003</v>
      </c>
      <c r="DS266">
        <v>8.559</v>
      </c>
      <c r="DT266">
        <v>0.154</v>
      </c>
      <c r="DU266">
        <v>420</v>
      </c>
      <c r="DV266">
        <v>13</v>
      </c>
      <c r="DW266">
        <v>1.35</v>
      </c>
      <c r="DX266">
        <v>0.35</v>
      </c>
      <c r="DY266">
        <v>-10.1896843902439</v>
      </c>
      <c r="DZ266">
        <v>0.631730174216027</v>
      </c>
      <c r="EA266">
        <v>0.206878291120222</v>
      </c>
      <c r="EB266">
        <v>0</v>
      </c>
      <c r="EC266">
        <v>3.41809428571429</v>
      </c>
      <c r="ED266">
        <v>0.105078669275931</v>
      </c>
      <c r="EE266">
        <v>0.175508794965392</v>
      </c>
      <c r="EF266">
        <v>1</v>
      </c>
      <c r="EG266">
        <v>0.00436175948780488</v>
      </c>
      <c r="EH266">
        <v>0.00197053741463415</v>
      </c>
      <c r="EI266">
        <v>0.00463057125342738</v>
      </c>
      <c r="EJ266">
        <v>1</v>
      </c>
      <c r="EK266">
        <v>2</v>
      </c>
      <c r="EL266">
        <v>3</v>
      </c>
      <c r="EM266" t="s">
        <v>306</v>
      </c>
      <c r="EN266">
        <v>100</v>
      </c>
      <c r="EO266">
        <v>100</v>
      </c>
      <c r="EP266">
        <v>10.791</v>
      </c>
      <c r="EQ266">
        <v>0.1533</v>
      </c>
      <c r="ER266">
        <v>5.25304998807394</v>
      </c>
      <c r="ES266">
        <v>0.0095515401478521</v>
      </c>
      <c r="ET266">
        <v>-4.08282145803731e-06</v>
      </c>
      <c r="EU266">
        <v>9.61633180237613e-10</v>
      </c>
      <c r="EV266">
        <v>-0.0133641391554055</v>
      </c>
      <c r="EW266">
        <v>0.00964955815971448</v>
      </c>
      <c r="EX266">
        <v>0.000351754833574242</v>
      </c>
      <c r="EY266">
        <v>-6.74969522547015e-06</v>
      </c>
      <c r="EZ266">
        <v>-1</v>
      </c>
      <c r="FA266">
        <v>-1</v>
      </c>
      <c r="FB266">
        <v>-1</v>
      </c>
      <c r="FC266">
        <v>-1</v>
      </c>
      <c r="FD266">
        <v>8.7</v>
      </c>
      <c r="FE266">
        <v>8.7</v>
      </c>
      <c r="FF266">
        <v>2</v>
      </c>
      <c r="FG266">
        <v>793.474</v>
      </c>
      <c r="FH266">
        <v>740.104</v>
      </c>
      <c r="FI266">
        <v>20.0004</v>
      </c>
      <c r="FJ266">
        <v>26.7523</v>
      </c>
      <c r="FK266">
        <v>30</v>
      </c>
      <c r="FL266">
        <v>26.8354</v>
      </c>
      <c r="FM266">
        <v>26.8104</v>
      </c>
      <c r="FN266">
        <v>46.5643</v>
      </c>
      <c r="FO266">
        <v>16.2061</v>
      </c>
      <c r="FP266">
        <v>6.08919</v>
      </c>
      <c r="FQ266">
        <v>20</v>
      </c>
      <c r="FR266">
        <v>834.36</v>
      </c>
      <c r="FS266">
        <v>12.9953</v>
      </c>
      <c r="FT266">
        <v>100.058</v>
      </c>
      <c r="FU266">
        <v>100.417</v>
      </c>
    </row>
    <row r="267" spans="1:177">
      <c r="A267">
        <v>251</v>
      </c>
      <c r="B267">
        <v>1621534069.6</v>
      </c>
      <c r="C267">
        <v>500.099999904633</v>
      </c>
      <c r="D267" t="s">
        <v>798</v>
      </c>
      <c r="E267" t="s">
        <v>799</v>
      </c>
      <c r="G267">
        <v>1621534069.6</v>
      </c>
      <c r="H267">
        <f>CD267*AF267*(BZ267-CA267)/(100*BS267*(1000-AF267*BZ267))</f>
        <v>0</v>
      </c>
      <c r="I267">
        <f>CD267*AF267*(BY267-BX267*(1000-AF267*CA267)/(1000-AF267*BZ267))/(100*BS267)</f>
        <v>0</v>
      </c>
      <c r="J267">
        <f>BX267 - IF(AF267&gt;1, I267*BS267*100.0/(AH267*CL267), 0)</f>
        <v>0</v>
      </c>
      <c r="K267">
        <f>((Q267-H267/2)*J267-I267)/(Q267+H267/2)</f>
        <v>0</v>
      </c>
      <c r="L267">
        <f>K267*(CE267+CF267)/1000.0</f>
        <v>0</v>
      </c>
      <c r="M267">
        <f>(BX267 - IF(AF267&gt;1, I267*BS267*100.0/(AH267*CL267), 0))*(CE267+CF267)/1000.0</f>
        <v>0</v>
      </c>
      <c r="N267">
        <f>2.0/((1/P267-1/O267)+SIGN(P267)*SQRT((1/P267-1/O267)*(1/P267-1/O267) + 4*BT267/((BT267+1)*(BT267+1))*(2*1/P267*1/O267-1/O267*1/O267)))</f>
        <v>0</v>
      </c>
      <c r="O267">
        <f>IF(LEFT(BU267,1)&lt;&gt;"0",IF(LEFT(BU267,1)="1",3.0,BV267),$D$5+$E$5*(CL267*CE267/($K$5*1000))+$F$5*(CL267*CE267/($K$5*1000))*MAX(MIN(BS267,$J$5),$I$5)*MAX(MIN(BS267,$J$5),$I$5)+$G$5*MAX(MIN(BS267,$J$5),$I$5)*(CL267*CE267/($K$5*1000))+$H$5*(CL267*CE267/($K$5*1000))*(CL267*CE267/($K$5*1000)))</f>
        <v>0</v>
      </c>
      <c r="P267">
        <f>H267*(1000-(1000*0.61365*exp(17.502*T267/(240.97+T267))/(CE267+CF267)+BZ267)/2)/(1000*0.61365*exp(17.502*T267/(240.97+T267))/(CE267+CF267)-BZ267)</f>
        <v>0</v>
      </c>
      <c r="Q267">
        <f>1/((BT267+1)/(N267/1.6)+1/(O267/1.37)) + BT267/((BT267+1)/(N267/1.6) + BT267/(O267/1.37))</f>
        <v>0</v>
      </c>
      <c r="R267">
        <f>(BP267*BR267)</f>
        <v>0</v>
      </c>
      <c r="S267">
        <f>(CG267+(R267+2*0.95*5.67E-8*(((CG267+$B$7)+273)^4-(CG267+273)^4)-44100*H267)/(1.84*29.3*O267+8*0.95*5.67E-8*(CG267+273)^3))</f>
        <v>0</v>
      </c>
      <c r="T267">
        <f>($C$7*CH267+$D$7*CI267+$E$7*S267)</f>
        <v>0</v>
      </c>
      <c r="U267">
        <f>0.61365*exp(17.502*T267/(240.97+T267))</f>
        <v>0</v>
      </c>
      <c r="V267">
        <f>(W267/X267*100)</f>
        <v>0</v>
      </c>
      <c r="W267">
        <f>BZ267*(CE267+CF267)/1000</f>
        <v>0</v>
      </c>
      <c r="X267">
        <f>0.61365*exp(17.502*CG267/(240.97+CG267))</f>
        <v>0</v>
      </c>
      <c r="Y267">
        <f>(U267-BZ267*(CE267+CF267)/1000)</f>
        <v>0</v>
      </c>
      <c r="Z267">
        <f>(-H267*44100)</f>
        <v>0</v>
      </c>
      <c r="AA267">
        <f>2*29.3*O267*0.92*(CG267-T267)</f>
        <v>0</v>
      </c>
      <c r="AB267">
        <f>2*0.95*5.67E-8*(((CG267+$B$7)+273)^4-(T267+273)^4)</f>
        <v>0</v>
      </c>
      <c r="AC267">
        <f>R267+AB267+Z267+AA267</f>
        <v>0</v>
      </c>
      <c r="AD267">
        <v>0</v>
      </c>
      <c r="AE267">
        <v>0</v>
      </c>
      <c r="AF267">
        <f>IF(AD267*$H$13&gt;=AH267,1.0,(AH267/(AH267-AD267*$H$13)))</f>
        <v>0</v>
      </c>
      <c r="AG267">
        <f>(AF267-1)*100</f>
        <v>0</v>
      </c>
      <c r="AH267">
        <f>MAX(0,($B$13+$C$13*CL267)/(1+$D$13*CL267)*CE267/(CG267+273)*$E$13)</f>
        <v>0</v>
      </c>
      <c r="AI267" t="s">
        <v>294</v>
      </c>
      <c r="AJ267">
        <v>0</v>
      </c>
      <c r="AK267">
        <v>0</v>
      </c>
      <c r="AL267">
        <f>AK267-AJ267</f>
        <v>0</v>
      </c>
      <c r="AM267">
        <f>AL267/AK267</f>
        <v>0</v>
      </c>
      <c r="AN267">
        <v>0</v>
      </c>
      <c r="AO267" t="s">
        <v>294</v>
      </c>
      <c r="AP267">
        <v>0</v>
      </c>
      <c r="AQ267">
        <v>0</v>
      </c>
      <c r="AR267">
        <f>1-AP267/AQ267</f>
        <v>0</v>
      </c>
      <c r="AS267">
        <v>0.5</v>
      </c>
      <c r="AT267">
        <f>BP267</f>
        <v>0</v>
      </c>
      <c r="AU267">
        <f>I267</f>
        <v>0</v>
      </c>
      <c r="AV267">
        <f>AR267*AS267*AT267</f>
        <v>0</v>
      </c>
      <c r="AW267">
        <f>BB267/AQ267</f>
        <v>0</v>
      </c>
      <c r="AX267">
        <f>(AU267-AN267)/AT267</f>
        <v>0</v>
      </c>
      <c r="AY267">
        <f>(AK267-AQ267)/AQ267</f>
        <v>0</v>
      </c>
      <c r="AZ267" t="s">
        <v>294</v>
      </c>
      <c r="BA267">
        <v>0</v>
      </c>
      <c r="BB267">
        <f>AQ267-BA267</f>
        <v>0</v>
      </c>
      <c r="BC267">
        <f>(AQ267-AP267)/(AQ267-BA267)</f>
        <v>0</v>
      </c>
      <c r="BD267">
        <f>(AK267-AQ267)/(AK267-BA267)</f>
        <v>0</v>
      </c>
      <c r="BE267">
        <f>(AQ267-AP267)/(AQ267-AJ267)</f>
        <v>0</v>
      </c>
      <c r="BF267">
        <f>(AK267-AQ267)/(AK267-AJ267)</f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f>$B$11*CM267+$C$11*CN267+$F$11*CO267*(1-CR267)</f>
        <v>0</v>
      </c>
      <c r="BP267">
        <f>BO267*BQ267</f>
        <v>0</v>
      </c>
      <c r="BQ267">
        <f>($B$11*$D$9+$C$11*$D$9+$F$11*((DB267+CT267)/MAX(DB267+CT267+DC267, 0.1)*$I$9+DC267/MAX(DB267+CT267+DC267, 0.1)*$J$9))/($B$11+$C$11+$F$11)</f>
        <v>0</v>
      </c>
      <c r="BR267">
        <f>($B$11*$K$9+$C$11*$K$9+$F$11*((DB267+CT267)/MAX(DB267+CT267+DC267, 0.1)*$P$9+DC267/MAX(DB267+CT267+DC267, 0.1)*$Q$9))/($B$11+$C$11+$F$11)</f>
        <v>0</v>
      </c>
      <c r="BS267">
        <v>6</v>
      </c>
      <c r="BT267">
        <v>0.5</v>
      </c>
      <c r="BU267" t="s">
        <v>295</v>
      </c>
      <c r="BV267">
        <v>2</v>
      </c>
      <c r="BW267">
        <v>1621534069.6</v>
      </c>
      <c r="BX267">
        <v>817.607</v>
      </c>
      <c r="BY267">
        <v>827.709</v>
      </c>
      <c r="BZ267">
        <v>12.9353</v>
      </c>
      <c r="CA267">
        <v>12.9255</v>
      </c>
      <c r="CB267">
        <v>806.8</v>
      </c>
      <c r="CC267">
        <v>12.7819</v>
      </c>
      <c r="CD267">
        <v>699.555</v>
      </c>
      <c r="CE267">
        <v>100.926</v>
      </c>
      <c r="CF267">
        <v>0.0996242</v>
      </c>
      <c r="CG267">
        <v>22.9367</v>
      </c>
      <c r="CH267">
        <v>22.9237</v>
      </c>
      <c r="CI267">
        <v>999.9</v>
      </c>
      <c r="CJ267">
        <v>0</v>
      </c>
      <c r="CK267">
        <v>0</v>
      </c>
      <c r="CL267">
        <v>10000</v>
      </c>
      <c r="CM267">
        <v>0</v>
      </c>
      <c r="CN267">
        <v>3.22278</v>
      </c>
      <c r="CO267">
        <v>599.78</v>
      </c>
      <c r="CP267">
        <v>0.932968</v>
      </c>
      <c r="CQ267">
        <v>0.0670323</v>
      </c>
      <c r="CR267">
        <v>0</v>
      </c>
      <c r="CS267">
        <v>3.5444</v>
      </c>
      <c r="CT267">
        <v>4.99951</v>
      </c>
      <c r="CU267">
        <v>86.2669</v>
      </c>
      <c r="CV267">
        <v>4812.27</v>
      </c>
      <c r="CW267">
        <v>37.562</v>
      </c>
      <c r="CX267">
        <v>41.312</v>
      </c>
      <c r="CY267">
        <v>39.937</v>
      </c>
      <c r="CZ267">
        <v>40.875</v>
      </c>
      <c r="DA267">
        <v>39.875</v>
      </c>
      <c r="DB267">
        <v>554.91</v>
      </c>
      <c r="DC267">
        <v>39.87</v>
      </c>
      <c r="DD267">
        <v>0</v>
      </c>
      <c r="DE267">
        <v>1621534073.2</v>
      </c>
      <c r="DF267">
        <v>0</v>
      </c>
      <c r="DG267">
        <v>3.44014230769231</v>
      </c>
      <c r="DH267">
        <v>0.147593165794095</v>
      </c>
      <c r="DI267">
        <v>-2.18269060608093</v>
      </c>
      <c r="DJ267">
        <v>86.6721346153846</v>
      </c>
      <c r="DK267">
        <v>15</v>
      </c>
      <c r="DL267">
        <v>1621533543.5</v>
      </c>
      <c r="DM267" t="s">
        <v>296</v>
      </c>
      <c r="DN267">
        <v>1621533543</v>
      </c>
      <c r="DO267">
        <v>1621533543.5</v>
      </c>
      <c r="DP267">
        <v>4</v>
      </c>
      <c r="DQ267">
        <v>0.002</v>
      </c>
      <c r="DR267">
        <v>0.003</v>
      </c>
      <c r="DS267">
        <v>8.559</v>
      </c>
      <c r="DT267">
        <v>0.154</v>
      </c>
      <c r="DU267">
        <v>420</v>
      </c>
      <c r="DV267">
        <v>13</v>
      </c>
      <c r="DW267">
        <v>1.35</v>
      </c>
      <c r="DX267">
        <v>0.35</v>
      </c>
      <c r="DY267">
        <v>-10.1517207317073</v>
      </c>
      <c r="DZ267">
        <v>1.1622650174216</v>
      </c>
      <c r="EA267">
        <v>0.234549243416536</v>
      </c>
      <c r="EB267">
        <v>0</v>
      </c>
      <c r="EC267">
        <v>3.42645588235294</v>
      </c>
      <c r="ED267">
        <v>0.193520771253285</v>
      </c>
      <c r="EE267">
        <v>0.178102271001765</v>
      </c>
      <c r="EF267">
        <v>1</v>
      </c>
      <c r="EG267">
        <v>0.00474120582926829</v>
      </c>
      <c r="EH267">
        <v>0.0009774496933798</v>
      </c>
      <c r="EI267">
        <v>0.00443616740115721</v>
      </c>
      <c r="EJ267">
        <v>1</v>
      </c>
      <c r="EK267">
        <v>2</v>
      </c>
      <c r="EL267">
        <v>3</v>
      </c>
      <c r="EM267" t="s">
        <v>306</v>
      </c>
      <c r="EN267">
        <v>100</v>
      </c>
      <c r="EO267">
        <v>100</v>
      </c>
      <c r="EP267">
        <v>10.807</v>
      </c>
      <c r="EQ267">
        <v>0.1534</v>
      </c>
      <c r="ER267">
        <v>5.25304998807394</v>
      </c>
      <c r="ES267">
        <v>0.0095515401478521</v>
      </c>
      <c r="ET267">
        <v>-4.08282145803731e-06</v>
      </c>
      <c r="EU267">
        <v>9.61633180237613e-10</v>
      </c>
      <c r="EV267">
        <v>-0.0133641391554055</v>
      </c>
      <c r="EW267">
        <v>0.00964955815971448</v>
      </c>
      <c r="EX267">
        <v>0.000351754833574242</v>
      </c>
      <c r="EY267">
        <v>-6.74969522547015e-06</v>
      </c>
      <c r="EZ267">
        <v>-1</v>
      </c>
      <c r="FA267">
        <v>-1</v>
      </c>
      <c r="FB267">
        <v>-1</v>
      </c>
      <c r="FC267">
        <v>-1</v>
      </c>
      <c r="FD267">
        <v>8.8</v>
      </c>
      <c r="FE267">
        <v>8.8</v>
      </c>
      <c r="FF267">
        <v>2</v>
      </c>
      <c r="FG267">
        <v>793.296</v>
      </c>
      <c r="FH267">
        <v>740.862</v>
      </c>
      <c r="FI267">
        <v>20.0004</v>
      </c>
      <c r="FJ267">
        <v>26.7523</v>
      </c>
      <c r="FK267">
        <v>30</v>
      </c>
      <c r="FL267">
        <v>26.8354</v>
      </c>
      <c r="FM267">
        <v>26.8099</v>
      </c>
      <c r="FN267">
        <v>46.7171</v>
      </c>
      <c r="FO267">
        <v>16.2061</v>
      </c>
      <c r="FP267">
        <v>6.08919</v>
      </c>
      <c r="FQ267">
        <v>20</v>
      </c>
      <c r="FR267">
        <v>837.73</v>
      </c>
      <c r="FS267">
        <v>12.9953</v>
      </c>
      <c r="FT267">
        <v>100.058</v>
      </c>
      <c r="FU267">
        <v>100.417</v>
      </c>
    </row>
    <row r="268" spans="1:177">
      <c r="A268">
        <v>252</v>
      </c>
      <c r="B268">
        <v>1621534071.6</v>
      </c>
      <c r="C268">
        <v>502.099999904633</v>
      </c>
      <c r="D268" t="s">
        <v>800</v>
      </c>
      <c r="E268" t="s">
        <v>801</v>
      </c>
      <c r="G268">
        <v>1621534071.6</v>
      </c>
      <c r="H268">
        <f>CD268*AF268*(BZ268-CA268)/(100*BS268*(1000-AF268*BZ268))</f>
        <v>0</v>
      </c>
      <c r="I268">
        <f>CD268*AF268*(BY268-BX268*(1000-AF268*CA268)/(1000-AF268*BZ268))/(100*BS268)</f>
        <v>0</v>
      </c>
      <c r="J268">
        <f>BX268 - IF(AF268&gt;1, I268*BS268*100.0/(AH268*CL268), 0)</f>
        <v>0</v>
      </c>
      <c r="K268">
        <f>((Q268-H268/2)*J268-I268)/(Q268+H268/2)</f>
        <v>0</v>
      </c>
      <c r="L268">
        <f>K268*(CE268+CF268)/1000.0</f>
        <v>0</v>
      </c>
      <c r="M268">
        <f>(BX268 - IF(AF268&gt;1, I268*BS268*100.0/(AH268*CL268), 0))*(CE268+CF268)/1000.0</f>
        <v>0</v>
      </c>
      <c r="N268">
        <f>2.0/((1/P268-1/O268)+SIGN(P268)*SQRT((1/P268-1/O268)*(1/P268-1/O268) + 4*BT268/((BT268+1)*(BT268+1))*(2*1/P268*1/O268-1/O268*1/O268)))</f>
        <v>0</v>
      </c>
      <c r="O268">
        <f>IF(LEFT(BU268,1)&lt;&gt;"0",IF(LEFT(BU268,1)="1",3.0,BV268),$D$5+$E$5*(CL268*CE268/($K$5*1000))+$F$5*(CL268*CE268/($K$5*1000))*MAX(MIN(BS268,$J$5),$I$5)*MAX(MIN(BS268,$J$5),$I$5)+$G$5*MAX(MIN(BS268,$J$5),$I$5)*(CL268*CE268/($K$5*1000))+$H$5*(CL268*CE268/($K$5*1000))*(CL268*CE268/($K$5*1000)))</f>
        <v>0</v>
      </c>
      <c r="P268">
        <f>H268*(1000-(1000*0.61365*exp(17.502*T268/(240.97+T268))/(CE268+CF268)+BZ268)/2)/(1000*0.61365*exp(17.502*T268/(240.97+T268))/(CE268+CF268)-BZ268)</f>
        <v>0</v>
      </c>
      <c r="Q268">
        <f>1/((BT268+1)/(N268/1.6)+1/(O268/1.37)) + BT268/((BT268+1)/(N268/1.6) + BT268/(O268/1.37))</f>
        <v>0</v>
      </c>
      <c r="R268">
        <f>(BP268*BR268)</f>
        <v>0</v>
      </c>
      <c r="S268">
        <f>(CG268+(R268+2*0.95*5.67E-8*(((CG268+$B$7)+273)^4-(CG268+273)^4)-44100*H268)/(1.84*29.3*O268+8*0.95*5.67E-8*(CG268+273)^3))</f>
        <v>0</v>
      </c>
      <c r="T268">
        <f>($C$7*CH268+$D$7*CI268+$E$7*S268)</f>
        <v>0</v>
      </c>
      <c r="U268">
        <f>0.61365*exp(17.502*T268/(240.97+T268))</f>
        <v>0</v>
      </c>
      <c r="V268">
        <f>(W268/X268*100)</f>
        <v>0</v>
      </c>
      <c r="W268">
        <f>BZ268*(CE268+CF268)/1000</f>
        <v>0</v>
      </c>
      <c r="X268">
        <f>0.61365*exp(17.502*CG268/(240.97+CG268))</f>
        <v>0</v>
      </c>
      <c r="Y268">
        <f>(U268-BZ268*(CE268+CF268)/1000)</f>
        <v>0</v>
      </c>
      <c r="Z268">
        <f>(-H268*44100)</f>
        <v>0</v>
      </c>
      <c r="AA268">
        <f>2*29.3*O268*0.92*(CG268-T268)</f>
        <v>0</v>
      </c>
      <c r="AB268">
        <f>2*0.95*5.67E-8*(((CG268+$B$7)+273)^4-(T268+273)^4)</f>
        <v>0</v>
      </c>
      <c r="AC268">
        <f>R268+AB268+Z268+AA268</f>
        <v>0</v>
      </c>
      <c r="AD268">
        <v>0</v>
      </c>
      <c r="AE268">
        <v>0</v>
      </c>
      <c r="AF268">
        <f>IF(AD268*$H$13&gt;=AH268,1.0,(AH268/(AH268-AD268*$H$13)))</f>
        <v>0</v>
      </c>
      <c r="AG268">
        <f>(AF268-1)*100</f>
        <v>0</v>
      </c>
      <c r="AH268">
        <f>MAX(0,($B$13+$C$13*CL268)/(1+$D$13*CL268)*CE268/(CG268+273)*$E$13)</f>
        <v>0</v>
      </c>
      <c r="AI268" t="s">
        <v>294</v>
      </c>
      <c r="AJ268">
        <v>0</v>
      </c>
      <c r="AK268">
        <v>0</v>
      </c>
      <c r="AL268">
        <f>AK268-AJ268</f>
        <v>0</v>
      </c>
      <c r="AM268">
        <f>AL268/AK268</f>
        <v>0</v>
      </c>
      <c r="AN268">
        <v>0</v>
      </c>
      <c r="AO268" t="s">
        <v>294</v>
      </c>
      <c r="AP268">
        <v>0</v>
      </c>
      <c r="AQ268">
        <v>0</v>
      </c>
      <c r="AR268">
        <f>1-AP268/AQ268</f>
        <v>0</v>
      </c>
      <c r="AS268">
        <v>0.5</v>
      </c>
      <c r="AT268">
        <f>BP268</f>
        <v>0</v>
      </c>
      <c r="AU268">
        <f>I268</f>
        <v>0</v>
      </c>
      <c r="AV268">
        <f>AR268*AS268*AT268</f>
        <v>0</v>
      </c>
      <c r="AW268">
        <f>BB268/AQ268</f>
        <v>0</v>
      </c>
      <c r="AX268">
        <f>(AU268-AN268)/AT268</f>
        <v>0</v>
      </c>
      <c r="AY268">
        <f>(AK268-AQ268)/AQ268</f>
        <v>0</v>
      </c>
      <c r="AZ268" t="s">
        <v>294</v>
      </c>
      <c r="BA268">
        <v>0</v>
      </c>
      <c r="BB268">
        <f>AQ268-BA268</f>
        <v>0</v>
      </c>
      <c r="BC268">
        <f>(AQ268-AP268)/(AQ268-BA268)</f>
        <v>0</v>
      </c>
      <c r="BD268">
        <f>(AK268-AQ268)/(AK268-BA268)</f>
        <v>0</v>
      </c>
      <c r="BE268">
        <f>(AQ268-AP268)/(AQ268-AJ268)</f>
        <v>0</v>
      </c>
      <c r="BF268">
        <f>(AK268-AQ268)/(AK268-AJ268)</f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f>$B$11*CM268+$C$11*CN268+$F$11*CO268*(1-CR268)</f>
        <v>0</v>
      </c>
      <c r="BP268">
        <f>BO268*BQ268</f>
        <v>0</v>
      </c>
      <c r="BQ268">
        <f>($B$11*$D$9+$C$11*$D$9+$F$11*((DB268+CT268)/MAX(DB268+CT268+DC268, 0.1)*$I$9+DC268/MAX(DB268+CT268+DC268, 0.1)*$J$9))/($B$11+$C$11+$F$11)</f>
        <v>0</v>
      </c>
      <c r="BR268">
        <f>($B$11*$K$9+$C$11*$K$9+$F$11*((DB268+CT268)/MAX(DB268+CT268+DC268, 0.1)*$P$9+DC268/MAX(DB268+CT268+DC268, 0.1)*$Q$9))/($B$11+$C$11+$F$11)</f>
        <v>0</v>
      </c>
      <c r="BS268">
        <v>6</v>
      </c>
      <c r="BT268">
        <v>0.5</v>
      </c>
      <c r="BU268" t="s">
        <v>295</v>
      </c>
      <c r="BV268">
        <v>2</v>
      </c>
      <c r="BW268">
        <v>1621534071.6</v>
      </c>
      <c r="BX268">
        <v>820.815</v>
      </c>
      <c r="BY268">
        <v>830.814</v>
      </c>
      <c r="BZ268">
        <v>12.9305</v>
      </c>
      <c r="CA268">
        <v>12.925</v>
      </c>
      <c r="CB268">
        <v>809.993</v>
      </c>
      <c r="CC268">
        <v>12.7772</v>
      </c>
      <c r="CD268">
        <v>699.516</v>
      </c>
      <c r="CE268">
        <v>100.927</v>
      </c>
      <c r="CF268">
        <v>0.0989323</v>
      </c>
      <c r="CG268">
        <v>22.9359</v>
      </c>
      <c r="CH268">
        <v>22.9012</v>
      </c>
      <c r="CI268">
        <v>999.9</v>
      </c>
      <c r="CJ268">
        <v>0</v>
      </c>
      <c r="CK268">
        <v>0</v>
      </c>
      <c r="CL268">
        <v>10110</v>
      </c>
      <c r="CM268">
        <v>0</v>
      </c>
      <c r="CN268">
        <v>3.22278</v>
      </c>
      <c r="CO268">
        <v>600.097</v>
      </c>
      <c r="CP268">
        <v>0.933003</v>
      </c>
      <c r="CQ268">
        <v>0.0669971</v>
      </c>
      <c r="CR268">
        <v>0</v>
      </c>
      <c r="CS268">
        <v>3.7518</v>
      </c>
      <c r="CT268">
        <v>4.99951</v>
      </c>
      <c r="CU268">
        <v>86.3343</v>
      </c>
      <c r="CV268">
        <v>4814.89</v>
      </c>
      <c r="CW268">
        <v>37.625</v>
      </c>
      <c r="CX268">
        <v>41.312</v>
      </c>
      <c r="CY268">
        <v>40</v>
      </c>
      <c r="CZ268">
        <v>40.875</v>
      </c>
      <c r="DA268">
        <v>39.875</v>
      </c>
      <c r="DB268">
        <v>555.23</v>
      </c>
      <c r="DC268">
        <v>39.87</v>
      </c>
      <c r="DD268">
        <v>0</v>
      </c>
      <c r="DE268">
        <v>1621534075.6</v>
      </c>
      <c r="DF268">
        <v>0</v>
      </c>
      <c r="DG268">
        <v>3.45131923076923</v>
      </c>
      <c r="DH268">
        <v>0.641029052365071</v>
      </c>
      <c r="DI268">
        <v>-2.13719999714926</v>
      </c>
      <c r="DJ268">
        <v>86.6117884615385</v>
      </c>
      <c r="DK268">
        <v>15</v>
      </c>
      <c r="DL268">
        <v>1621533543.5</v>
      </c>
      <c r="DM268" t="s">
        <v>296</v>
      </c>
      <c r="DN268">
        <v>1621533543</v>
      </c>
      <c r="DO268">
        <v>1621533543.5</v>
      </c>
      <c r="DP268">
        <v>4</v>
      </c>
      <c r="DQ268">
        <v>0.002</v>
      </c>
      <c r="DR268">
        <v>0.003</v>
      </c>
      <c r="DS268">
        <v>8.559</v>
      </c>
      <c r="DT268">
        <v>0.154</v>
      </c>
      <c r="DU268">
        <v>420</v>
      </c>
      <c r="DV268">
        <v>13</v>
      </c>
      <c r="DW268">
        <v>1.35</v>
      </c>
      <c r="DX268">
        <v>0.35</v>
      </c>
      <c r="DY268">
        <v>-10.1266002439024</v>
      </c>
      <c r="DZ268">
        <v>1.86200989547039</v>
      </c>
      <c r="EA268">
        <v>0.261487754425661</v>
      </c>
      <c r="EB268">
        <v>0</v>
      </c>
      <c r="EC268">
        <v>3.44084411764706</v>
      </c>
      <c r="ED268">
        <v>0.0345722738799594</v>
      </c>
      <c r="EE268">
        <v>0.174482849639554</v>
      </c>
      <c r="EF268">
        <v>1</v>
      </c>
      <c r="EG268">
        <v>0.00493973287804878</v>
      </c>
      <c r="EH268">
        <v>-0.00705202331707315</v>
      </c>
      <c r="EI268">
        <v>0.0043304844354737</v>
      </c>
      <c r="EJ268">
        <v>1</v>
      </c>
      <c r="EK268">
        <v>2</v>
      </c>
      <c r="EL268">
        <v>3</v>
      </c>
      <c r="EM268" t="s">
        <v>306</v>
      </c>
      <c r="EN268">
        <v>100</v>
      </c>
      <c r="EO268">
        <v>100</v>
      </c>
      <c r="EP268">
        <v>10.822</v>
      </c>
      <c r="EQ268">
        <v>0.1533</v>
      </c>
      <c r="ER268">
        <v>5.25304998807394</v>
      </c>
      <c r="ES268">
        <v>0.0095515401478521</v>
      </c>
      <c r="ET268">
        <v>-4.08282145803731e-06</v>
      </c>
      <c r="EU268">
        <v>9.61633180237613e-10</v>
      </c>
      <c r="EV268">
        <v>-0.0133641391554055</v>
      </c>
      <c r="EW268">
        <v>0.00964955815971448</v>
      </c>
      <c r="EX268">
        <v>0.000351754833574242</v>
      </c>
      <c r="EY268">
        <v>-6.74969522547015e-06</v>
      </c>
      <c r="EZ268">
        <v>-1</v>
      </c>
      <c r="FA268">
        <v>-1</v>
      </c>
      <c r="FB268">
        <v>-1</v>
      </c>
      <c r="FC268">
        <v>-1</v>
      </c>
      <c r="FD268">
        <v>8.8</v>
      </c>
      <c r="FE268">
        <v>8.8</v>
      </c>
      <c r="FF268">
        <v>2</v>
      </c>
      <c r="FG268">
        <v>793.442</v>
      </c>
      <c r="FH268">
        <v>740.832</v>
      </c>
      <c r="FI268">
        <v>20.0004</v>
      </c>
      <c r="FJ268">
        <v>26.7523</v>
      </c>
      <c r="FK268">
        <v>29.9999</v>
      </c>
      <c r="FL268">
        <v>26.8331</v>
      </c>
      <c r="FM268">
        <v>26.8082</v>
      </c>
      <c r="FN268">
        <v>46.8734</v>
      </c>
      <c r="FO268">
        <v>15.9189</v>
      </c>
      <c r="FP268">
        <v>6.08919</v>
      </c>
      <c r="FQ268">
        <v>20</v>
      </c>
      <c r="FR268">
        <v>841.11</v>
      </c>
      <c r="FS268">
        <v>12.9953</v>
      </c>
      <c r="FT268">
        <v>100.058</v>
      </c>
      <c r="FU268">
        <v>100.415</v>
      </c>
    </row>
    <row r="269" spans="1:177">
      <c r="A269">
        <v>253</v>
      </c>
      <c r="B269">
        <v>1621534073.6</v>
      </c>
      <c r="C269">
        <v>504.099999904633</v>
      </c>
      <c r="D269" t="s">
        <v>802</v>
      </c>
      <c r="E269" t="s">
        <v>803</v>
      </c>
      <c r="G269">
        <v>1621534073.6</v>
      </c>
      <c r="H269">
        <f>CD269*AF269*(BZ269-CA269)/(100*BS269*(1000-AF269*BZ269))</f>
        <v>0</v>
      </c>
      <c r="I269">
        <f>CD269*AF269*(BY269-BX269*(1000-AF269*CA269)/(1000-AF269*BZ269))/(100*BS269)</f>
        <v>0</v>
      </c>
      <c r="J269">
        <f>BX269 - IF(AF269&gt;1, I269*BS269*100.0/(AH269*CL269), 0)</f>
        <v>0</v>
      </c>
      <c r="K269">
        <f>((Q269-H269/2)*J269-I269)/(Q269+H269/2)</f>
        <v>0</v>
      </c>
      <c r="L269">
        <f>K269*(CE269+CF269)/1000.0</f>
        <v>0</v>
      </c>
      <c r="M269">
        <f>(BX269 - IF(AF269&gt;1, I269*BS269*100.0/(AH269*CL269), 0))*(CE269+CF269)/1000.0</f>
        <v>0</v>
      </c>
      <c r="N269">
        <f>2.0/((1/P269-1/O269)+SIGN(P269)*SQRT((1/P269-1/O269)*(1/P269-1/O269) + 4*BT269/((BT269+1)*(BT269+1))*(2*1/P269*1/O269-1/O269*1/O269)))</f>
        <v>0</v>
      </c>
      <c r="O269">
        <f>IF(LEFT(BU269,1)&lt;&gt;"0",IF(LEFT(BU269,1)="1",3.0,BV269),$D$5+$E$5*(CL269*CE269/($K$5*1000))+$F$5*(CL269*CE269/($K$5*1000))*MAX(MIN(BS269,$J$5),$I$5)*MAX(MIN(BS269,$J$5),$I$5)+$G$5*MAX(MIN(BS269,$J$5),$I$5)*(CL269*CE269/($K$5*1000))+$H$5*(CL269*CE269/($K$5*1000))*(CL269*CE269/($K$5*1000)))</f>
        <v>0</v>
      </c>
      <c r="P269">
        <f>H269*(1000-(1000*0.61365*exp(17.502*T269/(240.97+T269))/(CE269+CF269)+BZ269)/2)/(1000*0.61365*exp(17.502*T269/(240.97+T269))/(CE269+CF269)-BZ269)</f>
        <v>0</v>
      </c>
      <c r="Q269">
        <f>1/((BT269+1)/(N269/1.6)+1/(O269/1.37)) + BT269/((BT269+1)/(N269/1.6) + BT269/(O269/1.37))</f>
        <v>0</v>
      </c>
      <c r="R269">
        <f>(BP269*BR269)</f>
        <v>0</v>
      </c>
      <c r="S269">
        <f>(CG269+(R269+2*0.95*5.67E-8*(((CG269+$B$7)+273)^4-(CG269+273)^4)-44100*H269)/(1.84*29.3*O269+8*0.95*5.67E-8*(CG269+273)^3))</f>
        <v>0</v>
      </c>
      <c r="T269">
        <f>($C$7*CH269+$D$7*CI269+$E$7*S269)</f>
        <v>0</v>
      </c>
      <c r="U269">
        <f>0.61365*exp(17.502*T269/(240.97+T269))</f>
        <v>0</v>
      </c>
      <c r="V269">
        <f>(W269/X269*100)</f>
        <v>0</v>
      </c>
      <c r="W269">
        <f>BZ269*(CE269+CF269)/1000</f>
        <v>0</v>
      </c>
      <c r="X269">
        <f>0.61365*exp(17.502*CG269/(240.97+CG269))</f>
        <v>0</v>
      </c>
      <c r="Y269">
        <f>(U269-BZ269*(CE269+CF269)/1000)</f>
        <v>0</v>
      </c>
      <c r="Z269">
        <f>(-H269*44100)</f>
        <v>0</v>
      </c>
      <c r="AA269">
        <f>2*29.3*O269*0.92*(CG269-T269)</f>
        <v>0</v>
      </c>
      <c r="AB269">
        <f>2*0.95*5.67E-8*(((CG269+$B$7)+273)^4-(T269+273)^4)</f>
        <v>0</v>
      </c>
      <c r="AC269">
        <f>R269+AB269+Z269+AA269</f>
        <v>0</v>
      </c>
      <c r="AD269">
        <v>0</v>
      </c>
      <c r="AE269">
        <v>0</v>
      </c>
      <c r="AF269">
        <f>IF(AD269*$H$13&gt;=AH269,1.0,(AH269/(AH269-AD269*$H$13)))</f>
        <v>0</v>
      </c>
      <c r="AG269">
        <f>(AF269-1)*100</f>
        <v>0</v>
      </c>
      <c r="AH269">
        <f>MAX(0,($B$13+$C$13*CL269)/(1+$D$13*CL269)*CE269/(CG269+273)*$E$13)</f>
        <v>0</v>
      </c>
      <c r="AI269" t="s">
        <v>294</v>
      </c>
      <c r="AJ269">
        <v>0</v>
      </c>
      <c r="AK269">
        <v>0</v>
      </c>
      <c r="AL269">
        <f>AK269-AJ269</f>
        <v>0</v>
      </c>
      <c r="AM269">
        <f>AL269/AK269</f>
        <v>0</v>
      </c>
      <c r="AN269">
        <v>0</v>
      </c>
      <c r="AO269" t="s">
        <v>294</v>
      </c>
      <c r="AP269">
        <v>0</v>
      </c>
      <c r="AQ269">
        <v>0</v>
      </c>
      <c r="AR269">
        <f>1-AP269/AQ269</f>
        <v>0</v>
      </c>
      <c r="AS269">
        <v>0.5</v>
      </c>
      <c r="AT269">
        <f>BP269</f>
        <v>0</v>
      </c>
      <c r="AU269">
        <f>I269</f>
        <v>0</v>
      </c>
      <c r="AV269">
        <f>AR269*AS269*AT269</f>
        <v>0</v>
      </c>
      <c r="AW269">
        <f>BB269/AQ269</f>
        <v>0</v>
      </c>
      <c r="AX269">
        <f>(AU269-AN269)/AT269</f>
        <v>0</v>
      </c>
      <c r="AY269">
        <f>(AK269-AQ269)/AQ269</f>
        <v>0</v>
      </c>
      <c r="AZ269" t="s">
        <v>294</v>
      </c>
      <c r="BA269">
        <v>0</v>
      </c>
      <c r="BB269">
        <f>AQ269-BA269</f>
        <v>0</v>
      </c>
      <c r="BC269">
        <f>(AQ269-AP269)/(AQ269-BA269)</f>
        <v>0</v>
      </c>
      <c r="BD269">
        <f>(AK269-AQ269)/(AK269-BA269)</f>
        <v>0</v>
      </c>
      <c r="BE269">
        <f>(AQ269-AP269)/(AQ269-AJ269)</f>
        <v>0</v>
      </c>
      <c r="BF269">
        <f>(AK269-AQ269)/(AK269-AJ269)</f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f>$B$11*CM269+$C$11*CN269+$F$11*CO269*(1-CR269)</f>
        <v>0</v>
      </c>
      <c r="BP269">
        <f>BO269*BQ269</f>
        <v>0</v>
      </c>
      <c r="BQ269">
        <f>($B$11*$D$9+$C$11*$D$9+$F$11*((DB269+CT269)/MAX(DB269+CT269+DC269, 0.1)*$I$9+DC269/MAX(DB269+CT269+DC269, 0.1)*$J$9))/($B$11+$C$11+$F$11)</f>
        <v>0</v>
      </c>
      <c r="BR269">
        <f>($B$11*$K$9+$C$11*$K$9+$F$11*((DB269+CT269)/MAX(DB269+CT269+DC269, 0.1)*$P$9+DC269/MAX(DB269+CT269+DC269, 0.1)*$Q$9))/($B$11+$C$11+$F$11)</f>
        <v>0</v>
      </c>
      <c r="BS269">
        <v>6</v>
      </c>
      <c r="BT269">
        <v>0.5</v>
      </c>
      <c r="BU269" t="s">
        <v>295</v>
      </c>
      <c r="BV269">
        <v>2</v>
      </c>
      <c r="BW269">
        <v>1621534073.6</v>
      </c>
      <c r="BX269">
        <v>824.051</v>
      </c>
      <c r="BY269">
        <v>834.28</v>
      </c>
      <c r="BZ269">
        <v>12.9356</v>
      </c>
      <c r="CA269">
        <v>12.9455</v>
      </c>
      <c r="CB269">
        <v>813.213</v>
      </c>
      <c r="CC269">
        <v>12.7822</v>
      </c>
      <c r="CD269">
        <v>699.444</v>
      </c>
      <c r="CE269">
        <v>100.925</v>
      </c>
      <c r="CF269">
        <v>0.0997733</v>
      </c>
      <c r="CG269">
        <v>22.937</v>
      </c>
      <c r="CH269">
        <v>22.9081</v>
      </c>
      <c r="CI269">
        <v>999.9</v>
      </c>
      <c r="CJ269">
        <v>0</v>
      </c>
      <c r="CK269">
        <v>0</v>
      </c>
      <c r="CL269">
        <v>10020</v>
      </c>
      <c r="CM269">
        <v>0</v>
      </c>
      <c r="CN269">
        <v>3.22278</v>
      </c>
      <c r="CO269">
        <v>600.1</v>
      </c>
      <c r="CP269">
        <v>0.933003</v>
      </c>
      <c r="CQ269">
        <v>0.0669971</v>
      </c>
      <c r="CR269">
        <v>0</v>
      </c>
      <c r="CS269">
        <v>3.5053</v>
      </c>
      <c r="CT269">
        <v>4.99951</v>
      </c>
      <c r="CU269">
        <v>86.4665</v>
      </c>
      <c r="CV269">
        <v>4814.91</v>
      </c>
      <c r="CW269">
        <v>37.562</v>
      </c>
      <c r="CX269">
        <v>41.312</v>
      </c>
      <c r="CY269">
        <v>39.937</v>
      </c>
      <c r="CZ269">
        <v>40.875</v>
      </c>
      <c r="DA269">
        <v>39.875</v>
      </c>
      <c r="DB269">
        <v>555.23</v>
      </c>
      <c r="DC269">
        <v>39.87</v>
      </c>
      <c r="DD269">
        <v>0</v>
      </c>
      <c r="DE269">
        <v>1621534077.4</v>
      </c>
      <c r="DF269">
        <v>0</v>
      </c>
      <c r="DG269">
        <v>3.45598</v>
      </c>
      <c r="DH269">
        <v>0.0592615324128586</v>
      </c>
      <c r="DI269">
        <v>-1.56651537825042</v>
      </c>
      <c r="DJ269">
        <v>86.5553</v>
      </c>
      <c r="DK269">
        <v>15</v>
      </c>
      <c r="DL269">
        <v>1621533543.5</v>
      </c>
      <c r="DM269" t="s">
        <v>296</v>
      </c>
      <c r="DN269">
        <v>1621533543</v>
      </c>
      <c r="DO269">
        <v>1621533543.5</v>
      </c>
      <c r="DP269">
        <v>4</v>
      </c>
      <c r="DQ269">
        <v>0.002</v>
      </c>
      <c r="DR269">
        <v>0.003</v>
      </c>
      <c r="DS269">
        <v>8.559</v>
      </c>
      <c r="DT269">
        <v>0.154</v>
      </c>
      <c r="DU269">
        <v>420</v>
      </c>
      <c r="DV269">
        <v>13</v>
      </c>
      <c r="DW269">
        <v>1.35</v>
      </c>
      <c r="DX269">
        <v>0.35</v>
      </c>
      <c r="DY269">
        <v>-10.1027826829268</v>
      </c>
      <c r="DZ269">
        <v>1.69312160278744</v>
      </c>
      <c r="EA269">
        <v>0.259206014355701</v>
      </c>
      <c r="EB269">
        <v>0</v>
      </c>
      <c r="EC269">
        <v>3.46064</v>
      </c>
      <c r="ED269">
        <v>0.128994129158514</v>
      </c>
      <c r="EE269">
        <v>0.177645115247869</v>
      </c>
      <c r="EF269">
        <v>1</v>
      </c>
      <c r="EG269">
        <v>0.00363673336585366</v>
      </c>
      <c r="EH269">
        <v>-0.00715406935191637</v>
      </c>
      <c r="EI269">
        <v>0.00456580434449385</v>
      </c>
      <c r="EJ269">
        <v>1</v>
      </c>
      <c r="EK269">
        <v>2</v>
      </c>
      <c r="EL269">
        <v>3</v>
      </c>
      <c r="EM269" t="s">
        <v>306</v>
      </c>
      <c r="EN269">
        <v>100</v>
      </c>
      <c r="EO269">
        <v>100</v>
      </c>
      <c r="EP269">
        <v>10.838</v>
      </c>
      <c r="EQ269">
        <v>0.1534</v>
      </c>
      <c r="ER269">
        <v>5.25304998807394</v>
      </c>
      <c r="ES269">
        <v>0.0095515401478521</v>
      </c>
      <c r="ET269">
        <v>-4.08282145803731e-06</v>
      </c>
      <c r="EU269">
        <v>9.61633180237613e-10</v>
      </c>
      <c r="EV269">
        <v>-0.0133641391554055</v>
      </c>
      <c r="EW269">
        <v>0.00964955815971448</v>
      </c>
      <c r="EX269">
        <v>0.000351754833574242</v>
      </c>
      <c r="EY269">
        <v>-6.74969522547015e-06</v>
      </c>
      <c r="EZ269">
        <v>-1</v>
      </c>
      <c r="FA269">
        <v>-1</v>
      </c>
      <c r="FB269">
        <v>-1</v>
      </c>
      <c r="FC269">
        <v>-1</v>
      </c>
      <c r="FD269">
        <v>8.8</v>
      </c>
      <c r="FE269">
        <v>8.8</v>
      </c>
      <c r="FF269">
        <v>2</v>
      </c>
      <c r="FG269">
        <v>792.196</v>
      </c>
      <c r="FH269">
        <v>741.211</v>
      </c>
      <c r="FI269">
        <v>20.0003</v>
      </c>
      <c r="FJ269">
        <v>26.75</v>
      </c>
      <c r="FK269">
        <v>29.9999</v>
      </c>
      <c r="FL269">
        <v>26.8331</v>
      </c>
      <c r="FM269">
        <v>26.8082</v>
      </c>
      <c r="FN269">
        <v>47.0221</v>
      </c>
      <c r="FO269">
        <v>15.9189</v>
      </c>
      <c r="FP269">
        <v>6.08919</v>
      </c>
      <c r="FQ269">
        <v>20</v>
      </c>
      <c r="FR269">
        <v>844.5</v>
      </c>
      <c r="FS269">
        <v>12.9953</v>
      </c>
      <c r="FT269">
        <v>100.06</v>
      </c>
      <c r="FU269">
        <v>100.418</v>
      </c>
    </row>
    <row r="270" spans="1:177">
      <c r="A270">
        <v>254</v>
      </c>
      <c r="B270">
        <v>1621534075.6</v>
      </c>
      <c r="C270">
        <v>506.099999904633</v>
      </c>
      <c r="D270" t="s">
        <v>804</v>
      </c>
      <c r="E270" t="s">
        <v>805</v>
      </c>
      <c r="G270">
        <v>1621534075.6</v>
      </c>
      <c r="H270">
        <f>CD270*AF270*(BZ270-CA270)/(100*BS270*(1000-AF270*BZ270))</f>
        <v>0</v>
      </c>
      <c r="I270">
        <f>CD270*AF270*(BY270-BX270*(1000-AF270*CA270)/(1000-AF270*BZ270))/(100*BS270)</f>
        <v>0</v>
      </c>
      <c r="J270">
        <f>BX270 - IF(AF270&gt;1, I270*BS270*100.0/(AH270*CL270), 0)</f>
        <v>0</v>
      </c>
      <c r="K270">
        <f>((Q270-H270/2)*J270-I270)/(Q270+H270/2)</f>
        <v>0</v>
      </c>
      <c r="L270">
        <f>K270*(CE270+CF270)/1000.0</f>
        <v>0</v>
      </c>
      <c r="M270">
        <f>(BX270 - IF(AF270&gt;1, I270*BS270*100.0/(AH270*CL270), 0))*(CE270+CF270)/1000.0</f>
        <v>0</v>
      </c>
      <c r="N270">
        <f>2.0/((1/P270-1/O270)+SIGN(P270)*SQRT((1/P270-1/O270)*(1/P270-1/O270) + 4*BT270/((BT270+1)*(BT270+1))*(2*1/P270*1/O270-1/O270*1/O270)))</f>
        <v>0</v>
      </c>
      <c r="O270">
        <f>IF(LEFT(BU270,1)&lt;&gt;"0",IF(LEFT(BU270,1)="1",3.0,BV270),$D$5+$E$5*(CL270*CE270/($K$5*1000))+$F$5*(CL270*CE270/($K$5*1000))*MAX(MIN(BS270,$J$5),$I$5)*MAX(MIN(BS270,$J$5),$I$5)+$G$5*MAX(MIN(BS270,$J$5),$I$5)*(CL270*CE270/($K$5*1000))+$H$5*(CL270*CE270/($K$5*1000))*(CL270*CE270/($K$5*1000)))</f>
        <v>0</v>
      </c>
      <c r="P270">
        <f>H270*(1000-(1000*0.61365*exp(17.502*T270/(240.97+T270))/(CE270+CF270)+BZ270)/2)/(1000*0.61365*exp(17.502*T270/(240.97+T270))/(CE270+CF270)-BZ270)</f>
        <v>0</v>
      </c>
      <c r="Q270">
        <f>1/((BT270+1)/(N270/1.6)+1/(O270/1.37)) + BT270/((BT270+1)/(N270/1.6) + BT270/(O270/1.37))</f>
        <v>0</v>
      </c>
      <c r="R270">
        <f>(BP270*BR270)</f>
        <v>0</v>
      </c>
      <c r="S270">
        <f>(CG270+(R270+2*0.95*5.67E-8*(((CG270+$B$7)+273)^4-(CG270+273)^4)-44100*H270)/(1.84*29.3*O270+8*0.95*5.67E-8*(CG270+273)^3))</f>
        <v>0</v>
      </c>
      <c r="T270">
        <f>($C$7*CH270+$D$7*CI270+$E$7*S270)</f>
        <v>0</v>
      </c>
      <c r="U270">
        <f>0.61365*exp(17.502*T270/(240.97+T270))</f>
        <v>0</v>
      </c>
      <c r="V270">
        <f>(W270/X270*100)</f>
        <v>0</v>
      </c>
      <c r="W270">
        <f>BZ270*(CE270+CF270)/1000</f>
        <v>0</v>
      </c>
      <c r="X270">
        <f>0.61365*exp(17.502*CG270/(240.97+CG270))</f>
        <v>0</v>
      </c>
      <c r="Y270">
        <f>(U270-BZ270*(CE270+CF270)/1000)</f>
        <v>0</v>
      </c>
      <c r="Z270">
        <f>(-H270*44100)</f>
        <v>0</v>
      </c>
      <c r="AA270">
        <f>2*29.3*O270*0.92*(CG270-T270)</f>
        <v>0</v>
      </c>
      <c r="AB270">
        <f>2*0.95*5.67E-8*(((CG270+$B$7)+273)^4-(T270+273)^4)</f>
        <v>0</v>
      </c>
      <c r="AC270">
        <f>R270+AB270+Z270+AA270</f>
        <v>0</v>
      </c>
      <c r="AD270">
        <v>0</v>
      </c>
      <c r="AE270">
        <v>0</v>
      </c>
      <c r="AF270">
        <f>IF(AD270*$H$13&gt;=AH270,1.0,(AH270/(AH270-AD270*$H$13)))</f>
        <v>0</v>
      </c>
      <c r="AG270">
        <f>(AF270-1)*100</f>
        <v>0</v>
      </c>
      <c r="AH270">
        <f>MAX(0,($B$13+$C$13*CL270)/(1+$D$13*CL270)*CE270/(CG270+273)*$E$13)</f>
        <v>0</v>
      </c>
      <c r="AI270" t="s">
        <v>294</v>
      </c>
      <c r="AJ270">
        <v>0</v>
      </c>
      <c r="AK270">
        <v>0</v>
      </c>
      <c r="AL270">
        <f>AK270-AJ270</f>
        <v>0</v>
      </c>
      <c r="AM270">
        <f>AL270/AK270</f>
        <v>0</v>
      </c>
      <c r="AN270">
        <v>0</v>
      </c>
      <c r="AO270" t="s">
        <v>294</v>
      </c>
      <c r="AP270">
        <v>0</v>
      </c>
      <c r="AQ270">
        <v>0</v>
      </c>
      <c r="AR270">
        <f>1-AP270/AQ270</f>
        <v>0</v>
      </c>
      <c r="AS270">
        <v>0.5</v>
      </c>
      <c r="AT270">
        <f>BP270</f>
        <v>0</v>
      </c>
      <c r="AU270">
        <f>I270</f>
        <v>0</v>
      </c>
      <c r="AV270">
        <f>AR270*AS270*AT270</f>
        <v>0</v>
      </c>
      <c r="AW270">
        <f>BB270/AQ270</f>
        <v>0</v>
      </c>
      <c r="AX270">
        <f>(AU270-AN270)/AT270</f>
        <v>0</v>
      </c>
      <c r="AY270">
        <f>(AK270-AQ270)/AQ270</f>
        <v>0</v>
      </c>
      <c r="AZ270" t="s">
        <v>294</v>
      </c>
      <c r="BA270">
        <v>0</v>
      </c>
      <c r="BB270">
        <f>AQ270-BA270</f>
        <v>0</v>
      </c>
      <c r="BC270">
        <f>(AQ270-AP270)/(AQ270-BA270)</f>
        <v>0</v>
      </c>
      <c r="BD270">
        <f>(AK270-AQ270)/(AK270-BA270)</f>
        <v>0</v>
      </c>
      <c r="BE270">
        <f>(AQ270-AP270)/(AQ270-AJ270)</f>
        <v>0</v>
      </c>
      <c r="BF270">
        <f>(AK270-AQ270)/(AK270-AJ270)</f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f>$B$11*CM270+$C$11*CN270+$F$11*CO270*(1-CR270)</f>
        <v>0</v>
      </c>
      <c r="BP270">
        <f>BO270*BQ270</f>
        <v>0</v>
      </c>
      <c r="BQ270">
        <f>($B$11*$D$9+$C$11*$D$9+$F$11*((DB270+CT270)/MAX(DB270+CT270+DC270, 0.1)*$I$9+DC270/MAX(DB270+CT270+DC270, 0.1)*$J$9))/($B$11+$C$11+$F$11)</f>
        <v>0</v>
      </c>
      <c r="BR270">
        <f>($B$11*$K$9+$C$11*$K$9+$F$11*((DB270+CT270)/MAX(DB270+CT270+DC270, 0.1)*$P$9+DC270/MAX(DB270+CT270+DC270, 0.1)*$Q$9))/($B$11+$C$11+$F$11)</f>
        <v>0</v>
      </c>
      <c r="BS270">
        <v>6</v>
      </c>
      <c r="BT270">
        <v>0.5</v>
      </c>
      <c r="BU270" t="s">
        <v>295</v>
      </c>
      <c r="BV270">
        <v>2</v>
      </c>
      <c r="BW270">
        <v>1621534075.6</v>
      </c>
      <c r="BX270">
        <v>827.445</v>
      </c>
      <c r="BY270">
        <v>837.385</v>
      </c>
      <c r="BZ270">
        <v>12.9317</v>
      </c>
      <c r="CA270">
        <v>12.9431</v>
      </c>
      <c r="CB270">
        <v>816.591</v>
      </c>
      <c r="CC270">
        <v>12.7784</v>
      </c>
      <c r="CD270">
        <v>699.489</v>
      </c>
      <c r="CE270">
        <v>100.926</v>
      </c>
      <c r="CF270">
        <v>0.100106</v>
      </c>
      <c r="CG270">
        <v>22.9355</v>
      </c>
      <c r="CH270">
        <v>22.9081</v>
      </c>
      <c r="CI270">
        <v>999.9</v>
      </c>
      <c r="CJ270">
        <v>0</v>
      </c>
      <c r="CK270">
        <v>0</v>
      </c>
      <c r="CL270">
        <v>9910</v>
      </c>
      <c r="CM270">
        <v>0</v>
      </c>
      <c r="CN270">
        <v>3.22278</v>
      </c>
      <c r="CO270">
        <v>599.796</v>
      </c>
      <c r="CP270">
        <v>0.932968</v>
      </c>
      <c r="CQ270">
        <v>0.0670323</v>
      </c>
      <c r="CR270">
        <v>0</v>
      </c>
      <c r="CS270">
        <v>3.3845</v>
      </c>
      <c r="CT270">
        <v>4.99951</v>
      </c>
      <c r="CU270">
        <v>86.7865</v>
      </c>
      <c r="CV270">
        <v>4812.4</v>
      </c>
      <c r="CW270">
        <v>37.562</v>
      </c>
      <c r="CX270">
        <v>41.312</v>
      </c>
      <c r="CY270">
        <v>40</v>
      </c>
      <c r="CZ270">
        <v>40.875</v>
      </c>
      <c r="DA270">
        <v>39.875</v>
      </c>
      <c r="DB270">
        <v>554.93</v>
      </c>
      <c r="DC270">
        <v>39.87</v>
      </c>
      <c r="DD270">
        <v>0</v>
      </c>
      <c r="DE270">
        <v>1621534079.2</v>
      </c>
      <c r="DF270">
        <v>0</v>
      </c>
      <c r="DG270">
        <v>3.4536</v>
      </c>
      <c r="DH270">
        <v>0.26762392718109</v>
      </c>
      <c r="DI270">
        <v>-1.29687178966925</v>
      </c>
      <c r="DJ270">
        <v>86.5410038461538</v>
      </c>
      <c r="DK270">
        <v>15</v>
      </c>
      <c r="DL270">
        <v>1621533543.5</v>
      </c>
      <c r="DM270" t="s">
        <v>296</v>
      </c>
      <c r="DN270">
        <v>1621533543</v>
      </c>
      <c r="DO270">
        <v>1621533543.5</v>
      </c>
      <c r="DP270">
        <v>4</v>
      </c>
      <c r="DQ270">
        <v>0.002</v>
      </c>
      <c r="DR270">
        <v>0.003</v>
      </c>
      <c r="DS270">
        <v>8.559</v>
      </c>
      <c r="DT270">
        <v>0.154</v>
      </c>
      <c r="DU270">
        <v>420</v>
      </c>
      <c r="DV270">
        <v>13</v>
      </c>
      <c r="DW270">
        <v>1.35</v>
      </c>
      <c r="DX270">
        <v>0.35</v>
      </c>
      <c r="DY270">
        <v>-10.0939497560976</v>
      </c>
      <c r="DZ270">
        <v>1.43291728222998</v>
      </c>
      <c r="EA270">
        <v>0.256286645365348</v>
      </c>
      <c r="EB270">
        <v>0</v>
      </c>
      <c r="EC270">
        <v>3.43566764705882</v>
      </c>
      <c r="ED270">
        <v>0.478457593589576</v>
      </c>
      <c r="EE270">
        <v>0.165675719262924</v>
      </c>
      <c r="EF270">
        <v>1</v>
      </c>
      <c r="EG270">
        <v>0.00212132263414634</v>
      </c>
      <c r="EH270">
        <v>-0.0320622243763066</v>
      </c>
      <c r="EI270">
        <v>0.00643571216067222</v>
      </c>
      <c r="EJ270">
        <v>1</v>
      </c>
      <c r="EK270">
        <v>2</v>
      </c>
      <c r="EL270">
        <v>3</v>
      </c>
      <c r="EM270" t="s">
        <v>306</v>
      </c>
      <c r="EN270">
        <v>100</v>
      </c>
      <c r="EO270">
        <v>100</v>
      </c>
      <c r="EP270">
        <v>10.854</v>
      </c>
      <c r="EQ270">
        <v>0.1533</v>
      </c>
      <c r="ER270">
        <v>5.25304998807394</v>
      </c>
      <c r="ES270">
        <v>0.0095515401478521</v>
      </c>
      <c r="ET270">
        <v>-4.08282145803731e-06</v>
      </c>
      <c r="EU270">
        <v>9.61633180237613e-10</v>
      </c>
      <c r="EV270">
        <v>-0.0133641391554055</v>
      </c>
      <c r="EW270">
        <v>0.00964955815971448</v>
      </c>
      <c r="EX270">
        <v>0.000351754833574242</v>
      </c>
      <c r="EY270">
        <v>-6.74969522547015e-06</v>
      </c>
      <c r="EZ270">
        <v>-1</v>
      </c>
      <c r="FA270">
        <v>-1</v>
      </c>
      <c r="FB270">
        <v>-1</v>
      </c>
      <c r="FC270">
        <v>-1</v>
      </c>
      <c r="FD270">
        <v>8.9</v>
      </c>
      <c r="FE270">
        <v>8.9</v>
      </c>
      <c r="FF270">
        <v>2</v>
      </c>
      <c r="FG270">
        <v>793.619</v>
      </c>
      <c r="FH270">
        <v>740.453</v>
      </c>
      <c r="FI270">
        <v>20.0003</v>
      </c>
      <c r="FJ270">
        <v>26.75</v>
      </c>
      <c r="FK270">
        <v>29.9999</v>
      </c>
      <c r="FL270">
        <v>26.8331</v>
      </c>
      <c r="FM270">
        <v>26.8082</v>
      </c>
      <c r="FN270">
        <v>47.1798</v>
      </c>
      <c r="FO270">
        <v>15.9189</v>
      </c>
      <c r="FP270">
        <v>6.08919</v>
      </c>
      <c r="FQ270">
        <v>20</v>
      </c>
      <c r="FR270">
        <v>847.94</v>
      </c>
      <c r="FS270">
        <v>12.9953</v>
      </c>
      <c r="FT270">
        <v>100.058</v>
      </c>
      <c r="FU270">
        <v>100.418</v>
      </c>
    </row>
    <row r="271" spans="1:177">
      <c r="A271">
        <v>255</v>
      </c>
      <c r="B271">
        <v>1621534077.6</v>
      </c>
      <c r="C271">
        <v>508.099999904633</v>
      </c>
      <c r="D271" t="s">
        <v>806</v>
      </c>
      <c r="E271" t="s">
        <v>807</v>
      </c>
      <c r="G271">
        <v>1621534077.6</v>
      </c>
      <c r="H271">
        <f>CD271*AF271*(BZ271-CA271)/(100*BS271*(1000-AF271*BZ271))</f>
        <v>0</v>
      </c>
      <c r="I271">
        <f>CD271*AF271*(BY271-BX271*(1000-AF271*CA271)/(1000-AF271*BZ271))/(100*BS271)</f>
        <v>0</v>
      </c>
      <c r="J271">
        <f>BX271 - IF(AF271&gt;1, I271*BS271*100.0/(AH271*CL271), 0)</f>
        <v>0</v>
      </c>
      <c r="K271">
        <f>((Q271-H271/2)*J271-I271)/(Q271+H271/2)</f>
        <v>0</v>
      </c>
      <c r="L271">
        <f>K271*(CE271+CF271)/1000.0</f>
        <v>0</v>
      </c>
      <c r="M271">
        <f>(BX271 - IF(AF271&gt;1, I271*BS271*100.0/(AH271*CL271), 0))*(CE271+CF271)/1000.0</f>
        <v>0</v>
      </c>
      <c r="N271">
        <f>2.0/((1/P271-1/O271)+SIGN(P271)*SQRT((1/P271-1/O271)*(1/P271-1/O271) + 4*BT271/((BT271+1)*(BT271+1))*(2*1/P271*1/O271-1/O271*1/O271)))</f>
        <v>0</v>
      </c>
      <c r="O271">
        <f>IF(LEFT(BU271,1)&lt;&gt;"0",IF(LEFT(BU271,1)="1",3.0,BV271),$D$5+$E$5*(CL271*CE271/($K$5*1000))+$F$5*(CL271*CE271/($K$5*1000))*MAX(MIN(BS271,$J$5),$I$5)*MAX(MIN(BS271,$J$5),$I$5)+$G$5*MAX(MIN(BS271,$J$5),$I$5)*(CL271*CE271/($K$5*1000))+$H$5*(CL271*CE271/($K$5*1000))*(CL271*CE271/($K$5*1000)))</f>
        <v>0</v>
      </c>
      <c r="P271">
        <f>H271*(1000-(1000*0.61365*exp(17.502*T271/(240.97+T271))/(CE271+CF271)+BZ271)/2)/(1000*0.61365*exp(17.502*T271/(240.97+T271))/(CE271+CF271)-BZ271)</f>
        <v>0</v>
      </c>
      <c r="Q271">
        <f>1/((BT271+1)/(N271/1.6)+1/(O271/1.37)) + BT271/((BT271+1)/(N271/1.6) + BT271/(O271/1.37))</f>
        <v>0</v>
      </c>
      <c r="R271">
        <f>(BP271*BR271)</f>
        <v>0</v>
      </c>
      <c r="S271">
        <f>(CG271+(R271+2*0.95*5.67E-8*(((CG271+$B$7)+273)^4-(CG271+273)^4)-44100*H271)/(1.84*29.3*O271+8*0.95*5.67E-8*(CG271+273)^3))</f>
        <v>0</v>
      </c>
      <c r="T271">
        <f>($C$7*CH271+$D$7*CI271+$E$7*S271)</f>
        <v>0</v>
      </c>
      <c r="U271">
        <f>0.61365*exp(17.502*T271/(240.97+T271))</f>
        <v>0</v>
      </c>
      <c r="V271">
        <f>(W271/X271*100)</f>
        <v>0</v>
      </c>
      <c r="W271">
        <f>BZ271*(CE271+CF271)/1000</f>
        <v>0</v>
      </c>
      <c r="X271">
        <f>0.61365*exp(17.502*CG271/(240.97+CG271))</f>
        <v>0</v>
      </c>
      <c r="Y271">
        <f>(U271-BZ271*(CE271+CF271)/1000)</f>
        <v>0</v>
      </c>
      <c r="Z271">
        <f>(-H271*44100)</f>
        <v>0</v>
      </c>
      <c r="AA271">
        <f>2*29.3*O271*0.92*(CG271-T271)</f>
        <v>0</v>
      </c>
      <c r="AB271">
        <f>2*0.95*5.67E-8*(((CG271+$B$7)+273)^4-(T271+273)^4)</f>
        <v>0</v>
      </c>
      <c r="AC271">
        <f>R271+AB271+Z271+AA271</f>
        <v>0</v>
      </c>
      <c r="AD271">
        <v>0</v>
      </c>
      <c r="AE271">
        <v>0</v>
      </c>
      <c r="AF271">
        <f>IF(AD271*$H$13&gt;=AH271,1.0,(AH271/(AH271-AD271*$H$13)))</f>
        <v>0</v>
      </c>
      <c r="AG271">
        <f>(AF271-1)*100</f>
        <v>0</v>
      </c>
      <c r="AH271">
        <f>MAX(0,($B$13+$C$13*CL271)/(1+$D$13*CL271)*CE271/(CG271+273)*$E$13)</f>
        <v>0</v>
      </c>
      <c r="AI271" t="s">
        <v>294</v>
      </c>
      <c r="AJ271">
        <v>0</v>
      </c>
      <c r="AK271">
        <v>0</v>
      </c>
      <c r="AL271">
        <f>AK271-AJ271</f>
        <v>0</v>
      </c>
      <c r="AM271">
        <f>AL271/AK271</f>
        <v>0</v>
      </c>
      <c r="AN271">
        <v>0</v>
      </c>
      <c r="AO271" t="s">
        <v>294</v>
      </c>
      <c r="AP271">
        <v>0</v>
      </c>
      <c r="AQ271">
        <v>0</v>
      </c>
      <c r="AR271">
        <f>1-AP271/AQ271</f>
        <v>0</v>
      </c>
      <c r="AS271">
        <v>0.5</v>
      </c>
      <c r="AT271">
        <f>BP271</f>
        <v>0</v>
      </c>
      <c r="AU271">
        <f>I271</f>
        <v>0</v>
      </c>
      <c r="AV271">
        <f>AR271*AS271*AT271</f>
        <v>0</v>
      </c>
      <c r="AW271">
        <f>BB271/AQ271</f>
        <v>0</v>
      </c>
      <c r="AX271">
        <f>(AU271-AN271)/AT271</f>
        <v>0</v>
      </c>
      <c r="AY271">
        <f>(AK271-AQ271)/AQ271</f>
        <v>0</v>
      </c>
      <c r="AZ271" t="s">
        <v>294</v>
      </c>
      <c r="BA271">
        <v>0</v>
      </c>
      <c r="BB271">
        <f>AQ271-BA271</f>
        <v>0</v>
      </c>
      <c r="BC271">
        <f>(AQ271-AP271)/(AQ271-BA271)</f>
        <v>0</v>
      </c>
      <c r="BD271">
        <f>(AK271-AQ271)/(AK271-BA271)</f>
        <v>0</v>
      </c>
      <c r="BE271">
        <f>(AQ271-AP271)/(AQ271-AJ271)</f>
        <v>0</v>
      </c>
      <c r="BF271">
        <f>(AK271-AQ271)/(AK271-AJ271)</f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f>$B$11*CM271+$C$11*CN271+$F$11*CO271*(1-CR271)</f>
        <v>0</v>
      </c>
      <c r="BP271">
        <f>BO271*BQ271</f>
        <v>0</v>
      </c>
      <c r="BQ271">
        <f>($B$11*$D$9+$C$11*$D$9+$F$11*((DB271+CT271)/MAX(DB271+CT271+DC271, 0.1)*$I$9+DC271/MAX(DB271+CT271+DC271, 0.1)*$J$9))/($B$11+$C$11+$F$11)</f>
        <v>0</v>
      </c>
      <c r="BR271">
        <f>($B$11*$K$9+$C$11*$K$9+$F$11*((DB271+CT271)/MAX(DB271+CT271+DC271, 0.1)*$P$9+DC271/MAX(DB271+CT271+DC271, 0.1)*$Q$9))/($B$11+$C$11+$F$11)</f>
        <v>0</v>
      </c>
      <c r="BS271">
        <v>6</v>
      </c>
      <c r="BT271">
        <v>0.5</v>
      </c>
      <c r="BU271" t="s">
        <v>295</v>
      </c>
      <c r="BV271">
        <v>2</v>
      </c>
      <c r="BW271">
        <v>1621534077.6</v>
      </c>
      <c r="BX271">
        <v>830.976</v>
      </c>
      <c r="BY271">
        <v>841.222</v>
      </c>
      <c r="BZ271">
        <v>12.9365</v>
      </c>
      <c r="CA271">
        <v>12.9423</v>
      </c>
      <c r="CB271">
        <v>820.105</v>
      </c>
      <c r="CC271">
        <v>12.7831</v>
      </c>
      <c r="CD271">
        <v>699.759</v>
      </c>
      <c r="CE271">
        <v>100.927</v>
      </c>
      <c r="CF271">
        <v>0.0990412</v>
      </c>
      <c r="CG271">
        <v>22.9378</v>
      </c>
      <c r="CH271">
        <v>22.9119</v>
      </c>
      <c r="CI271">
        <v>999.9</v>
      </c>
      <c r="CJ271">
        <v>0</v>
      </c>
      <c r="CK271">
        <v>0</v>
      </c>
      <c r="CL271">
        <v>10030</v>
      </c>
      <c r="CM271">
        <v>0</v>
      </c>
      <c r="CN271">
        <v>3.22278</v>
      </c>
      <c r="CO271">
        <v>599.794</v>
      </c>
      <c r="CP271">
        <v>0.932968</v>
      </c>
      <c r="CQ271">
        <v>0.0670323</v>
      </c>
      <c r="CR271">
        <v>0</v>
      </c>
      <c r="CS271">
        <v>3.7612</v>
      </c>
      <c r="CT271">
        <v>4.99951</v>
      </c>
      <c r="CU271">
        <v>86.2799</v>
      </c>
      <c r="CV271">
        <v>4812.39</v>
      </c>
      <c r="CW271">
        <v>37.562</v>
      </c>
      <c r="CX271">
        <v>41.312</v>
      </c>
      <c r="CY271">
        <v>39.937</v>
      </c>
      <c r="CZ271">
        <v>40.875</v>
      </c>
      <c r="DA271">
        <v>39.875</v>
      </c>
      <c r="DB271">
        <v>554.92</v>
      </c>
      <c r="DC271">
        <v>39.87</v>
      </c>
      <c r="DD271">
        <v>0</v>
      </c>
      <c r="DE271">
        <v>1621534081.6</v>
      </c>
      <c r="DF271">
        <v>0</v>
      </c>
      <c r="DG271">
        <v>3.45251923076923</v>
      </c>
      <c r="DH271">
        <v>0.367408539122874</v>
      </c>
      <c r="DI271">
        <v>-0.949688884236163</v>
      </c>
      <c r="DJ271">
        <v>86.4772230769231</v>
      </c>
      <c r="DK271">
        <v>15</v>
      </c>
      <c r="DL271">
        <v>1621533543.5</v>
      </c>
      <c r="DM271" t="s">
        <v>296</v>
      </c>
      <c r="DN271">
        <v>1621533543</v>
      </c>
      <c r="DO271">
        <v>1621533543.5</v>
      </c>
      <c r="DP271">
        <v>4</v>
      </c>
      <c r="DQ271">
        <v>0.002</v>
      </c>
      <c r="DR271">
        <v>0.003</v>
      </c>
      <c r="DS271">
        <v>8.559</v>
      </c>
      <c r="DT271">
        <v>0.154</v>
      </c>
      <c r="DU271">
        <v>420</v>
      </c>
      <c r="DV271">
        <v>13</v>
      </c>
      <c r="DW271">
        <v>1.35</v>
      </c>
      <c r="DX271">
        <v>0.35</v>
      </c>
      <c r="DY271">
        <v>-10.0536256097561</v>
      </c>
      <c r="DZ271">
        <v>1.1753027874564</v>
      </c>
      <c r="EA271">
        <v>0.240895008453473</v>
      </c>
      <c r="EB271">
        <v>0</v>
      </c>
      <c r="EC271">
        <v>3.44298529411765</v>
      </c>
      <c r="ED271">
        <v>0.168943364327984</v>
      </c>
      <c r="EE271">
        <v>0.148652288980127</v>
      </c>
      <c r="EF271">
        <v>1</v>
      </c>
      <c r="EG271">
        <v>0.000888148975609756</v>
      </c>
      <c r="EH271">
        <v>-0.052853815358885</v>
      </c>
      <c r="EI271">
        <v>0.00741311498820224</v>
      </c>
      <c r="EJ271">
        <v>1</v>
      </c>
      <c r="EK271">
        <v>2</v>
      </c>
      <c r="EL271">
        <v>3</v>
      </c>
      <c r="EM271" t="s">
        <v>306</v>
      </c>
      <c r="EN271">
        <v>100</v>
      </c>
      <c r="EO271">
        <v>100</v>
      </c>
      <c r="EP271">
        <v>10.871</v>
      </c>
      <c r="EQ271">
        <v>0.1534</v>
      </c>
      <c r="ER271">
        <v>5.25304998807394</v>
      </c>
      <c r="ES271">
        <v>0.0095515401478521</v>
      </c>
      <c r="ET271">
        <v>-4.08282145803731e-06</v>
      </c>
      <c r="EU271">
        <v>9.61633180237613e-10</v>
      </c>
      <c r="EV271">
        <v>-0.0133641391554055</v>
      </c>
      <c r="EW271">
        <v>0.00964955815971448</v>
      </c>
      <c r="EX271">
        <v>0.000351754833574242</v>
      </c>
      <c r="EY271">
        <v>-6.74969522547015e-06</v>
      </c>
      <c r="EZ271">
        <v>-1</v>
      </c>
      <c r="FA271">
        <v>-1</v>
      </c>
      <c r="FB271">
        <v>-1</v>
      </c>
      <c r="FC271">
        <v>-1</v>
      </c>
      <c r="FD271">
        <v>8.9</v>
      </c>
      <c r="FE271">
        <v>8.9</v>
      </c>
      <c r="FF271">
        <v>2</v>
      </c>
      <c r="FG271">
        <v>793.053</v>
      </c>
      <c r="FH271">
        <v>740.61</v>
      </c>
      <c r="FI271">
        <v>20</v>
      </c>
      <c r="FJ271">
        <v>26.75</v>
      </c>
      <c r="FK271">
        <v>29.9999</v>
      </c>
      <c r="FL271">
        <v>26.8309</v>
      </c>
      <c r="FM271">
        <v>26.8059</v>
      </c>
      <c r="FN271">
        <v>47.3337</v>
      </c>
      <c r="FO271">
        <v>15.9189</v>
      </c>
      <c r="FP271">
        <v>6.08919</v>
      </c>
      <c r="FQ271">
        <v>20</v>
      </c>
      <c r="FR271">
        <v>851.31</v>
      </c>
      <c r="FS271">
        <v>12.9953</v>
      </c>
      <c r="FT271">
        <v>100.061</v>
      </c>
      <c r="FU271">
        <v>100.419</v>
      </c>
    </row>
    <row r="272" spans="1:177">
      <c r="A272">
        <v>256</v>
      </c>
      <c r="B272">
        <v>1621534079.6</v>
      </c>
      <c r="C272">
        <v>510.099999904633</v>
      </c>
      <c r="D272" t="s">
        <v>808</v>
      </c>
      <c r="E272" t="s">
        <v>809</v>
      </c>
      <c r="G272">
        <v>1621534079.6</v>
      </c>
      <c r="H272">
        <f>CD272*AF272*(BZ272-CA272)/(100*BS272*(1000-AF272*BZ272))</f>
        <v>0</v>
      </c>
      <c r="I272">
        <f>CD272*AF272*(BY272-BX272*(1000-AF272*CA272)/(1000-AF272*BZ272))/(100*BS272)</f>
        <v>0</v>
      </c>
      <c r="J272">
        <f>BX272 - IF(AF272&gt;1, I272*BS272*100.0/(AH272*CL272), 0)</f>
        <v>0</v>
      </c>
      <c r="K272">
        <f>((Q272-H272/2)*J272-I272)/(Q272+H272/2)</f>
        <v>0</v>
      </c>
      <c r="L272">
        <f>K272*(CE272+CF272)/1000.0</f>
        <v>0</v>
      </c>
      <c r="M272">
        <f>(BX272 - IF(AF272&gt;1, I272*BS272*100.0/(AH272*CL272), 0))*(CE272+CF272)/1000.0</f>
        <v>0</v>
      </c>
      <c r="N272">
        <f>2.0/((1/P272-1/O272)+SIGN(P272)*SQRT((1/P272-1/O272)*(1/P272-1/O272) + 4*BT272/((BT272+1)*(BT272+1))*(2*1/P272*1/O272-1/O272*1/O272)))</f>
        <v>0</v>
      </c>
      <c r="O272">
        <f>IF(LEFT(BU272,1)&lt;&gt;"0",IF(LEFT(BU272,1)="1",3.0,BV272),$D$5+$E$5*(CL272*CE272/($K$5*1000))+$F$5*(CL272*CE272/($K$5*1000))*MAX(MIN(BS272,$J$5),$I$5)*MAX(MIN(BS272,$J$5),$I$5)+$G$5*MAX(MIN(BS272,$J$5),$I$5)*(CL272*CE272/($K$5*1000))+$H$5*(CL272*CE272/($K$5*1000))*(CL272*CE272/($K$5*1000)))</f>
        <v>0</v>
      </c>
      <c r="P272">
        <f>H272*(1000-(1000*0.61365*exp(17.502*T272/(240.97+T272))/(CE272+CF272)+BZ272)/2)/(1000*0.61365*exp(17.502*T272/(240.97+T272))/(CE272+CF272)-BZ272)</f>
        <v>0</v>
      </c>
      <c r="Q272">
        <f>1/((BT272+1)/(N272/1.6)+1/(O272/1.37)) + BT272/((BT272+1)/(N272/1.6) + BT272/(O272/1.37))</f>
        <v>0</v>
      </c>
      <c r="R272">
        <f>(BP272*BR272)</f>
        <v>0</v>
      </c>
      <c r="S272">
        <f>(CG272+(R272+2*0.95*5.67E-8*(((CG272+$B$7)+273)^4-(CG272+273)^4)-44100*H272)/(1.84*29.3*O272+8*0.95*5.67E-8*(CG272+273)^3))</f>
        <v>0</v>
      </c>
      <c r="T272">
        <f>($C$7*CH272+$D$7*CI272+$E$7*S272)</f>
        <v>0</v>
      </c>
      <c r="U272">
        <f>0.61365*exp(17.502*T272/(240.97+T272))</f>
        <v>0</v>
      </c>
      <c r="V272">
        <f>(W272/X272*100)</f>
        <v>0</v>
      </c>
      <c r="W272">
        <f>BZ272*(CE272+CF272)/1000</f>
        <v>0</v>
      </c>
      <c r="X272">
        <f>0.61365*exp(17.502*CG272/(240.97+CG272))</f>
        <v>0</v>
      </c>
      <c r="Y272">
        <f>(U272-BZ272*(CE272+CF272)/1000)</f>
        <v>0</v>
      </c>
      <c r="Z272">
        <f>(-H272*44100)</f>
        <v>0</v>
      </c>
      <c r="AA272">
        <f>2*29.3*O272*0.92*(CG272-T272)</f>
        <v>0</v>
      </c>
      <c r="AB272">
        <f>2*0.95*5.67E-8*(((CG272+$B$7)+273)^4-(T272+273)^4)</f>
        <v>0</v>
      </c>
      <c r="AC272">
        <f>R272+AB272+Z272+AA272</f>
        <v>0</v>
      </c>
      <c r="AD272">
        <v>0</v>
      </c>
      <c r="AE272">
        <v>0</v>
      </c>
      <c r="AF272">
        <f>IF(AD272*$H$13&gt;=AH272,1.0,(AH272/(AH272-AD272*$H$13)))</f>
        <v>0</v>
      </c>
      <c r="AG272">
        <f>(AF272-1)*100</f>
        <v>0</v>
      </c>
      <c r="AH272">
        <f>MAX(0,($B$13+$C$13*CL272)/(1+$D$13*CL272)*CE272/(CG272+273)*$E$13)</f>
        <v>0</v>
      </c>
      <c r="AI272" t="s">
        <v>294</v>
      </c>
      <c r="AJ272">
        <v>0</v>
      </c>
      <c r="AK272">
        <v>0</v>
      </c>
      <c r="AL272">
        <f>AK272-AJ272</f>
        <v>0</v>
      </c>
      <c r="AM272">
        <f>AL272/AK272</f>
        <v>0</v>
      </c>
      <c r="AN272">
        <v>0</v>
      </c>
      <c r="AO272" t="s">
        <v>294</v>
      </c>
      <c r="AP272">
        <v>0</v>
      </c>
      <c r="AQ272">
        <v>0</v>
      </c>
      <c r="AR272">
        <f>1-AP272/AQ272</f>
        <v>0</v>
      </c>
      <c r="AS272">
        <v>0.5</v>
      </c>
      <c r="AT272">
        <f>BP272</f>
        <v>0</v>
      </c>
      <c r="AU272">
        <f>I272</f>
        <v>0</v>
      </c>
      <c r="AV272">
        <f>AR272*AS272*AT272</f>
        <v>0</v>
      </c>
      <c r="AW272">
        <f>BB272/AQ272</f>
        <v>0</v>
      </c>
      <c r="AX272">
        <f>(AU272-AN272)/AT272</f>
        <v>0</v>
      </c>
      <c r="AY272">
        <f>(AK272-AQ272)/AQ272</f>
        <v>0</v>
      </c>
      <c r="AZ272" t="s">
        <v>294</v>
      </c>
      <c r="BA272">
        <v>0</v>
      </c>
      <c r="BB272">
        <f>AQ272-BA272</f>
        <v>0</v>
      </c>
      <c r="BC272">
        <f>(AQ272-AP272)/(AQ272-BA272)</f>
        <v>0</v>
      </c>
      <c r="BD272">
        <f>(AK272-AQ272)/(AK272-BA272)</f>
        <v>0</v>
      </c>
      <c r="BE272">
        <f>(AQ272-AP272)/(AQ272-AJ272)</f>
        <v>0</v>
      </c>
      <c r="BF272">
        <f>(AK272-AQ272)/(AK272-AJ272)</f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f>$B$11*CM272+$C$11*CN272+$F$11*CO272*(1-CR272)</f>
        <v>0</v>
      </c>
      <c r="BP272">
        <f>BO272*BQ272</f>
        <v>0</v>
      </c>
      <c r="BQ272">
        <f>($B$11*$D$9+$C$11*$D$9+$F$11*((DB272+CT272)/MAX(DB272+CT272+DC272, 0.1)*$I$9+DC272/MAX(DB272+CT272+DC272, 0.1)*$J$9))/($B$11+$C$11+$F$11)</f>
        <v>0</v>
      </c>
      <c r="BR272">
        <f>($B$11*$K$9+$C$11*$K$9+$F$11*((DB272+CT272)/MAX(DB272+CT272+DC272, 0.1)*$P$9+DC272/MAX(DB272+CT272+DC272, 0.1)*$Q$9))/($B$11+$C$11+$F$11)</f>
        <v>0</v>
      </c>
      <c r="BS272">
        <v>6</v>
      </c>
      <c r="BT272">
        <v>0.5</v>
      </c>
      <c r="BU272" t="s">
        <v>295</v>
      </c>
      <c r="BV272">
        <v>2</v>
      </c>
      <c r="BW272">
        <v>1621534079.6</v>
      </c>
      <c r="BX272">
        <v>834.148</v>
      </c>
      <c r="BY272">
        <v>844.285</v>
      </c>
      <c r="BZ272">
        <v>12.9384</v>
      </c>
      <c r="CA272">
        <v>12.9439</v>
      </c>
      <c r="CB272">
        <v>823.262</v>
      </c>
      <c r="CC272">
        <v>12.785</v>
      </c>
      <c r="CD272">
        <v>699.621</v>
      </c>
      <c r="CE272">
        <v>100.924</v>
      </c>
      <c r="CF272">
        <v>0.0992145</v>
      </c>
      <c r="CG272">
        <v>22.9367</v>
      </c>
      <c r="CH272">
        <v>22.9012</v>
      </c>
      <c r="CI272">
        <v>999.9</v>
      </c>
      <c r="CJ272">
        <v>0</v>
      </c>
      <c r="CK272">
        <v>0</v>
      </c>
      <c r="CL272">
        <v>10020</v>
      </c>
      <c r="CM272">
        <v>0</v>
      </c>
      <c r="CN272">
        <v>3.22278</v>
      </c>
      <c r="CO272">
        <v>600.101</v>
      </c>
      <c r="CP272">
        <v>0.933003</v>
      </c>
      <c r="CQ272">
        <v>0.0669971</v>
      </c>
      <c r="CR272">
        <v>0</v>
      </c>
      <c r="CS272">
        <v>3.3548</v>
      </c>
      <c r="CT272">
        <v>4.99951</v>
      </c>
      <c r="CU272">
        <v>86.1772</v>
      </c>
      <c r="CV272">
        <v>4814.92</v>
      </c>
      <c r="CW272">
        <v>37.562</v>
      </c>
      <c r="CX272">
        <v>41.312</v>
      </c>
      <c r="CY272">
        <v>39.937</v>
      </c>
      <c r="CZ272">
        <v>40.875</v>
      </c>
      <c r="DA272">
        <v>39.875</v>
      </c>
      <c r="DB272">
        <v>555.23</v>
      </c>
      <c r="DC272">
        <v>39.87</v>
      </c>
      <c r="DD272">
        <v>0</v>
      </c>
      <c r="DE272">
        <v>1621534083.4</v>
      </c>
      <c r="DF272">
        <v>0</v>
      </c>
      <c r="DG272">
        <v>3.450276</v>
      </c>
      <c r="DH272">
        <v>-0.0975615455726275</v>
      </c>
      <c r="DI272">
        <v>-0.53030768627407</v>
      </c>
      <c r="DJ272">
        <v>86.416972</v>
      </c>
      <c r="DK272">
        <v>15</v>
      </c>
      <c r="DL272">
        <v>1621533543.5</v>
      </c>
      <c r="DM272" t="s">
        <v>296</v>
      </c>
      <c r="DN272">
        <v>1621533543</v>
      </c>
      <c r="DO272">
        <v>1621533543.5</v>
      </c>
      <c r="DP272">
        <v>4</v>
      </c>
      <c r="DQ272">
        <v>0.002</v>
      </c>
      <c r="DR272">
        <v>0.003</v>
      </c>
      <c r="DS272">
        <v>8.559</v>
      </c>
      <c r="DT272">
        <v>0.154</v>
      </c>
      <c r="DU272">
        <v>420</v>
      </c>
      <c r="DV272">
        <v>13</v>
      </c>
      <c r="DW272">
        <v>1.35</v>
      </c>
      <c r="DX272">
        <v>0.35</v>
      </c>
      <c r="DY272">
        <v>-10.0494956097561</v>
      </c>
      <c r="DZ272">
        <v>0.688976655052243</v>
      </c>
      <c r="EA272">
        <v>0.239415157537643</v>
      </c>
      <c r="EB272">
        <v>0</v>
      </c>
      <c r="EC272">
        <v>3.46004571428571</v>
      </c>
      <c r="ED272">
        <v>0.134860273972604</v>
      </c>
      <c r="EE272">
        <v>0.152569866605167</v>
      </c>
      <c r="EF272">
        <v>1</v>
      </c>
      <c r="EG272">
        <v>-0.000397451268292683</v>
      </c>
      <c r="EH272">
        <v>-0.0556521608362369</v>
      </c>
      <c r="EI272">
        <v>0.00759366119901479</v>
      </c>
      <c r="EJ272">
        <v>1</v>
      </c>
      <c r="EK272">
        <v>2</v>
      </c>
      <c r="EL272">
        <v>3</v>
      </c>
      <c r="EM272" t="s">
        <v>306</v>
      </c>
      <c r="EN272">
        <v>100</v>
      </c>
      <c r="EO272">
        <v>100</v>
      </c>
      <c r="EP272">
        <v>10.886</v>
      </c>
      <c r="EQ272">
        <v>0.1534</v>
      </c>
      <c r="ER272">
        <v>5.25304998807394</v>
      </c>
      <c r="ES272">
        <v>0.0095515401478521</v>
      </c>
      <c r="ET272">
        <v>-4.08282145803731e-06</v>
      </c>
      <c r="EU272">
        <v>9.61633180237613e-10</v>
      </c>
      <c r="EV272">
        <v>-0.0133641391554055</v>
      </c>
      <c r="EW272">
        <v>0.00964955815971448</v>
      </c>
      <c r="EX272">
        <v>0.000351754833574242</v>
      </c>
      <c r="EY272">
        <v>-6.74969522547015e-06</v>
      </c>
      <c r="EZ272">
        <v>-1</v>
      </c>
      <c r="FA272">
        <v>-1</v>
      </c>
      <c r="FB272">
        <v>-1</v>
      </c>
      <c r="FC272">
        <v>-1</v>
      </c>
      <c r="FD272">
        <v>8.9</v>
      </c>
      <c r="FE272">
        <v>8.9</v>
      </c>
      <c r="FF272">
        <v>2</v>
      </c>
      <c r="FG272">
        <v>792.698</v>
      </c>
      <c r="FH272">
        <v>740.421</v>
      </c>
      <c r="FI272">
        <v>20</v>
      </c>
      <c r="FJ272">
        <v>26.7477</v>
      </c>
      <c r="FK272">
        <v>29.9999</v>
      </c>
      <c r="FL272">
        <v>26.8309</v>
      </c>
      <c r="FM272">
        <v>26.8059</v>
      </c>
      <c r="FN272">
        <v>47.4863</v>
      </c>
      <c r="FO272">
        <v>15.9189</v>
      </c>
      <c r="FP272">
        <v>6.08919</v>
      </c>
      <c r="FQ272">
        <v>20</v>
      </c>
      <c r="FR272">
        <v>854.68</v>
      </c>
      <c r="FS272">
        <v>12.9953</v>
      </c>
      <c r="FT272">
        <v>100.058</v>
      </c>
      <c r="FU272">
        <v>100.417</v>
      </c>
    </row>
    <row r="273" spans="1:177">
      <c r="A273">
        <v>257</v>
      </c>
      <c r="B273">
        <v>1621534081.6</v>
      </c>
      <c r="C273">
        <v>512.099999904633</v>
      </c>
      <c r="D273" t="s">
        <v>810</v>
      </c>
      <c r="E273" t="s">
        <v>811</v>
      </c>
      <c r="G273">
        <v>1621534081.6</v>
      </c>
      <c r="H273">
        <f>CD273*AF273*(BZ273-CA273)/(100*BS273*(1000-AF273*BZ273))</f>
        <v>0</v>
      </c>
      <c r="I273">
        <f>CD273*AF273*(BY273-BX273*(1000-AF273*CA273)/(1000-AF273*BZ273))/(100*BS273)</f>
        <v>0</v>
      </c>
      <c r="J273">
        <f>BX273 - IF(AF273&gt;1, I273*BS273*100.0/(AH273*CL273), 0)</f>
        <v>0</v>
      </c>
      <c r="K273">
        <f>((Q273-H273/2)*J273-I273)/(Q273+H273/2)</f>
        <v>0</v>
      </c>
      <c r="L273">
        <f>K273*(CE273+CF273)/1000.0</f>
        <v>0</v>
      </c>
      <c r="M273">
        <f>(BX273 - IF(AF273&gt;1, I273*BS273*100.0/(AH273*CL273), 0))*(CE273+CF273)/1000.0</f>
        <v>0</v>
      </c>
      <c r="N273">
        <f>2.0/((1/P273-1/O273)+SIGN(P273)*SQRT((1/P273-1/O273)*(1/P273-1/O273) + 4*BT273/((BT273+1)*(BT273+1))*(2*1/P273*1/O273-1/O273*1/O273)))</f>
        <v>0</v>
      </c>
      <c r="O273">
        <f>IF(LEFT(BU273,1)&lt;&gt;"0",IF(LEFT(BU273,1)="1",3.0,BV273),$D$5+$E$5*(CL273*CE273/($K$5*1000))+$F$5*(CL273*CE273/($K$5*1000))*MAX(MIN(BS273,$J$5),$I$5)*MAX(MIN(BS273,$J$5),$I$5)+$G$5*MAX(MIN(BS273,$J$5),$I$5)*(CL273*CE273/($K$5*1000))+$H$5*(CL273*CE273/($K$5*1000))*(CL273*CE273/($K$5*1000)))</f>
        <v>0</v>
      </c>
      <c r="P273">
        <f>H273*(1000-(1000*0.61365*exp(17.502*T273/(240.97+T273))/(CE273+CF273)+BZ273)/2)/(1000*0.61365*exp(17.502*T273/(240.97+T273))/(CE273+CF273)-BZ273)</f>
        <v>0</v>
      </c>
      <c r="Q273">
        <f>1/((BT273+1)/(N273/1.6)+1/(O273/1.37)) + BT273/((BT273+1)/(N273/1.6) + BT273/(O273/1.37))</f>
        <v>0</v>
      </c>
      <c r="R273">
        <f>(BP273*BR273)</f>
        <v>0</v>
      </c>
      <c r="S273">
        <f>(CG273+(R273+2*0.95*5.67E-8*(((CG273+$B$7)+273)^4-(CG273+273)^4)-44100*H273)/(1.84*29.3*O273+8*0.95*5.67E-8*(CG273+273)^3))</f>
        <v>0</v>
      </c>
      <c r="T273">
        <f>($C$7*CH273+$D$7*CI273+$E$7*S273)</f>
        <v>0</v>
      </c>
      <c r="U273">
        <f>0.61365*exp(17.502*T273/(240.97+T273))</f>
        <v>0</v>
      </c>
      <c r="V273">
        <f>(W273/X273*100)</f>
        <v>0</v>
      </c>
      <c r="W273">
        <f>BZ273*(CE273+CF273)/1000</f>
        <v>0</v>
      </c>
      <c r="X273">
        <f>0.61365*exp(17.502*CG273/(240.97+CG273))</f>
        <v>0</v>
      </c>
      <c r="Y273">
        <f>(U273-BZ273*(CE273+CF273)/1000)</f>
        <v>0</v>
      </c>
      <c r="Z273">
        <f>(-H273*44100)</f>
        <v>0</v>
      </c>
      <c r="AA273">
        <f>2*29.3*O273*0.92*(CG273-T273)</f>
        <v>0</v>
      </c>
      <c r="AB273">
        <f>2*0.95*5.67E-8*(((CG273+$B$7)+273)^4-(T273+273)^4)</f>
        <v>0</v>
      </c>
      <c r="AC273">
        <f>R273+AB273+Z273+AA273</f>
        <v>0</v>
      </c>
      <c r="AD273">
        <v>0</v>
      </c>
      <c r="AE273">
        <v>0</v>
      </c>
      <c r="AF273">
        <f>IF(AD273*$H$13&gt;=AH273,1.0,(AH273/(AH273-AD273*$H$13)))</f>
        <v>0</v>
      </c>
      <c r="AG273">
        <f>(AF273-1)*100</f>
        <v>0</v>
      </c>
      <c r="AH273">
        <f>MAX(0,($B$13+$C$13*CL273)/(1+$D$13*CL273)*CE273/(CG273+273)*$E$13)</f>
        <v>0</v>
      </c>
      <c r="AI273" t="s">
        <v>294</v>
      </c>
      <c r="AJ273">
        <v>0</v>
      </c>
      <c r="AK273">
        <v>0</v>
      </c>
      <c r="AL273">
        <f>AK273-AJ273</f>
        <v>0</v>
      </c>
      <c r="AM273">
        <f>AL273/AK273</f>
        <v>0</v>
      </c>
      <c r="AN273">
        <v>0</v>
      </c>
      <c r="AO273" t="s">
        <v>294</v>
      </c>
      <c r="AP273">
        <v>0</v>
      </c>
      <c r="AQ273">
        <v>0</v>
      </c>
      <c r="AR273">
        <f>1-AP273/AQ273</f>
        <v>0</v>
      </c>
      <c r="AS273">
        <v>0.5</v>
      </c>
      <c r="AT273">
        <f>BP273</f>
        <v>0</v>
      </c>
      <c r="AU273">
        <f>I273</f>
        <v>0</v>
      </c>
      <c r="AV273">
        <f>AR273*AS273*AT273</f>
        <v>0</v>
      </c>
      <c r="AW273">
        <f>BB273/AQ273</f>
        <v>0</v>
      </c>
      <c r="AX273">
        <f>(AU273-AN273)/AT273</f>
        <v>0</v>
      </c>
      <c r="AY273">
        <f>(AK273-AQ273)/AQ273</f>
        <v>0</v>
      </c>
      <c r="AZ273" t="s">
        <v>294</v>
      </c>
      <c r="BA273">
        <v>0</v>
      </c>
      <c r="BB273">
        <f>AQ273-BA273</f>
        <v>0</v>
      </c>
      <c r="BC273">
        <f>(AQ273-AP273)/(AQ273-BA273)</f>
        <v>0</v>
      </c>
      <c r="BD273">
        <f>(AK273-AQ273)/(AK273-BA273)</f>
        <v>0</v>
      </c>
      <c r="BE273">
        <f>(AQ273-AP273)/(AQ273-AJ273)</f>
        <v>0</v>
      </c>
      <c r="BF273">
        <f>(AK273-AQ273)/(AK273-AJ273)</f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f>$B$11*CM273+$C$11*CN273+$F$11*CO273*(1-CR273)</f>
        <v>0</v>
      </c>
      <c r="BP273">
        <f>BO273*BQ273</f>
        <v>0</v>
      </c>
      <c r="BQ273">
        <f>($B$11*$D$9+$C$11*$D$9+$F$11*((DB273+CT273)/MAX(DB273+CT273+DC273, 0.1)*$I$9+DC273/MAX(DB273+CT273+DC273, 0.1)*$J$9))/($B$11+$C$11+$F$11)</f>
        <v>0</v>
      </c>
      <c r="BR273">
        <f>($B$11*$K$9+$C$11*$K$9+$F$11*((DB273+CT273)/MAX(DB273+CT273+DC273, 0.1)*$P$9+DC273/MAX(DB273+CT273+DC273, 0.1)*$Q$9))/($B$11+$C$11+$F$11)</f>
        <v>0</v>
      </c>
      <c r="BS273">
        <v>6</v>
      </c>
      <c r="BT273">
        <v>0.5</v>
      </c>
      <c r="BU273" t="s">
        <v>295</v>
      </c>
      <c r="BV273">
        <v>2</v>
      </c>
      <c r="BW273">
        <v>1621534081.6</v>
      </c>
      <c r="BX273">
        <v>837.535</v>
      </c>
      <c r="BY273">
        <v>847.61</v>
      </c>
      <c r="BZ273">
        <v>12.9378</v>
      </c>
      <c r="CA273">
        <v>12.9413</v>
      </c>
      <c r="CB273">
        <v>826.633</v>
      </c>
      <c r="CC273">
        <v>12.7844</v>
      </c>
      <c r="CD273">
        <v>699.855</v>
      </c>
      <c r="CE273">
        <v>100.925</v>
      </c>
      <c r="CF273">
        <v>0.0993318</v>
      </c>
      <c r="CG273">
        <v>22.9374</v>
      </c>
      <c r="CH273">
        <v>22.8919</v>
      </c>
      <c r="CI273">
        <v>999.9</v>
      </c>
      <c r="CJ273">
        <v>0</v>
      </c>
      <c r="CK273">
        <v>0</v>
      </c>
      <c r="CL273">
        <v>9990</v>
      </c>
      <c r="CM273">
        <v>0</v>
      </c>
      <c r="CN273">
        <v>3.22278</v>
      </c>
      <c r="CO273">
        <v>600.107</v>
      </c>
      <c r="CP273">
        <v>0.933003</v>
      </c>
      <c r="CQ273">
        <v>0.0669971</v>
      </c>
      <c r="CR273">
        <v>0</v>
      </c>
      <c r="CS273">
        <v>3.703</v>
      </c>
      <c r="CT273">
        <v>4.99951</v>
      </c>
      <c r="CU273">
        <v>86.4227</v>
      </c>
      <c r="CV273">
        <v>4814.97</v>
      </c>
      <c r="CW273">
        <v>37.562</v>
      </c>
      <c r="CX273">
        <v>41.312</v>
      </c>
      <c r="CY273">
        <v>39.937</v>
      </c>
      <c r="CZ273">
        <v>40.875</v>
      </c>
      <c r="DA273">
        <v>39.875</v>
      </c>
      <c r="DB273">
        <v>555.24</v>
      </c>
      <c r="DC273">
        <v>39.87</v>
      </c>
      <c r="DD273">
        <v>0</v>
      </c>
      <c r="DE273">
        <v>1621534085.2</v>
      </c>
      <c r="DF273">
        <v>0</v>
      </c>
      <c r="DG273">
        <v>3.46100769230769</v>
      </c>
      <c r="DH273">
        <v>-0.133497441833482</v>
      </c>
      <c r="DI273">
        <v>-0.142030769454296</v>
      </c>
      <c r="DJ273">
        <v>86.4223384615385</v>
      </c>
      <c r="DK273">
        <v>15</v>
      </c>
      <c r="DL273">
        <v>1621533543.5</v>
      </c>
      <c r="DM273" t="s">
        <v>296</v>
      </c>
      <c r="DN273">
        <v>1621533543</v>
      </c>
      <c r="DO273">
        <v>1621533543.5</v>
      </c>
      <c r="DP273">
        <v>4</v>
      </c>
      <c r="DQ273">
        <v>0.002</v>
      </c>
      <c r="DR273">
        <v>0.003</v>
      </c>
      <c r="DS273">
        <v>8.559</v>
      </c>
      <c r="DT273">
        <v>0.154</v>
      </c>
      <c r="DU273">
        <v>420</v>
      </c>
      <c r="DV273">
        <v>13</v>
      </c>
      <c r="DW273">
        <v>1.35</v>
      </c>
      <c r="DX273">
        <v>0.35</v>
      </c>
      <c r="DY273">
        <v>-10.0228248780488</v>
      </c>
      <c r="DZ273">
        <v>-0.14766418118466</v>
      </c>
      <c r="EA273">
        <v>0.204056285122894</v>
      </c>
      <c r="EB273">
        <v>1</v>
      </c>
      <c r="EC273">
        <v>3.44679411764706</v>
      </c>
      <c r="ED273">
        <v>-0.142345333812599</v>
      </c>
      <c r="EE273">
        <v>0.158984577389604</v>
      </c>
      <c r="EF273">
        <v>1</v>
      </c>
      <c r="EG273">
        <v>-0.00120216643902439</v>
      </c>
      <c r="EH273">
        <v>-0.0535321291986063</v>
      </c>
      <c r="EI273">
        <v>0.00756632752913978</v>
      </c>
      <c r="EJ273">
        <v>1</v>
      </c>
      <c r="EK273">
        <v>3</v>
      </c>
      <c r="EL273">
        <v>3</v>
      </c>
      <c r="EM273" t="s">
        <v>297</v>
      </c>
      <c r="EN273">
        <v>100</v>
      </c>
      <c r="EO273">
        <v>100</v>
      </c>
      <c r="EP273">
        <v>10.902</v>
      </c>
      <c r="EQ273">
        <v>0.1534</v>
      </c>
      <c r="ER273">
        <v>5.25304998807394</v>
      </c>
      <c r="ES273">
        <v>0.0095515401478521</v>
      </c>
      <c r="ET273">
        <v>-4.08282145803731e-06</v>
      </c>
      <c r="EU273">
        <v>9.61633180237613e-10</v>
      </c>
      <c r="EV273">
        <v>-0.0133641391554055</v>
      </c>
      <c r="EW273">
        <v>0.00964955815971448</v>
      </c>
      <c r="EX273">
        <v>0.000351754833574242</v>
      </c>
      <c r="EY273">
        <v>-6.74969522547015e-06</v>
      </c>
      <c r="EZ273">
        <v>-1</v>
      </c>
      <c r="FA273">
        <v>-1</v>
      </c>
      <c r="FB273">
        <v>-1</v>
      </c>
      <c r="FC273">
        <v>-1</v>
      </c>
      <c r="FD273">
        <v>9</v>
      </c>
      <c r="FE273">
        <v>9</v>
      </c>
      <c r="FF273">
        <v>2</v>
      </c>
      <c r="FG273">
        <v>793.231</v>
      </c>
      <c r="FH273">
        <v>740.421</v>
      </c>
      <c r="FI273">
        <v>20</v>
      </c>
      <c r="FJ273">
        <v>26.7477</v>
      </c>
      <c r="FK273">
        <v>29.9999</v>
      </c>
      <c r="FL273">
        <v>26.8309</v>
      </c>
      <c r="FM273">
        <v>26.8059</v>
      </c>
      <c r="FN273">
        <v>47.6404</v>
      </c>
      <c r="FO273">
        <v>15.9189</v>
      </c>
      <c r="FP273">
        <v>6.08919</v>
      </c>
      <c r="FQ273">
        <v>20</v>
      </c>
      <c r="FR273">
        <v>858.02</v>
      </c>
      <c r="FS273">
        <v>12.9953</v>
      </c>
      <c r="FT273">
        <v>100.06</v>
      </c>
      <c r="FU273">
        <v>100.418</v>
      </c>
    </row>
    <row r="274" spans="1:177">
      <c r="A274">
        <v>258</v>
      </c>
      <c r="B274">
        <v>1621534083.6</v>
      </c>
      <c r="C274">
        <v>514.099999904633</v>
      </c>
      <c r="D274" t="s">
        <v>812</v>
      </c>
      <c r="E274" t="s">
        <v>813</v>
      </c>
      <c r="G274">
        <v>1621534083.6</v>
      </c>
      <c r="H274">
        <f>CD274*AF274*(BZ274-CA274)/(100*BS274*(1000-AF274*BZ274))</f>
        <v>0</v>
      </c>
      <c r="I274">
        <f>CD274*AF274*(BY274-BX274*(1000-AF274*CA274)/(1000-AF274*BZ274))/(100*BS274)</f>
        <v>0</v>
      </c>
      <c r="J274">
        <f>BX274 - IF(AF274&gt;1, I274*BS274*100.0/(AH274*CL274), 0)</f>
        <v>0</v>
      </c>
      <c r="K274">
        <f>((Q274-H274/2)*J274-I274)/(Q274+H274/2)</f>
        <v>0</v>
      </c>
      <c r="L274">
        <f>K274*(CE274+CF274)/1000.0</f>
        <v>0</v>
      </c>
      <c r="M274">
        <f>(BX274 - IF(AF274&gt;1, I274*BS274*100.0/(AH274*CL274), 0))*(CE274+CF274)/1000.0</f>
        <v>0</v>
      </c>
      <c r="N274">
        <f>2.0/((1/P274-1/O274)+SIGN(P274)*SQRT((1/P274-1/O274)*(1/P274-1/O274) + 4*BT274/((BT274+1)*(BT274+1))*(2*1/P274*1/O274-1/O274*1/O274)))</f>
        <v>0</v>
      </c>
      <c r="O274">
        <f>IF(LEFT(BU274,1)&lt;&gt;"0",IF(LEFT(BU274,1)="1",3.0,BV274),$D$5+$E$5*(CL274*CE274/($K$5*1000))+$F$5*(CL274*CE274/($K$5*1000))*MAX(MIN(BS274,$J$5),$I$5)*MAX(MIN(BS274,$J$5),$I$5)+$G$5*MAX(MIN(BS274,$J$5),$I$5)*(CL274*CE274/($K$5*1000))+$H$5*(CL274*CE274/($K$5*1000))*(CL274*CE274/($K$5*1000)))</f>
        <v>0</v>
      </c>
      <c r="P274">
        <f>H274*(1000-(1000*0.61365*exp(17.502*T274/(240.97+T274))/(CE274+CF274)+BZ274)/2)/(1000*0.61365*exp(17.502*T274/(240.97+T274))/(CE274+CF274)-BZ274)</f>
        <v>0</v>
      </c>
      <c r="Q274">
        <f>1/((BT274+1)/(N274/1.6)+1/(O274/1.37)) + BT274/((BT274+1)/(N274/1.6) + BT274/(O274/1.37))</f>
        <v>0</v>
      </c>
      <c r="R274">
        <f>(BP274*BR274)</f>
        <v>0</v>
      </c>
      <c r="S274">
        <f>(CG274+(R274+2*0.95*5.67E-8*(((CG274+$B$7)+273)^4-(CG274+273)^4)-44100*H274)/(1.84*29.3*O274+8*0.95*5.67E-8*(CG274+273)^3))</f>
        <v>0</v>
      </c>
      <c r="T274">
        <f>($C$7*CH274+$D$7*CI274+$E$7*S274)</f>
        <v>0</v>
      </c>
      <c r="U274">
        <f>0.61365*exp(17.502*T274/(240.97+T274))</f>
        <v>0</v>
      </c>
      <c r="V274">
        <f>(W274/X274*100)</f>
        <v>0</v>
      </c>
      <c r="W274">
        <f>BZ274*(CE274+CF274)/1000</f>
        <v>0</v>
      </c>
      <c r="X274">
        <f>0.61365*exp(17.502*CG274/(240.97+CG274))</f>
        <v>0</v>
      </c>
      <c r="Y274">
        <f>(U274-BZ274*(CE274+CF274)/1000)</f>
        <v>0</v>
      </c>
      <c r="Z274">
        <f>(-H274*44100)</f>
        <v>0</v>
      </c>
      <c r="AA274">
        <f>2*29.3*O274*0.92*(CG274-T274)</f>
        <v>0</v>
      </c>
      <c r="AB274">
        <f>2*0.95*5.67E-8*(((CG274+$B$7)+273)^4-(T274+273)^4)</f>
        <v>0</v>
      </c>
      <c r="AC274">
        <f>R274+AB274+Z274+AA274</f>
        <v>0</v>
      </c>
      <c r="AD274">
        <v>0</v>
      </c>
      <c r="AE274">
        <v>0</v>
      </c>
      <c r="AF274">
        <f>IF(AD274*$H$13&gt;=AH274,1.0,(AH274/(AH274-AD274*$H$13)))</f>
        <v>0</v>
      </c>
      <c r="AG274">
        <f>(AF274-1)*100</f>
        <v>0</v>
      </c>
      <c r="AH274">
        <f>MAX(0,($B$13+$C$13*CL274)/(1+$D$13*CL274)*CE274/(CG274+273)*$E$13)</f>
        <v>0</v>
      </c>
      <c r="AI274" t="s">
        <v>294</v>
      </c>
      <c r="AJ274">
        <v>0</v>
      </c>
      <c r="AK274">
        <v>0</v>
      </c>
      <c r="AL274">
        <f>AK274-AJ274</f>
        <v>0</v>
      </c>
      <c r="AM274">
        <f>AL274/AK274</f>
        <v>0</v>
      </c>
      <c r="AN274">
        <v>0</v>
      </c>
      <c r="AO274" t="s">
        <v>294</v>
      </c>
      <c r="AP274">
        <v>0</v>
      </c>
      <c r="AQ274">
        <v>0</v>
      </c>
      <c r="AR274">
        <f>1-AP274/AQ274</f>
        <v>0</v>
      </c>
      <c r="AS274">
        <v>0.5</v>
      </c>
      <c r="AT274">
        <f>BP274</f>
        <v>0</v>
      </c>
      <c r="AU274">
        <f>I274</f>
        <v>0</v>
      </c>
      <c r="AV274">
        <f>AR274*AS274*AT274</f>
        <v>0</v>
      </c>
      <c r="AW274">
        <f>BB274/AQ274</f>
        <v>0</v>
      </c>
      <c r="AX274">
        <f>(AU274-AN274)/AT274</f>
        <v>0</v>
      </c>
      <c r="AY274">
        <f>(AK274-AQ274)/AQ274</f>
        <v>0</v>
      </c>
      <c r="AZ274" t="s">
        <v>294</v>
      </c>
      <c r="BA274">
        <v>0</v>
      </c>
      <c r="BB274">
        <f>AQ274-BA274</f>
        <v>0</v>
      </c>
      <c r="BC274">
        <f>(AQ274-AP274)/(AQ274-BA274)</f>
        <v>0</v>
      </c>
      <c r="BD274">
        <f>(AK274-AQ274)/(AK274-BA274)</f>
        <v>0</v>
      </c>
      <c r="BE274">
        <f>(AQ274-AP274)/(AQ274-AJ274)</f>
        <v>0</v>
      </c>
      <c r="BF274">
        <f>(AK274-AQ274)/(AK274-AJ274)</f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f>$B$11*CM274+$C$11*CN274+$F$11*CO274*(1-CR274)</f>
        <v>0</v>
      </c>
      <c r="BP274">
        <f>BO274*BQ274</f>
        <v>0</v>
      </c>
      <c r="BQ274">
        <f>($B$11*$D$9+$C$11*$D$9+$F$11*((DB274+CT274)/MAX(DB274+CT274+DC274, 0.1)*$I$9+DC274/MAX(DB274+CT274+DC274, 0.1)*$J$9))/($B$11+$C$11+$F$11)</f>
        <v>0</v>
      </c>
      <c r="BR274">
        <f>($B$11*$K$9+$C$11*$K$9+$F$11*((DB274+CT274)/MAX(DB274+CT274+DC274, 0.1)*$P$9+DC274/MAX(DB274+CT274+DC274, 0.1)*$Q$9))/($B$11+$C$11+$F$11)</f>
        <v>0</v>
      </c>
      <c r="BS274">
        <v>6</v>
      </c>
      <c r="BT274">
        <v>0.5</v>
      </c>
      <c r="BU274" t="s">
        <v>295</v>
      </c>
      <c r="BV274">
        <v>2</v>
      </c>
      <c r="BW274">
        <v>1621534083.6</v>
      </c>
      <c r="BX274">
        <v>840.995</v>
      </c>
      <c r="BY274">
        <v>851.13</v>
      </c>
      <c r="BZ274">
        <v>12.9406</v>
      </c>
      <c r="CA274">
        <v>12.9415</v>
      </c>
      <c r="CB274">
        <v>830.077</v>
      </c>
      <c r="CC274">
        <v>12.7871</v>
      </c>
      <c r="CD274">
        <v>699.92</v>
      </c>
      <c r="CE274">
        <v>100.924</v>
      </c>
      <c r="CF274">
        <v>0.0993564</v>
      </c>
      <c r="CG274">
        <v>22.9351</v>
      </c>
      <c r="CH274">
        <v>22.8991</v>
      </c>
      <c r="CI274">
        <v>999.9</v>
      </c>
      <c r="CJ274">
        <v>0</v>
      </c>
      <c r="CK274">
        <v>0</v>
      </c>
      <c r="CL274">
        <v>9990</v>
      </c>
      <c r="CM274">
        <v>0</v>
      </c>
      <c r="CN274">
        <v>3.22278</v>
      </c>
      <c r="CO274">
        <v>600.111</v>
      </c>
      <c r="CP274">
        <v>0.933003</v>
      </c>
      <c r="CQ274">
        <v>0.0669971</v>
      </c>
      <c r="CR274">
        <v>0</v>
      </c>
      <c r="CS274">
        <v>3.5748</v>
      </c>
      <c r="CT274">
        <v>4.99951</v>
      </c>
      <c r="CU274">
        <v>86.3574</v>
      </c>
      <c r="CV274">
        <v>4815</v>
      </c>
      <c r="CW274">
        <v>37.562</v>
      </c>
      <c r="CX274">
        <v>41.312</v>
      </c>
      <c r="CY274">
        <v>40</v>
      </c>
      <c r="CZ274">
        <v>40.875</v>
      </c>
      <c r="DA274">
        <v>39.875</v>
      </c>
      <c r="DB274">
        <v>555.24</v>
      </c>
      <c r="DC274">
        <v>39.87</v>
      </c>
      <c r="DD274">
        <v>0</v>
      </c>
      <c r="DE274">
        <v>1621534087.6</v>
      </c>
      <c r="DF274">
        <v>0</v>
      </c>
      <c r="DG274">
        <v>3.44025384615385</v>
      </c>
      <c r="DH274">
        <v>-0.634194877821193</v>
      </c>
      <c r="DI274">
        <v>0.470082052018864</v>
      </c>
      <c r="DJ274">
        <v>86.4502192307692</v>
      </c>
      <c r="DK274">
        <v>15</v>
      </c>
      <c r="DL274">
        <v>1621533543.5</v>
      </c>
      <c r="DM274" t="s">
        <v>296</v>
      </c>
      <c r="DN274">
        <v>1621533543</v>
      </c>
      <c r="DO274">
        <v>1621533543.5</v>
      </c>
      <c r="DP274">
        <v>4</v>
      </c>
      <c r="DQ274">
        <v>0.002</v>
      </c>
      <c r="DR274">
        <v>0.003</v>
      </c>
      <c r="DS274">
        <v>8.559</v>
      </c>
      <c r="DT274">
        <v>0.154</v>
      </c>
      <c r="DU274">
        <v>420</v>
      </c>
      <c r="DV274">
        <v>13</v>
      </c>
      <c r="DW274">
        <v>1.35</v>
      </c>
      <c r="DX274">
        <v>0.35</v>
      </c>
      <c r="DY274">
        <v>-10.004563902439</v>
      </c>
      <c r="DZ274">
        <v>-0.827197003484323</v>
      </c>
      <c r="EA274">
        <v>0.184097977451802</v>
      </c>
      <c r="EB274">
        <v>0</v>
      </c>
      <c r="EC274">
        <v>3.44312647058823</v>
      </c>
      <c r="ED274">
        <v>0.0386814695347309</v>
      </c>
      <c r="EE274">
        <v>0.14387569248328</v>
      </c>
      <c r="EF274">
        <v>1</v>
      </c>
      <c r="EG274">
        <v>-0.00198503987804878</v>
      </c>
      <c r="EH274">
        <v>-0.0418009533240418</v>
      </c>
      <c r="EI274">
        <v>0.00715789087732555</v>
      </c>
      <c r="EJ274">
        <v>1</v>
      </c>
      <c r="EK274">
        <v>2</v>
      </c>
      <c r="EL274">
        <v>3</v>
      </c>
      <c r="EM274" t="s">
        <v>306</v>
      </c>
      <c r="EN274">
        <v>100</v>
      </c>
      <c r="EO274">
        <v>100</v>
      </c>
      <c r="EP274">
        <v>10.918</v>
      </c>
      <c r="EQ274">
        <v>0.1535</v>
      </c>
      <c r="ER274">
        <v>5.25304998807394</v>
      </c>
      <c r="ES274">
        <v>0.0095515401478521</v>
      </c>
      <c r="ET274">
        <v>-4.08282145803731e-06</v>
      </c>
      <c r="EU274">
        <v>9.61633180237613e-10</v>
      </c>
      <c r="EV274">
        <v>-0.0133641391554055</v>
      </c>
      <c r="EW274">
        <v>0.00964955815971448</v>
      </c>
      <c r="EX274">
        <v>0.000351754833574242</v>
      </c>
      <c r="EY274">
        <v>-6.74969522547015e-06</v>
      </c>
      <c r="EZ274">
        <v>-1</v>
      </c>
      <c r="FA274">
        <v>-1</v>
      </c>
      <c r="FB274">
        <v>-1</v>
      </c>
      <c r="FC274">
        <v>-1</v>
      </c>
      <c r="FD274">
        <v>9</v>
      </c>
      <c r="FE274">
        <v>9</v>
      </c>
      <c r="FF274">
        <v>2</v>
      </c>
      <c r="FG274">
        <v>793.199</v>
      </c>
      <c r="FH274">
        <v>740.611</v>
      </c>
      <c r="FI274">
        <v>20</v>
      </c>
      <c r="FJ274">
        <v>26.7477</v>
      </c>
      <c r="FK274">
        <v>29.9999</v>
      </c>
      <c r="FL274">
        <v>26.8287</v>
      </c>
      <c r="FM274">
        <v>26.8054</v>
      </c>
      <c r="FN274">
        <v>47.7902</v>
      </c>
      <c r="FO274">
        <v>15.9189</v>
      </c>
      <c r="FP274">
        <v>6.08919</v>
      </c>
      <c r="FQ274">
        <v>20</v>
      </c>
      <c r="FR274">
        <v>861.37</v>
      </c>
      <c r="FS274">
        <v>12.9953</v>
      </c>
      <c r="FT274">
        <v>100.059</v>
      </c>
      <c r="FU274">
        <v>100.419</v>
      </c>
    </row>
    <row r="275" spans="1:177">
      <c r="A275">
        <v>259</v>
      </c>
      <c r="B275">
        <v>1621534085.6</v>
      </c>
      <c r="C275">
        <v>516.099999904633</v>
      </c>
      <c r="D275" t="s">
        <v>814</v>
      </c>
      <c r="E275" t="s">
        <v>815</v>
      </c>
      <c r="G275">
        <v>1621534085.6</v>
      </c>
      <c r="H275">
        <f>CD275*AF275*(BZ275-CA275)/(100*BS275*(1000-AF275*BZ275))</f>
        <v>0</v>
      </c>
      <c r="I275">
        <f>CD275*AF275*(BY275-BX275*(1000-AF275*CA275)/(1000-AF275*BZ275))/(100*BS275)</f>
        <v>0</v>
      </c>
      <c r="J275">
        <f>BX275 - IF(AF275&gt;1, I275*BS275*100.0/(AH275*CL275), 0)</f>
        <v>0</v>
      </c>
      <c r="K275">
        <f>((Q275-H275/2)*J275-I275)/(Q275+H275/2)</f>
        <v>0</v>
      </c>
      <c r="L275">
        <f>K275*(CE275+CF275)/1000.0</f>
        <v>0</v>
      </c>
      <c r="M275">
        <f>(BX275 - IF(AF275&gt;1, I275*BS275*100.0/(AH275*CL275), 0))*(CE275+CF275)/1000.0</f>
        <v>0</v>
      </c>
      <c r="N275">
        <f>2.0/((1/P275-1/O275)+SIGN(P275)*SQRT((1/P275-1/O275)*(1/P275-1/O275) + 4*BT275/((BT275+1)*(BT275+1))*(2*1/P275*1/O275-1/O275*1/O275)))</f>
        <v>0</v>
      </c>
      <c r="O275">
        <f>IF(LEFT(BU275,1)&lt;&gt;"0",IF(LEFT(BU275,1)="1",3.0,BV275),$D$5+$E$5*(CL275*CE275/($K$5*1000))+$F$5*(CL275*CE275/($K$5*1000))*MAX(MIN(BS275,$J$5),$I$5)*MAX(MIN(BS275,$J$5),$I$5)+$G$5*MAX(MIN(BS275,$J$5),$I$5)*(CL275*CE275/($K$5*1000))+$H$5*(CL275*CE275/($K$5*1000))*(CL275*CE275/($K$5*1000)))</f>
        <v>0</v>
      </c>
      <c r="P275">
        <f>H275*(1000-(1000*0.61365*exp(17.502*T275/(240.97+T275))/(CE275+CF275)+BZ275)/2)/(1000*0.61365*exp(17.502*T275/(240.97+T275))/(CE275+CF275)-BZ275)</f>
        <v>0</v>
      </c>
      <c r="Q275">
        <f>1/((BT275+1)/(N275/1.6)+1/(O275/1.37)) + BT275/((BT275+1)/(N275/1.6) + BT275/(O275/1.37))</f>
        <v>0</v>
      </c>
      <c r="R275">
        <f>(BP275*BR275)</f>
        <v>0</v>
      </c>
      <c r="S275">
        <f>(CG275+(R275+2*0.95*5.67E-8*(((CG275+$B$7)+273)^4-(CG275+273)^4)-44100*H275)/(1.84*29.3*O275+8*0.95*5.67E-8*(CG275+273)^3))</f>
        <v>0</v>
      </c>
      <c r="T275">
        <f>($C$7*CH275+$D$7*CI275+$E$7*S275)</f>
        <v>0</v>
      </c>
      <c r="U275">
        <f>0.61365*exp(17.502*T275/(240.97+T275))</f>
        <v>0</v>
      </c>
      <c r="V275">
        <f>(W275/X275*100)</f>
        <v>0</v>
      </c>
      <c r="W275">
        <f>BZ275*(CE275+CF275)/1000</f>
        <v>0</v>
      </c>
      <c r="X275">
        <f>0.61365*exp(17.502*CG275/(240.97+CG275))</f>
        <v>0</v>
      </c>
      <c r="Y275">
        <f>(U275-BZ275*(CE275+CF275)/1000)</f>
        <v>0</v>
      </c>
      <c r="Z275">
        <f>(-H275*44100)</f>
        <v>0</v>
      </c>
      <c r="AA275">
        <f>2*29.3*O275*0.92*(CG275-T275)</f>
        <v>0</v>
      </c>
      <c r="AB275">
        <f>2*0.95*5.67E-8*(((CG275+$B$7)+273)^4-(T275+273)^4)</f>
        <v>0</v>
      </c>
      <c r="AC275">
        <f>R275+AB275+Z275+AA275</f>
        <v>0</v>
      </c>
      <c r="AD275">
        <v>0</v>
      </c>
      <c r="AE275">
        <v>0</v>
      </c>
      <c r="AF275">
        <f>IF(AD275*$H$13&gt;=AH275,1.0,(AH275/(AH275-AD275*$H$13)))</f>
        <v>0</v>
      </c>
      <c r="AG275">
        <f>(AF275-1)*100</f>
        <v>0</v>
      </c>
      <c r="AH275">
        <f>MAX(0,($B$13+$C$13*CL275)/(1+$D$13*CL275)*CE275/(CG275+273)*$E$13)</f>
        <v>0</v>
      </c>
      <c r="AI275" t="s">
        <v>294</v>
      </c>
      <c r="AJ275">
        <v>0</v>
      </c>
      <c r="AK275">
        <v>0</v>
      </c>
      <c r="AL275">
        <f>AK275-AJ275</f>
        <v>0</v>
      </c>
      <c r="AM275">
        <f>AL275/AK275</f>
        <v>0</v>
      </c>
      <c r="AN275">
        <v>0</v>
      </c>
      <c r="AO275" t="s">
        <v>294</v>
      </c>
      <c r="AP275">
        <v>0</v>
      </c>
      <c r="AQ275">
        <v>0</v>
      </c>
      <c r="AR275">
        <f>1-AP275/AQ275</f>
        <v>0</v>
      </c>
      <c r="AS275">
        <v>0.5</v>
      </c>
      <c r="AT275">
        <f>BP275</f>
        <v>0</v>
      </c>
      <c r="AU275">
        <f>I275</f>
        <v>0</v>
      </c>
      <c r="AV275">
        <f>AR275*AS275*AT275</f>
        <v>0</v>
      </c>
      <c r="AW275">
        <f>BB275/AQ275</f>
        <v>0</v>
      </c>
      <c r="AX275">
        <f>(AU275-AN275)/AT275</f>
        <v>0</v>
      </c>
      <c r="AY275">
        <f>(AK275-AQ275)/AQ275</f>
        <v>0</v>
      </c>
      <c r="AZ275" t="s">
        <v>294</v>
      </c>
      <c r="BA275">
        <v>0</v>
      </c>
      <c r="BB275">
        <f>AQ275-BA275</f>
        <v>0</v>
      </c>
      <c r="BC275">
        <f>(AQ275-AP275)/(AQ275-BA275)</f>
        <v>0</v>
      </c>
      <c r="BD275">
        <f>(AK275-AQ275)/(AK275-BA275)</f>
        <v>0</v>
      </c>
      <c r="BE275">
        <f>(AQ275-AP275)/(AQ275-AJ275)</f>
        <v>0</v>
      </c>
      <c r="BF275">
        <f>(AK275-AQ275)/(AK275-AJ275)</f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f>$B$11*CM275+$C$11*CN275+$F$11*CO275*(1-CR275)</f>
        <v>0</v>
      </c>
      <c r="BP275">
        <f>BO275*BQ275</f>
        <v>0</v>
      </c>
      <c r="BQ275">
        <f>($B$11*$D$9+$C$11*$D$9+$F$11*((DB275+CT275)/MAX(DB275+CT275+DC275, 0.1)*$I$9+DC275/MAX(DB275+CT275+DC275, 0.1)*$J$9))/($B$11+$C$11+$F$11)</f>
        <v>0</v>
      </c>
      <c r="BR275">
        <f>($B$11*$K$9+$C$11*$K$9+$F$11*((DB275+CT275)/MAX(DB275+CT275+DC275, 0.1)*$P$9+DC275/MAX(DB275+CT275+DC275, 0.1)*$Q$9))/($B$11+$C$11+$F$11)</f>
        <v>0</v>
      </c>
      <c r="BS275">
        <v>6</v>
      </c>
      <c r="BT275">
        <v>0.5</v>
      </c>
      <c r="BU275" t="s">
        <v>295</v>
      </c>
      <c r="BV275">
        <v>2</v>
      </c>
      <c r="BW275">
        <v>1621534085.6</v>
      </c>
      <c r="BX275">
        <v>844.261</v>
      </c>
      <c r="BY275">
        <v>854.457</v>
      </c>
      <c r="BZ275">
        <v>12.9372</v>
      </c>
      <c r="CA275">
        <v>12.9441</v>
      </c>
      <c r="CB275">
        <v>833.327</v>
      </c>
      <c r="CC275">
        <v>12.7839</v>
      </c>
      <c r="CD275">
        <v>700.076</v>
      </c>
      <c r="CE275">
        <v>100.925</v>
      </c>
      <c r="CF275">
        <v>0.0989499</v>
      </c>
      <c r="CG275">
        <v>22.9335</v>
      </c>
      <c r="CH275">
        <v>22.8938</v>
      </c>
      <c r="CI275">
        <v>999.9</v>
      </c>
      <c r="CJ275">
        <v>0</v>
      </c>
      <c r="CK275">
        <v>0</v>
      </c>
      <c r="CL275">
        <v>10020</v>
      </c>
      <c r="CM275">
        <v>0</v>
      </c>
      <c r="CN275">
        <v>3.22278</v>
      </c>
      <c r="CO275">
        <v>600.11</v>
      </c>
      <c r="CP275">
        <v>0.933003</v>
      </c>
      <c r="CQ275">
        <v>0.0669971</v>
      </c>
      <c r="CR275">
        <v>0</v>
      </c>
      <c r="CS275">
        <v>3.6749</v>
      </c>
      <c r="CT275">
        <v>4.99951</v>
      </c>
      <c r="CU275">
        <v>87.0283</v>
      </c>
      <c r="CV275">
        <v>4815</v>
      </c>
      <c r="CW275">
        <v>37.562</v>
      </c>
      <c r="CX275">
        <v>41.312</v>
      </c>
      <c r="CY275">
        <v>39.937</v>
      </c>
      <c r="CZ275">
        <v>40.875</v>
      </c>
      <c r="DA275">
        <v>39.875</v>
      </c>
      <c r="DB275">
        <v>555.24</v>
      </c>
      <c r="DC275">
        <v>39.87</v>
      </c>
      <c r="DD275">
        <v>0</v>
      </c>
      <c r="DE275">
        <v>1621534089.4</v>
      </c>
      <c r="DF275">
        <v>0</v>
      </c>
      <c r="DG275">
        <v>3.45174</v>
      </c>
      <c r="DH275">
        <v>-0.138453846266756</v>
      </c>
      <c r="DI275">
        <v>1.57230768822429</v>
      </c>
      <c r="DJ275">
        <v>86.501384</v>
      </c>
      <c r="DK275">
        <v>15</v>
      </c>
      <c r="DL275">
        <v>1621533543.5</v>
      </c>
      <c r="DM275" t="s">
        <v>296</v>
      </c>
      <c r="DN275">
        <v>1621533543</v>
      </c>
      <c r="DO275">
        <v>1621533543.5</v>
      </c>
      <c r="DP275">
        <v>4</v>
      </c>
      <c r="DQ275">
        <v>0.002</v>
      </c>
      <c r="DR275">
        <v>0.003</v>
      </c>
      <c r="DS275">
        <v>8.559</v>
      </c>
      <c r="DT275">
        <v>0.154</v>
      </c>
      <c r="DU275">
        <v>420</v>
      </c>
      <c r="DV275">
        <v>13</v>
      </c>
      <c r="DW275">
        <v>1.35</v>
      </c>
      <c r="DX275">
        <v>0.35</v>
      </c>
      <c r="DY275">
        <v>-10.0261926829268</v>
      </c>
      <c r="DZ275">
        <v>-1.40587421602788</v>
      </c>
      <c r="EA275">
        <v>0.20207345852225</v>
      </c>
      <c r="EB275">
        <v>0</v>
      </c>
      <c r="EC275">
        <v>3.44008</v>
      </c>
      <c r="ED275">
        <v>-0.039205250569859</v>
      </c>
      <c r="EE275">
        <v>0.172940465065707</v>
      </c>
      <c r="EF275">
        <v>1</v>
      </c>
      <c r="EG275">
        <v>-0.00215695704878049</v>
      </c>
      <c r="EH275">
        <v>-0.0270818180487805</v>
      </c>
      <c r="EI275">
        <v>0.00703730797735412</v>
      </c>
      <c r="EJ275">
        <v>1</v>
      </c>
      <c r="EK275">
        <v>2</v>
      </c>
      <c r="EL275">
        <v>3</v>
      </c>
      <c r="EM275" t="s">
        <v>306</v>
      </c>
      <c r="EN275">
        <v>100</v>
      </c>
      <c r="EO275">
        <v>100</v>
      </c>
      <c r="EP275">
        <v>10.934</v>
      </c>
      <c r="EQ275">
        <v>0.1533</v>
      </c>
      <c r="ER275">
        <v>5.25304998807394</v>
      </c>
      <c r="ES275">
        <v>0.0095515401478521</v>
      </c>
      <c r="ET275">
        <v>-4.08282145803731e-06</v>
      </c>
      <c r="EU275">
        <v>9.61633180237613e-10</v>
      </c>
      <c r="EV275">
        <v>-0.0133641391554055</v>
      </c>
      <c r="EW275">
        <v>0.00964955815971448</v>
      </c>
      <c r="EX275">
        <v>0.000351754833574242</v>
      </c>
      <c r="EY275">
        <v>-6.74969522547015e-06</v>
      </c>
      <c r="EZ275">
        <v>-1</v>
      </c>
      <c r="FA275">
        <v>-1</v>
      </c>
      <c r="FB275">
        <v>-1</v>
      </c>
      <c r="FC275">
        <v>-1</v>
      </c>
      <c r="FD275">
        <v>9</v>
      </c>
      <c r="FE275">
        <v>9</v>
      </c>
      <c r="FF275">
        <v>2</v>
      </c>
      <c r="FG275">
        <v>793.199</v>
      </c>
      <c r="FH275">
        <v>740.39</v>
      </c>
      <c r="FI275">
        <v>19.9997</v>
      </c>
      <c r="FJ275">
        <v>26.7455</v>
      </c>
      <c r="FK275">
        <v>30</v>
      </c>
      <c r="FL275">
        <v>26.8287</v>
      </c>
      <c r="FM275">
        <v>26.8036</v>
      </c>
      <c r="FN275">
        <v>47.943</v>
      </c>
      <c r="FO275">
        <v>15.9189</v>
      </c>
      <c r="FP275">
        <v>6.08919</v>
      </c>
      <c r="FQ275">
        <v>20</v>
      </c>
      <c r="FR275">
        <v>864.73</v>
      </c>
      <c r="FS275">
        <v>12.9953</v>
      </c>
      <c r="FT275">
        <v>100.056</v>
      </c>
      <c r="FU275">
        <v>100.42</v>
      </c>
    </row>
    <row r="276" spans="1:177">
      <c r="A276">
        <v>260</v>
      </c>
      <c r="B276">
        <v>1621534087.6</v>
      </c>
      <c r="C276">
        <v>518.099999904633</v>
      </c>
      <c r="D276" t="s">
        <v>816</v>
      </c>
      <c r="E276" t="s">
        <v>817</v>
      </c>
      <c r="G276">
        <v>1621534087.6</v>
      </c>
      <c r="H276">
        <f>CD276*AF276*(BZ276-CA276)/(100*BS276*(1000-AF276*BZ276))</f>
        <v>0</v>
      </c>
      <c r="I276">
        <f>CD276*AF276*(BY276-BX276*(1000-AF276*CA276)/(1000-AF276*BZ276))/(100*BS276)</f>
        <v>0</v>
      </c>
      <c r="J276">
        <f>BX276 - IF(AF276&gt;1, I276*BS276*100.0/(AH276*CL276), 0)</f>
        <v>0</v>
      </c>
      <c r="K276">
        <f>((Q276-H276/2)*J276-I276)/(Q276+H276/2)</f>
        <v>0</v>
      </c>
      <c r="L276">
        <f>K276*(CE276+CF276)/1000.0</f>
        <v>0</v>
      </c>
      <c r="M276">
        <f>(BX276 - IF(AF276&gt;1, I276*BS276*100.0/(AH276*CL276), 0))*(CE276+CF276)/1000.0</f>
        <v>0</v>
      </c>
      <c r="N276">
        <f>2.0/((1/P276-1/O276)+SIGN(P276)*SQRT((1/P276-1/O276)*(1/P276-1/O276) + 4*BT276/((BT276+1)*(BT276+1))*(2*1/P276*1/O276-1/O276*1/O276)))</f>
        <v>0</v>
      </c>
      <c r="O276">
        <f>IF(LEFT(BU276,1)&lt;&gt;"0",IF(LEFT(BU276,1)="1",3.0,BV276),$D$5+$E$5*(CL276*CE276/($K$5*1000))+$F$5*(CL276*CE276/($K$5*1000))*MAX(MIN(BS276,$J$5),$I$5)*MAX(MIN(BS276,$J$5),$I$5)+$G$5*MAX(MIN(BS276,$J$5),$I$5)*(CL276*CE276/($K$5*1000))+$H$5*(CL276*CE276/($K$5*1000))*(CL276*CE276/($K$5*1000)))</f>
        <v>0</v>
      </c>
      <c r="P276">
        <f>H276*(1000-(1000*0.61365*exp(17.502*T276/(240.97+T276))/(CE276+CF276)+BZ276)/2)/(1000*0.61365*exp(17.502*T276/(240.97+T276))/(CE276+CF276)-BZ276)</f>
        <v>0</v>
      </c>
      <c r="Q276">
        <f>1/((BT276+1)/(N276/1.6)+1/(O276/1.37)) + BT276/((BT276+1)/(N276/1.6) + BT276/(O276/1.37))</f>
        <v>0</v>
      </c>
      <c r="R276">
        <f>(BP276*BR276)</f>
        <v>0</v>
      </c>
      <c r="S276">
        <f>(CG276+(R276+2*0.95*5.67E-8*(((CG276+$B$7)+273)^4-(CG276+273)^4)-44100*H276)/(1.84*29.3*O276+8*0.95*5.67E-8*(CG276+273)^3))</f>
        <v>0</v>
      </c>
      <c r="T276">
        <f>($C$7*CH276+$D$7*CI276+$E$7*S276)</f>
        <v>0</v>
      </c>
      <c r="U276">
        <f>0.61365*exp(17.502*T276/(240.97+T276))</f>
        <v>0</v>
      </c>
      <c r="V276">
        <f>(W276/X276*100)</f>
        <v>0</v>
      </c>
      <c r="W276">
        <f>BZ276*(CE276+CF276)/1000</f>
        <v>0</v>
      </c>
      <c r="X276">
        <f>0.61365*exp(17.502*CG276/(240.97+CG276))</f>
        <v>0</v>
      </c>
      <c r="Y276">
        <f>(U276-BZ276*(CE276+CF276)/1000)</f>
        <v>0</v>
      </c>
      <c r="Z276">
        <f>(-H276*44100)</f>
        <v>0</v>
      </c>
      <c r="AA276">
        <f>2*29.3*O276*0.92*(CG276-T276)</f>
        <v>0</v>
      </c>
      <c r="AB276">
        <f>2*0.95*5.67E-8*(((CG276+$B$7)+273)^4-(T276+273)^4)</f>
        <v>0</v>
      </c>
      <c r="AC276">
        <f>R276+AB276+Z276+AA276</f>
        <v>0</v>
      </c>
      <c r="AD276">
        <v>0</v>
      </c>
      <c r="AE276">
        <v>0</v>
      </c>
      <c r="AF276">
        <f>IF(AD276*$H$13&gt;=AH276,1.0,(AH276/(AH276-AD276*$H$13)))</f>
        <v>0</v>
      </c>
      <c r="AG276">
        <f>(AF276-1)*100</f>
        <v>0</v>
      </c>
      <c r="AH276">
        <f>MAX(0,($B$13+$C$13*CL276)/(1+$D$13*CL276)*CE276/(CG276+273)*$E$13)</f>
        <v>0</v>
      </c>
      <c r="AI276" t="s">
        <v>294</v>
      </c>
      <c r="AJ276">
        <v>0</v>
      </c>
      <c r="AK276">
        <v>0</v>
      </c>
      <c r="AL276">
        <f>AK276-AJ276</f>
        <v>0</v>
      </c>
      <c r="AM276">
        <f>AL276/AK276</f>
        <v>0</v>
      </c>
      <c r="AN276">
        <v>0</v>
      </c>
      <c r="AO276" t="s">
        <v>294</v>
      </c>
      <c r="AP276">
        <v>0</v>
      </c>
      <c r="AQ276">
        <v>0</v>
      </c>
      <c r="AR276">
        <f>1-AP276/AQ276</f>
        <v>0</v>
      </c>
      <c r="AS276">
        <v>0.5</v>
      </c>
      <c r="AT276">
        <f>BP276</f>
        <v>0</v>
      </c>
      <c r="AU276">
        <f>I276</f>
        <v>0</v>
      </c>
      <c r="AV276">
        <f>AR276*AS276*AT276</f>
        <v>0</v>
      </c>
      <c r="AW276">
        <f>BB276/AQ276</f>
        <v>0</v>
      </c>
      <c r="AX276">
        <f>(AU276-AN276)/AT276</f>
        <v>0</v>
      </c>
      <c r="AY276">
        <f>(AK276-AQ276)/AQ276</f>
        <v>0</v>
      </c>
      <c r="AZ276" t="s">
        <v>294</v>
      </c>
      <c r="BA276">
        <v>0</v>
      </c>
      <c r="BB276">
        <f>AQ276-BA276</f>
        <v>0</v>
      </c>
      <c r="BC276">
        <f>(AQ276-AP276)/(AQ276-BA276)</f>
        <v>0</v>
      </c>
      <c r="BD276">
        <f>(AK276-AQ276)/(AK276-BA276)</f>
        <v>0</v>
      </c>
      <c r="BE276">
        <f>(AQ276-AP276)/(AQ276-AJ276)</f>
        <v>0</v>
      </c>
      <c r="BF276">
        <f>(AK276-AQ276)/(AK276-AJ276)</f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f>$B$11*CM276+$C$11*CN276+$F$11*CO276*(1-CR276)</f>
        <v>0</v>
      </c>
      <c r="BP276">
        <f>BO276*BQ276</f>
        <v>0</v>
      </c>
      <c r="BQ276">
        <f>($B$11*$D$9+$C$11*$D$9+$F$11*((DB276+CT276)/MAX(DB276+CT276+DC276, 0.1)*$I$9+DC276/MAX(DB276+CT276+DC276, 0.1)*$J$9))/($B$11+$C$11+$F$11)</f>
        <v>0</v>
      </c>
      <c r="BR276">
        <f>($B$11*$K$9+$C$11*$K$9+$F$11*((DB276+CT276)/MAX(DB276+CT276+DC276, 0.1)*$P$9+DC276/MAX(DB276+CT276+DC276, 0.1)*$Q$9))/($B$11+$C$11+$F$11)</f>
        <v>0</v>
      </c>
      <c r="BS276">
        <v>6</v>
      </c>
      <c r="BT276">
        <v>0.5</v>
      </c>
      <c r="BU276" t="s">
        <v>295</v>
      </c>
      <c r="BV276">
        <v>2</v>
      </c>
      <c r="BW276">
        <v>1621534087.6</v>
      </c>
      <c r="BX276">
        <v>847.701</v>
      </c>
      <c r="BY276">
        <v>857.646</v>
      </c>
      <c r="BZ276">
        <v>12.9389</v>
      </c>
      <c r="CA276">
        <v>12.9278</v>
      </c>
      <c r="CB276">
        <v>836.751</v>
      </c>
      <c r="CC276">
        <v>12.7855</v>
      </c>
      <c r="CD276">
        <v>699.791</v>
      </c>
      <c r="CE276">
        <v>100.929</v>
      </c>
      <c r="CF276">
        <v>0.0989181</v>
      </c>
      <c r="CG276">
        <v>22.9367</v>
      </c>
      <c r="CH276">
        <v>22.9207</v>
      </c>
      <c r="CI276">
        <v>999.9</v>
      </c>
      <c r="CJ276">
        <v>0</v>
      </c>
      <c r="CK276">
        <v>0</v>
      </c>
      <c r="CL276">
        <v>9990</v>
      </c>
      <c r="CM276">
        <v>0</v>
      </c>
      <c r="CN276">
        <v>3.22278</v>
      </c>
      <c r="CO276">
        <v>600.101</v>
      </c>
      <c r="CP276">
        <v>0.933003</v>
      </c>
      <c r="CQ276">
        <v>0.0669971</v>
      </c>
      <c r="CR276">
        <v>0</v>
      </c>
      <c r="CS276">
        <v>3.8041</v>
      </c>
      <c r="CT276">
        <v>4.99951</v>
      </c>
      <c r="CU276">
        <v>87.5522</v>
      </c>
      <c r="CV276">
        <v>4814.92</v>
      </c>
      <c r="CW276">
        <v>37.562</v>
      </c>
      <c r="CX276">
        <v>41.312</v>
      </c>
      <c r="CY276">
        <v>39.937</v>
      </c>
      <c r="CZ276">
        <v>40.875</v>
      </c>
      <c r="DA276">
        <v>39.875</v>
      </c>
      <c r="DB276">
        <v>555.23</v>
      </c>
      <c r="DC276">
        <v>39.87</v>
      </c>
      <c r="DD276">
        <v>0</v>
      </c>
      <c r="DE276">
        <v>1621534091.2</v>
      </c>
      <c r="DF276">
        <v>0</v>
      </c>
      <c r="DG276">
        <v>3.43650384615385</v>
      </c>
      <c r="DH276">
        <v>0.296147015357673</v>
      </c>
      <c r="DI276">
        <v>3.26583247496785</v>
      </c>
      <c r="DJ276">
        <v>86.6093307692308</v>
      </c>
      <c r="DK276">
        <v>15</v>
      </c>
      <c r="DL276">
        <v>1621533543.5</v>
      </c>
      <c r="DM276" t="s">
        <v>296</v>
      </c>
      <c r="DN276">
        <v>1621533543</v>
      </c>
      <c r="DO276">
        <v>1621533543.5</v>
      </c>
      <c r="DP276">
        <v>4</v>
      </c>
      <c r="DQ276">
        <v>0.002</v>
      </c>
      <c r="DR276">
        <v>0.003</v>
      </c>
      <c r="DS276">
        <v>8.559</v>
      </c>
      <c r="DT276">
        <v>0.154</v>
      </c>
      <c r="DU276">
        <v>420</v>
      </c>
      <c r="DV276">
        <v>13</v>
      </c>
      <c r="DW276">
        <v>1.35</v>
      </c>
      <c r="DX276">
        <v>0.35</v>
      </c>
      <c r="DY276">
        <v>-10.0752385365854</v>
      </c>
      <c r="DZ276">
        <v>-1.675806271777</v>
      </c>
      <c r="EA276">
        <v>0.22183965717477</v>
      </c>
      <c r="EB276">
        <v>0</v>
      </c>
      <c r="EC276">
        <v>3.44496764705882</v>
      </c>
      <c r="ED276">
        <v>-0.291114290770279</v>
      </c>
      <c r="EE276">
        <v>0.182344644142363</v>
      </c>
      <c r="EF276">
        <v>1</v>
      </c>
      <c r="EG276">
        <v>-0.00264193634146341</v>
      </c>
      <c r="EH276">
        <v>-0.0102274366620209</v>
      </c>
      <c r="EI276">
        <v>0.00669928480586582</v>
      </c>
      <c r="EJ276">
        <v>1</v>
      </c>
      <c r="EK276">
        <v>2</v>
      </c>
      <c r="EL276">
        <v>3</v>
      </c>
      <c r="EM276" t="s">
        <v>306</v>
      </c>
      <c r="EN276">
        <v>100</v>
      </c>
      <c r="EO276">
        <v>100</v>
      </c>
      <c r="EP276">
        <v>10.95</v>
      </c>
      <c r="EQ276">
        <v>0.1534</v>
      </c>
      <c r="ER276">
        <v>5.25304998807394</v>
      </c>
      <c r="ES276">
        <v>0.0095515401478521</v>
      </c>
      <c r="ET276">
        <v>-4.08282145803731e-06</v>
      </c>
      <c r="EU276">
        <v>9.61633180237613e-10</v>
      </c>
      <c r="EV276">
        <v>-0.0133641391554055</v>
      </c>
      <c r="EW276">
        <v>0.00964955815971448</v>
      </c>
      <c r="EX276">
        <v>0.000351754833574242</v>
      </c>
      <c r="EY276">
        <v>-6.74969522547015e-06</v>
      </c>
      <c r="EZ276">
        <v>-1</v>
      </c>
      <c r="FA276">
        <v>-1</v>
      </c>
      <c r="FB276">
        <v>-1</v>
      </c>
      <c r="FC276">
        <v>-1</v>
      </c>
      <c r="FD276">
        <v>9.1</v>
      </c>
      <c r="FE276">
        <v>9.1</v>
      </c>
      <c r="FF276">
        <v>2</v>
      </c>
      <c r="FG276">
        <v>793.911</v>
      </c>
      <c r="FH276">
        <v>740.201</v>
      </c>
      <c r="FI276">
        <v>19.9998</v>
      </c>
      <c r="FJ276">
        <v>26.7455</v>
      </c>
      <c r="FK276">
        <v>30</v>
      </c>
      <c r="FL276">
        <v>26.8287</v>
      </c>
      <c r="FM276">
        <v>26.8036</v>
      </c>
      <c r="FN276">
        <v>48.0945</v>
      </c>
      <c r="FO276">
        <v>15.9189</v>
      </c>
      <c r="FP276">
        <v>6.08919</v>
      </c>
      <c r="FQ276">
        <v>20</v>
      </c>
      <c r="FR276">
        <v>868.08</v>
      </c>
      <c r="FS276">
        <v>12.9953</v>
      </c>
      <c r="FT276">
        <v>100.06</v>
      </c>
      <c r="FU276">
        <v>100.419</v>
      </c>
    </row>
    <row r="277" spans="1:177">
      <c r="A277">
        <v>261</v>
      </c>
      <c r="B277">
        <v>1621534089.6</v>
      </c>
      <c r="C277">
        <v>520.099999904633</v>
      </c>
      <c r="D277" t="s">
        <v>818</v>
      </c>
      <c r="E277" t="s">
        <v>819</v>
      </c>
      <c r="G277">
        <v>1621534089.6</v>
      </c>
      <c r="H277">
        <f>CD277*AF277*(BZ277-CA277)/(100*BS277*(1000-AF277*BZ277))</f>
        <v>0</v>
      </c>
      <c r="I277">
        <f>CD277*AF277*(BY277-BX277*(1000-AF277*CA277)/(1000-AF277*BZ277))/(100*BS277)</f>
        <v>0</v>
      </c>
      <c r="J277">
        <f>BX277 - IF(AF277&gt;1, I277*BS277*100.0/(AH277*CL277), 0)</f>
        <v>0</v>
      </c>
      <c r="K277">
        <f>((Q277-H277/2)*J277-I277)/(Q277+H277/2)</f>
        <v>0</v>
      </c>
      <c r="L277">
        <f>K277*(CE277+CF277)/1000.0</f>
        <v>0</v>
      </c>
      <c r="M277">
        <f>(BX277 - IF(AF277&gt;1, I277*BS277*100.0/(AH277*CL277), 0))*(CE277+CF277)/1000.0</f>
        <v>0</v>
      </c>
      <c r="N277">
        <f>2.0/((1/P277-1/O277)+SIGN(P277)*SQRT((1/P277-1/O277)*(1/P277-1/O277) + 4*BT277/((BT277+1)*(BT277+1))*(2*1/P277*1/O277-1/O277*1/O277)))</f>
        <v>0</v>
      </c>
      <c r="O277">
        <f>IF(LEFT(BU277,1)&lt;&gt;"0",IF(LEFT(BU277,1)="1",3.0,BV277),$D$5+$E$5*(CL277*CE277/($K$5*1000))+$F$5*(CL277*CE277/($K$5*1000))*MAX(MIN(BS277,$J$5),$I$5)*MAX(MIN(BS277,$J$5),$I$5)+$G$5*MAX(MIN(BS277,$J$5),$I$5)*(CL277*CE277/($K$5*1000))+$H$5*(CL277*CE277/($K$5*1000))*(CL277*CE277/($K$5*1000)))</f>
        <v>0</v>
      </c>
      <c r="P277">
        <f>H277*(1000-(1000*0.61365*exp(17.502*T277/(240.97+T277))/(CE277+CF277)+BZ277)/2)/(1000*0.61365*exp(17.502*T277/(240.97+T277))/(CE277+CF277)-BZ277)</f>
        <v>0</v>
      </c>
      <c r="Q277">
        <f>1/((BT277+1)/(N277/1.6)+1/(O277/1.37)) + BT277/((BT277+1)/(N277/1.6) + BT277/(O277/1.37))</f>
        <v>0</v>
      </c>
      <c r="R277">
        <f>(BP277*BR277)</f>
        <v>0</v>
      </c>
      <c r="S277">
        <f>(CG277+(R277+2*0.95*5.67E-8*(((CG277+$B$7)+273)^4-(CG277+273)^4)-44100*H277)/(1.84*29.3*O277+8*0.95*5.67E-8*(CG277+273)^3))</f>
        <v>0</v>
      </c>
      <c r="T277">
        <f>($C$7*CH277+$D$7*CI277+$E$7*S277)</f>
        <v>0</v>
      </c>
      <c r="U277">
        <f>0.61365*exp(17.502*T277/(240.97+T277))</f>
        <v>0</v>
      </c>
      <c r="V277">
        <f>(W277/X277*100)</f>
        <v>0</v>
      </c>
      <c r="W277">
        <f>BZ277*(CE277+CF277)/1000</f>
        <v>0</v>
      </c>
      <c r="X277">
        <f>0.61365*exp(17.502*CG277/(240.97+CG277))</f>
        <v>0</v>
      </c>
      <c r="Y277">
        <f>(U277-BZ277*(CE277+CF277)/1000)</f>
        <v>0</v>
      </c>
      <c r="Z277">
        <f>(-H277*44100)</f>
        <v>0</v>
      </c>
      <c r="AA277">
        <f>2*29.3*O277*0.92*(CG277-T277)</f>
        <v>0</v>
      </c>
      <c r="AB277">
        <f>2*0.95*5.67E-8*(((CG277+$B$7)+273)^4-(T277+273)^4)</f>
        <v>0</v>
      </c>
      <c r="AC277">
        <f>R277+AB277+Z277+AA277</f>
        <v>0</v>
      </c>
      <c r="AD277">
        <v>0</v>
      </c>
      <c r="AE277">
        <v>0</v>
      </c>
      <c r="AF277">
        <f>IF(AD277*$H$13&gt;=AH277,1.0,(AH277/(AH277-AD277*$H$13)))</f>
        <v>0</v>
      </c>
      <c r="AG277">
        <f>(AF277-1)*100</f>
        <v>0</v>
      </c>
      <c r="AH277">
        <f>MAX(0,($B$13+$C$13*CL277)/(1+$D$13*CL277)*CE277/(CG277+273)*$E$13)</f>
        <v>0</v>
      </c>
      <c r="AI277" t="s">
        <v>294</v>
      </c>
      <c r="AJ277">
        <v>0</v>
      </c>
      <c r="AK277">
        <v>0</v>
      </c>
      <c r="AL277">
        <f>AK277-AJ277</f>
        <v>0</v>
      </c>
      <c r="AM277">
        <f>AL277/AK277</f>
        <v>0</v>
      </c>
      <c r="AN277">
        <v>0</v>
      </c>
      <c r="AO277" t="s">
        <v>294</v>
      </c>
      <c r="AP277">
        <v>0</v>
      </c>
      <c r="AQ277">
        <v>0</v>
      </c>
      <c r="AR277">
        <f>1-AP277/AQ277</f>
        <v>0</v>
      </c>
      <c r="AS277">
        <v>0.5</v>
      </c>
      <c r="AT277">
        <f>BP277</f>
        <v>0</v>
      </c>
      <c r="AU277">
        <f>I277</f>
        <v>0</v>
      </c>
      <c r="AV277">
        <f>AR277*AS277*AT277</f>
        <v>0</v>
      </c>
      <c r="AW277">
        <f>BB277/AQ277</f>
        <v>0</v>
      </c>
      <c r="AX277">
        <f>(AU277-AN277)/AT277</f>
        <v>0</v>
      </c>
      <c r="AY277">
        <f>(AK277-AQ277)/AQ277</f>
        <v>0</v>
      </c>
      <c r="AZ277" t="s">
        <v>294</v>
      </c>
      <c r="BA277">
        <v>0</v>
      </c>
      <c r="BB277">
        <f>AQ277-BA277</f>
        <v>0</v>
      </c>
      <c r="BC277">
        <f>(AQ277-AP277)/(AQ277-BA277)</f>
        <v>0</v>
      </c>
      <c r="BD277">
        <f>(AK277-AQ277)/(AK277-BA277)</f>
        <v>0</v>
      </c>
      <c r="BE277">
        <f>(AQ277-AP277)/(AQ277-AJ277)</f>
        <v>0</v>
      </c>
      <c r="BF277">
        <f>(AK277-AQ277)/(AK277-AJ277)</f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f>$B$11*CM277+$C$11*CN277+$F$11*CO277*(1-CR277)</f>
        <v>0</v>
      </c>
      <c r="BP277">
        <f>BO277*BQ277</f>
        <v>0</v>
      </c>
      <c r="BQ277">
        <f>($B$11*$D$9+$C$11*$D$9+$F$11*((DB277+CT277)/MAX(DB277+CT277+DC277, 0.1)*$I$9+DC277/MAX(DB277+CT277+DC277, 0.1)*$J$9))/($B$11+$C$11+$F$11)</f>
        <v>0</v>
      </c>
      <c r="BR277">
        <f>($B$11*$K$9+$C$11*$K$9+$F$11*((DB277+CT277)/MAX(DB277+CT277+DC277, 0.1)*$P$9+DC277/MAX(DB277+CT277+DC277, 0.1)*$Q$9))/($B$11+$C$11+$F$11)</f>
        <v>0</v>
      </c>
      <c r="BS277">
        <v>6</v>
      </c>
      <c r="BT277">
        <v>0.5</v>
      </c>
      <c r="BU277" t="s">
        <v>295</v>
      </c>
      <c r="BV277">
        <v>2</v>
      </c>
      <c r="BW277">
        <v>1621534089.6</v>
      </c>
      <c r="BX277">
        <v>850.922</v>
      </c>
      <c r="BY277">
        <v>861.208</v>
      </c>
      <c r="BZ277">
        <v>12.9353</v>
      </c>
      <c r="CA277">
        <v>12.935</v>
      </c>
      <c r="CB277">
        <v>839.957</v>
      </c>
      <c r="CC277">
        <v>12.7819</v>
      </c>
      <c r="CD277">
        <v>699.718</v>
      </c>
      <c r="CE277">
        <v>100.93</v>
      </c>
      <c r="CF277">
        <v>0.0994894</v>
      </c>
      <c r="CG277">
        <v>22.9367</v>
      </c>
      <c r="CH277">
        <v>22.8986</v>
      </c>
      <c r="CI277">
        <v>999.9</v>
      </c>
      <c r="CJ277">
        <v>0</v>
      </c>
      <c r="CK277">
        <v>0</v>
      </c>
      <c r="CL277">
        <v>9910</v>
      </c>
      <c r="CM277">
        <v>0</v>
      </c>
      <c r="CN277">
        <v>3.22278</v>
      </c>
      <c r="CO277">
        <v>600.1</v>
      </c>
      <c r="CP277">
        <v>0.933003</v>
      </c>
      <c r="CQ277">
        <v>0.0669971</v>
      </c>
      <c r="CR277">
        <v>0</v>
      </c>
      <c r="CS277">
        <v>3.679</v>
      </c>
      <c r="CT277">
        <v>4.99951</v>
      </c>
      <c r="CU277">
        <v>87.3196</v>
      </c>
      <c r="CV277">
        <v>4814.91</v>
      </c>
      <c r="CW277">
        <v>37.562</v>
      </c>
      <c r="CX277">
        <v>41.312</v>
      </c>
      <c r="CY277">
        <v>39.937</v>
      </c>
      <c r="CZ277">
        <v>40.875</v>
      </c>
      <c r="DA277">
        <v>39.875</v>
      </c>
      <c r="DB277">
        <v>555.23</v>
      </c>
      <c r="DC277">
        <v>39.87</v>
      </c>
      <c r="DD277">
        <v>0</v>
      </c>
      <c r="DE277">
        <v>1621534093.6</v>
      </c>
      <c r="DF277">
        <v>0</v>
      </c>
      <c r="DG277">
        <v>3.42689230769231</v>
      </c>
      <c r="DH277">
        <v>-0.0198564083045879</v>
      </c>
      <c r="DI277">
        <v>4.94203418077878</v>
      </c>
      <c r="DJ277">
        <v>86.7510730769231</v>
      </c>
      <c r="DK277">
        <v>15</v>
      </c>
      <c r="DL277">
        <v>1621533543.5</v>
      </c>
      <c r="DM277" t="s">
        <v>296</v>
      </c>
      <c r="DN277">
        <v>1621533543</v>
      </c>
      <c r="DO277">
        <v>1621533543.5</v>
      </c>
      <c r="DP277">
        <v>4</v>
      </c>
      <c r="DQ277">
        <v>0.002</v>
      </c>
      <c r="DR277">
        <v>0.003</v>
      </c>
      <c r="DS277">
        <v>8.559</v>
      </c>
      <c r="DT277">
        <v>0.154</v>
      </c>
      <c r="DU277">
        <v>420</v>
      </c>
      <c r="DV277">
        <v>13</v>
      </c>
      <c r="DW277">
        <v>1.35</v>
      </c>
      <c r="DX277">
        <v>0.35</v>
      </c>
      <c r="DY277">
        <v>-10.104827804878</v>
      </c>
      <c r="DZ277">
        <v>-1.01459101045298</v>
      </c>
      <c r="EA277">
        <v>0.195167689068035</v>
      </c>
      <c r="EB277">
        <v>0</v>
      </c>
      <c r="EC277">
        <v>3.44065882352941</v>
      </c>
      <c r="ED277">
        <v>-0.363898063353848</v>
      </c>
      <c r="EE277">
        <v>0.197251893478792</v>
      </c>
      <c r="EF277">
        <v>1</v>
      </c>
      <c r="EG277">
        <v>-0.00259701975609756</v>
      </c>
      <c r="EH277">
        <v>0.0199664130940766</v>
      </c>
      <c r="EI277">
        <v>0.00682180973262681</v>
      </c>
      <c r="EJ277">
        <v>1</v>
      </c>
      <c r="EK277">
        <v>2</v>
      </c>
      <c r="EL277">
        <v>3</v>
      </c>
      <c r="EM277" t="s">
        <v>306</v>
      </c>
      <c r="EN277">
        <v>100</v>
      </c>
      <c r="EO277">
        <v>100</v>
      </c>
      <c r="EP277">
        <v>10.965</v>
      </c>
      <c r="EQ277">
        <v>0.1534</v>
      </c>
      <c r="ER277">
        <v>5.25304998807394</v>
      </c>
      <c r="ES277">
        <v>0.0095515401478521</v>
      </c>
      <c r="ET277">
        <v>-4.08282145803731e-06</v>
      </c>
      <c r="EU277">
        <v>9.61633180237613e-10</v>
      </c>
      <c r="EV277">
        <v>-0.0133641391554055</v>
      </c>
      <c r="EW277">
        <v>0.00964955815971448</v>
      </c>
      <c r="EX277">
        <v>0.000351754833574242</v>
      </c>
      <c r="EY277">
        <v>-6.74969522547015e-06</v>
      </c>
      <c r="EZ277">
        <v>-1</v>
      </c>
      <c r="FA277">
        <v>-1</v>
      </c>
      <c r="FB277">
        <v>-1</v>
      </c>
      <c r="FC277">
        <v>-1</v>
      </c>
      <c r="FD277">
        <v>9.1</v>
      </c>
      <c r="FE277">
        <v>9.1</v>
      </c>
      <c r="FF277">
        <v>2</v>
      </c>
      <c r="FG277">
        <v>792.632</v>
      </c>
      <c r="FH277">
        <v>740.39</v>
      </c>
      <c r="FI277">
        <v>19.9999</v>
      </c>
      <c r="FJ277">
        <v>26.7455</v>
      </c>
      <c r="FK277">
        <v>30</v>
      </c>
      <c r="FL277">
        <v>26.8264</v>
      </c>
      <c r="FM277">
        <v>26.8032</v>
      </c>
      <c r="FN277">
        <v>48.2478</v>
      </c>
      <c r="FO277">
        <v>15.9189</v>
      </c>
      <c r="FP277">
        <v>6.08919</v>
      </c>
      <c r="FQ277">
        <v>20</v>
      </c>
      <c r="FR277">
        <v>871.44</v>
      </c>
      <c r="FS277">
        <v>12.9953</v>
      </c>
      <c r="FT277">
        <v>100.06</v>
      </c>
      <c r="FU277">
        <v>100.421</v>
      </c>
    </row>
    <row r="278" spans="1:177">
      <c r="A278">
        <v>262</v>
      </c>
      <c r="B278">
        <v>1621534091.6</v>
      </c>
      <c r="C278">
        <v>522.099999904633</v>
      </c>
      <c r="D278" t="s">
        <v>820</v>
      </c>
      <c r="E278" t="s">
        <v>821</v>
      </c>
      <c r="G278">
        <v>1621534091.6</v>
      </c>
      <c r="H278">
        <f>CD278*AF278*(BZ278-CA278)/(100*BS278*(1000-AF278*BZ278))</f>
        <v>0</v>
      </c>
      <c r="I278">
        <f>CD278*AF278*(BY278-BX278*(1000-AF278*CA278)/(1000-AF278*BZ278))/(100*BS278)</f>
        <v>0</v>
      </c>
      <c r="J278">
        <f>BX278 - IF(AF278&gt;1, I278*BS278*100.0/(AH278*CL278), 0)</f>
        <v>0</v>
      </c>
      <c r="K278">
        <f>((Q278-H278/2)*J278-I278)/(Q278+H278/2)</f>
        <v>0</v>
      </c>
      <c r="L278">
        <f>K278*(CE278+CF278)/1000.0</f>
        <v>0</v>
      </c>
      <c r="M278">
        <f>(BX278 - IF(AF278&gt;1, I278*BS278*100.0/(AH278*CL278), 0))*(CE278+CF278)/1000.0</f>
        <v>0</v>
      </c>
      <c r="N278">
        <f>2.0/((1/P278-1/O278)+SIGN(P278)*SQRT((1/P278-1/O278)*(1/P278-1/O278) + 4*BT278/((BT278+1)*(BT278+1))*(2*1/P278*1/O278-1/O278*1/O278)))</f>
        <v>0</v>
      </c>
      <c r="O278">
        <f>IF(LEFT(BU278,1)&lt;&gt;"0",IF(LEFT(BU278,1)="1",3.0,BV278),$D$5+$E$5*(CL278*CE278/($K$5*1000))+$F$5*(CL278*CE278/($K$5*1000))*MAX(MIN(BS278,$J$5),$I$5)*MAX(MIN(BS278,$J$5),$I$5)+$G$5*MAX(MIN(BS278,$J$5),$I$5)*(CL278*CE278/($K$5*1000))+$H$5*(CL278*CE278/($K$5*1000))*(CL278*CE278/($K$5*1000)))</f>
        <v>0</v>
      </c>
      <c r="P278">
        <f>H278*(1000-(1000*0.61365*exp(17.502*T278/(240.97+T278))/(CE278+CF278)+BZ278)/2)/(1000*0.61365*exp(17.502*T278/(240.97+T278))/(CE278+CF278)-BZ278)</f>
        <v>0</v>
      </c>
      <c r="Q278">
        <f>1/((BT278+1)/(N278/1.6)+1/(O278/1.37)) + BT278/((BT278+1)/(N278/1.6) + BT278/(O278/1.37))</f>
        <v>0</v>
      </c>
      <c r="R278">
        <f>(BP278*BR278)</f>
        <v>0</v>
      </c>
      <c r="S278">
        <f>(CG278+(R278+2*0.95*5.67E-8*(((CG278+$B$7)+273)^4-(CG278+273)^4)-44100*H278)/(1.84*29.3*O278+8*0.95*5.67E-8*(CG278+273)^3))</f>
        <v>0</v>
      </c>
      <c r="T278">
        <f>($C$7*CH278+$D$7*CI278+$E$7*S278)</f>
        <v>0</v>
      </c>
      <c r="U278">
        <f>0.61365*exp(17.502*T278/(240.97+T278))</f>
        <v>0</v>
      </c>
      <c r="V278">
        <f>(W278/X278*100)</f>
        <v>0</v>
      </c>
      <c r="W278">
        <f>BZ278*(CE278+CF278)/1000</f>
        <v>0</v>
      </c>
      <c r="X278">
        <f>0.61365*exp(17.502*CG278/(240.97+CG278))</f>
        <v>0</v>
      </c>
      <c r="Y278">
        <f>(U278-BZ278*(CE278+CF278)/1000)</f>
        <v>0</v>
      </c>
      <c r="Z278">
        <f>(-H278*44100)</f>
        <v>0</v>
      </c>
      <c r="AA278">
        <f>2*29.3*O278*0.92*(CG278-T278)</f>
        <v>0</v>
      </c>
      <c r="AB278">
        <f>2*0.95*5.67E-8*(((CG278+$B$7)+273)^4-(T278+273)^4)</f>
        <v>0</v>
      </c>
      <c r="AC278">
        <f>R278+AB278+Z278+AA278</f>
        <v>0</v>
      </c>
      <c r="AD278">
        <v>0</v>
      </c>
      <c r="AE278">
        <v>0</v>
      </c>
      <c r="AF278">
        <f>IF(AD278*$H$13&gt;=AH278,1.0,(AH278/(AH278-AD278*$H$13)))</f>
        <v>0</v>
      </c>
      <c r="AG278">
        <f>(AF278-1)*100</f>
        <v>0</v>
      </c>
      <c r="AH278">
        <f>MAX(0,($B$13+$C$13*CL278)/(1+$D$13*CL278)*CE278/(CG278+273)*$E$13)</f>
        <v>0</v>
      </c>
      <c r="AI278" t="s">
        <v>294</v>
      </c>
      <c r="AJ278">
        <v>0</v>
      </c>
      <c r="AK278">
        <v>0</v>
      </c>
      <c r="AL278">
        <f>AK278-AJ278</f>
        <v>0</v>
      </c>
      <c r="AM278">
        <f>AL278/AK278</f>
        <v>0</v>
      </c>
      <c r="AN278">
        <v>0</v>
      </c>
      <c r="AO278" t="s">
        <v>294</v>
      </c>
      <c r="AP278">
        <v>0</v>
      </c>
      <c r="AQ278">
        <v>0</v>
      </c>
      <c r="AR278">
        <f>1-AP278/AQ278</f>
        <v>0</v>
      </c>
      <c r="AS278">
        <v>0.5</v>
      </c>
      <c r="AT278">
        <f>BP278</f>
        <v>0</v>
      </c>
      <c r="AU278">
        <f>I278</f>
        <v>0</v>
      </c>
      <c r="AV278">
        <f>AR278*AS278*AT278</f>
        <v>0</v>
      </c>
      <c r="AW278">
        <f>BB278/AQ278</f>
        <v>0</v>
      </c>
      <c r="AX278">
        <f>(AU278-AN278)/AT278</f>
        <v>0</v>
      </c>
      <c r="AY278">
        <f>(AK278-AQ278)/AQ278</f>
        <v>0</v>
      </c>
      <c r="AZ278" t="s">
        <v>294</v>
      </c>
      <c r="BA278">
        <v>0</v>
      </c>
      <c r="BB278">
        <f>AQ278-BA278</f>
        <v>0</v>
      </c>
      <c r="BC278">
        <f>(AQ278-AP278)/(AQ278-BA278)</f>
        <v>0</v>
      </c>
      <c r="BD278">
        <f>(AK278-AQ278)/(AK278-BA278)</f>
        <v>0</v>
      </c>
      <c r="BE278">
        <f>(AQ278-AP278)/(AQ278-AJ278)</f>
        <v>0</v>
      </c>
      <c r="BF278">
        <f>(AK278-AQ278)/(AK278-AJ278)</f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f>$B$11*CM278+$C$11*CN278+$F$11*CO278*(1-CR278)</f>
        <v>0</v>
      </c>
      <c r="BP278">
        <f>BO278*BQ278</f>
        <v>0</v>
      </c>
      <c r="BQ278">
        <f>($B$11*$D$9+$C$11*$D$9+$F$11*((DB278+CT278)/MAX(DB278+CT278+DC278, 0.1)*$I$9+DC278/MAX(DB278+CT278+DC278, 0.1)*$J$9))/($B$11+$C$11+$F$11)</f>
        <v>0</v>
      </c>
      <c r="BR278">
        <f>($B$11*$K$9+$C$11*$K$9+$F$11*((DB278+CT278)/MAX(DB278+CT278+DC278, 0.1)*$P$9+DC278/MAX(DB278+CT278+DC278, 0.1)*$Q$9))/($B$11+$C$11+$F$11)</f>
        <v>0</v>
      </c>
      <c r="BS278">
        <v>6</v>
      </c>
      <c r="BT278">
        <v>0.5</v>
      </c>
      <c r="BU278" t="s">
        <v>295</v>
      </c>
      <c r="BV278">
        <v>2</v>
      </c>
      <c r="BW278">
        <v>1621534091.6</v>
      </c>
      <c r="BX278">
        <v>854.305</v>
      </c>
      <c r="BY278">
        <v>864.468</v>
      </c>
      <c r="BZ278">
        <v>12.9344</v>
      </c>
      <c r="CA278">
        <v>12.9327</v>
      </c>
      <c r="CB278">
        <v>843.323</v>
      </c>
      <c r="CC278">
        <v>12.7811</v>
      </c>
      <c r="CD278">
        <v>699.684</v>
      </c>
      <c r="CE278">
        <v>100.922</v>
      </c>
      <c r="CF278">
        <v>0.0985495</v>
      </c>
      <c r="CG278">
        <v>22.9394</v>
      </c>
      <c r="CH278">
        <v>22.9138</v>
      </c>
      <c r="CI278">
        <v>999.9</v>
      </c>
      <c r="CJ278">
        <v>0</v>
      </c>
      <c r="CK278">
        <v>0</v>
      </c>
      <c r="CL278">
        <v>10070</v>
      </c>
      <c r="CM278">
        <v>0</v>
      </c>
      <c r="CN278">
        <v>3.17755</v>
      </c>
      <c r="CO278">
        <v>599.796</v>
      </c>
      <c r="CP278">
        <v>0.932968</v>
      </c>
      <c r="CQ278">
        <v>0.0670323</v>
      </c>
      <c r="CR278">
        <v>0</v>
      </c>
      <c r="CS278">
        <v>3.6485</v>
      </c>
      <c r="CT278">
        <v>4.99951</v>
      </c>
      <c r="CU278">
        <v>87.5001</v>
      </c>
      <c r="CV278">
        <v>4812.4</v>
      </c>
      <c r="CW278">
        <v>37.625</v>
      </c>
      <c r="CX278">
        <v>41.312</v>
      </c>
      <c r="CY278">
        <v>39.937</v>
      </c>
      <c r="CZ278">
        <v>40.875</v>
      </c>
      <c r="DA278">
        <v>39.875</v>
      </c>
      <c r="DB278">
        <v>554.93</v>
      </c>
      <c r="DC278">
        <v>39.87</v>
      </c>
      <c r="DD278">
        <v>0</v>
      </c>
      <c r="DE278">
        <v>1621534095.4</v>
      </c>
      <c r="DF278">
        <v>0</v>
      </c>
      <c r="DG278">
        <v>3.442852</v>
      </c>
      <c r="DH278">
        <v>0.291123082030973</v>
      </c>
      <c r="DI278">
        <v>6.06344613555948</v>
      </c>
      <c r="DJ278">
        <v>86.8901</v>
      </c>
      <c r="DK278">
        <v>15</v>
      </c>
      <c r="DL278">
        <v>1621533543.5</v>
      </c>
      <c r="DM278" t="s">
        <v>296</v>
      </c>
      <c r="DN278">
        <v>1621533543</v>
      </c>
      <c r="DO278">
        <v>1621533543.5</v>
      </c>
      <c r="DP278">
        <v>4</v>
      </c>
      <c r="DQ278">
        <v>0.002</v>
      </c>
      <c r="DR278">
        <v>0.003</v>
      </c>
      <c r="DS278">
        <v>8.559</v>
      </c>
      <c r="DT278">
        <v>0.154</v>
      </c>
      <c r="DU278">
        <v>420</v>
      </c>
      <c r="DV278">
        <v>13</v>
      </c>
      <c r="DW278">
        <v>1.35</v>
      </c>
      <c r="DX278">
        <v>0.35</v>
      </c>
      <c r="DY278">
        <v>-10.1420509756098</v>
      </c>
      <c r="DZ278">
        <v>-0.864008571428596</v>
      </c>
      <c r="EA278">
        <v>0.173692489507299</v>
      </c>
      <c r="EB278">
        <v>0</v>
      </c>
      <c r="EC278">
        <v>3.43789142857143</v>
      </c>
      <c r="ED278">
        <v>-0.199138416303808</v>
      </c>
      <c r="EE278">
        <v>0.198523432760725</v>
      </c>
      <c r="EF278">
        <v>1</v>
      </c>
      <c r="EG278">
        <v>-0.00268054804878049</v>
      </c>
      <c r="EH278">
        <v>0.0430846190174216</v>
      </c>
      <c r="EI278">
        <v>0.0066738950011036</v>
      </c>
      <c r="EJ278">
        <v>1</v>
      </c>
      <c r="EK278">
        <v>2</v>
      </c>
      <c r="EL278">
        <v>3</v>
      </c>
      <c r="EM278" t="s">
        <v>306</v>
      </c>
      <c r="EN278">
        <v>100</v>
      </c>
      <c r="EO278">
        <v>100</v>
      </c>
      <c r="EP278">
        <v>10.982</v>
      </c>
      <c r="EQ278">
        <v>0.1533</v>
      </c>
      <c r="ER278">
        <v>5.25304998807394</v>
      </c>
      <c r="ES278">
        <v>0.0095515401478521</v>
      </c>
      <c r="ET278">
        <v>-4.08282145803731e-06</v>
      </c>
      <c r="EU278">
        <v>9.61633180237613e-10</v>
      </c>
      <c r="EV278">
        <v>-0.0133641391554055</v>
      </c>
      <c r="EW278">
        <v>0.00964955815971448</v>
      </c>
      <c r="EX278">
        <v>0.000351754833574242</v>
      </c>
      <c r="EY278">
        <v>-6.74969522547015e-06</v>
      </c>
      <c r="EZ278">
        <v>-1</v>
      </c>
      <c r="FA278">
        <v>-1</v>
      </c>
      <c r="FB278">
        <v>-1</v>
      </c>
      <c r="FC278">
        <v>-1</v>
      </c>
      <c r="FD278">
        <v>9.1</v>
      </c>
      <c r="FE278">
        <v>9.1</v>
      </c>
      <c r="FF278">
        <v>2</v>
      </c>
      <c r="FG278">
        <v>793.522</v>
      </c>
      <c r="FH278">
        <v>740.17</v>
      </c>
      <c r="FI278">
        <v>19.9999</v>
      </c>
      <c r="FJ278">
        <v>26.7455</v>
      </c>
      <c r="FK278">
        <v>30</v>
      </c>
      <c r="FL278">
        <v>26.8264</v>
      </c>
      <c r="FM278">
        <v>26.8014</v>
      </c>
      <c r="FN278">
        <v>48.4013</v>
      </c>
      <c r="FO278">
        <v>15.9189</v>
      </c>
      <c r="FP278">
        <v>6.08919</v>
      </c>
      <c r="FQ278">
        <v>20</v>
      </c>
      <c r="FR278">
        <v>874.81</v>
      </c>
      <c r="FS278">
        <v>12.9953</v>
      </c>
      <c r="FT278">
        <v>100.057</v>
      </c>
      <c r="FU278">
        <v>100.421</v>
      </c>
    </row>
    <row r="279" spans="1:177">
      <c r="A279">
        <v>263</v>
      </c>
      <c r="B279">
        <v>1621534093.6</v>
      </c>
      <c r="C279">
        <v>524.099999904633</v>
      </c>
      <c r="D279" t="s">
        <v>822</v>
      </c>
      <c r="E279" t="s">
        <v>823</v>
      </c>
      <c r="G279">
        <v>1621534093.6</v>
      </c>
      <c r="H279">
        <f>CD279*AF279*(BZ279-CA279)/(100*BS279*(1000-AF279*BZ279))</f>
        <v>0</v>
      </c>
      <c r="I279">
        <f>CD279*AF279*(BY279-BX279*(1000-AF279*CA279)/(1000-AF279*BZ279))/(100*BS279)</f>
        <v>0</v>
      </c>
      <c r="J279">
        <f>BX279 - IF(AF279&gt;1, I279*BS279*100.0/(AH279*CL279), 0)</f>
        <v>0</v>
      </c>
      <c r="K279">
        <f>((Q279-H279/2)*J279-I279)/(Q279+H279/2)</f>
        <v>0</v>
      </c>
      <c r="L279">
        <f>K279*(CE279+CF279)/1000.0</f>
        <v>0</v>
      </c>
      <c r="M279">
        <f>(BX279 - IF(AF279&gt;1, I279*BS279*100.0/(AH279*CL279), 0))*(CE279+CF279)/1000.0</f>
        <v>0</v>
      </c>
      <c r="N279">
        <f>2.0/((1/P279-1/O279)+SIGN(P279)*SQRT((1/P279-1/O279)*(1/P279-1/O279) + 4*BT279/((BT279+1)*(BT279+1))*(2*1/P279*1/O279-1/O279*1/O279)))</f>
        <v>0</v>
      </c>
      <c r="O279">
        <f>IF(LEFT(BU279,1)&lt;&gt;"0",IF(LEFT(BU279,1)="1",3.0,BV279),$D$5+$E$5*(CL279*CE279/($K$5*1000))+$F$5*(CL279*CE279/($K$5*1000))*MAX(MIN(BS279,$J$5),$I$5)*MAX(MIN(BS279,$J$5),$I$5)+$G$5*MAX(MIN(BS279,$J$5),$I$5)*(CL279*CE279/($K$5*1000))+$H$5*(CL279*CE279/($K$5*1000))*(CL279*CE279/($K$5*1000)))</f>
        <v>0</v>
      </c>
      <c r="P279">
        <f>H279*(1000-(1000*0.61365*exp(17.502*T279/(240.97+T279))/(CE279+CF279)+BZ279)/2)/(1000*0.61365*exp(17.502*T279/(240.97+T279))/(CE279+CF279)-BZ279)</f>
        <v>0</v>
      </c>
      <c r="Q279">
        <f>1/((BT279+1)/(N279/1.6)+1/(O279/1.37)) + BT279/((BT279+1)/(N279/1.6) + BT279/(O279/1.37))</f>
        <v>0</v>
      </c>
      <c r="R279">
        <f>(BP279*BR279)</f>
        <v>0</v>
      </c>
      <c r="S279">
        <f>(CG279+(R279+2*0.95*5.67E-8*(((CG279+$B$7)+273)^4-(CG279+273)^4)-44100*H279)/(1.84*29.3*O279+8*0.95*5.67E-8*(CG279+273)^3))</f>
        <v>0</v>
      </c>
      <c r="T279">
        <f>($C$7*CH279+$D$7*CI279+$E$7*S279)</f>
        <v>0</v>
      </c>
      <c r="U279">
        <f>0.61365*exp(17.502*T279/(240.97+T279))</f>
        <v>0</v>
      </c>
      <c r="V279">
        <f>(W279/X279*100)</f>
        <v>0</v>
      </c>
      <c r="W279">
        <f>BZ279*(CE279+CF279)/1000</f>
        <v>0</v>
      </c>
      <c r="X279">
        <f>0.61365*exp(17.502*CG279/(240.97+CG279))</f>
        <v>0</v>
      </c>
      <c r="Y279">
        <f>(U279-BZ279*(CE279+CF279)/1000)</f>
        <v>0</v>
      </c>
      <c r="Z279">
        <f>(-H279*44100)</f>
        <v>0</v>
      </c>
      <c r="AA279">
        <f>2*29.3*O279*0.92*(CG279-T279)</f>
        <v>0</v>
      </c>
      <c r="AB279">
        <f>2*0.95*5.67E-8*(((CG279+$B$7)+273)^4-(T279+273)^4)</f>
        <v>0</v>
      </c>
      <c r="AC279">
        <f>R279+AB279+Z279+AA279</f>
        <v>0</v>
      </c>
      <c r="AD279">
        <v>0</v>
      </c>
      <c r="AE279">
        <v>0</v>
      </c>
      <c r="AF279">
        <f>IF(AD279*$H$13&gt;=AH279,1.0,(AH279/(AH279-AD279*$H$13)))</f>
        <v>0</v>
      </c>
      <c r="AG279">
        <f>(AF279-1)*100</f>
        <v>0</v>
      </c>
      <c r="AH279">
        <f>MAX(0,($B$13+$C$13*CL279)/(1+$D$13*CL279)*CE279/(CG279+273)*$E$13)</f>
        <v>0</v>
      </c>
      <c r="AI279" t="s">
        <v>294</v>
      </c>
      <c r="AJ279">
        <v>0</v>
      </c>
      <c r="AK279">
        <v>0</v>
      </c>
      <c r="AL279">
        <f>AK279-AJ279</f>
        <v>0</v>
      </c>
      <c r="AM279">
        <f>AL279/AK279</f>
        <v>0</v>
      </c>
      <c r="AN279">
        <v>0</v>
      </c>
      <c r="AO279" t="s">
        <v>294</v>
      </c>
      <c r="AP279">
        <v>0</v>
      </c>
      <c r="AQ279">
        <v>0</v>
      </c>
      <c r="AR279">
        <f>1-AP279/AQ279</f>
        <v>0</v>
      </c>
      <c r="AS279">
        <v>0.5</v>
      </c>
      <c r="AT279">
        <f>BP279</f>
        <v>0</v>
      </c>
      <c r="AU279">
        <f>I279</f>
        <v>0</v>
      </c>
      <c r="AV279">
        <f>AR279*AS279*AT279</f>
        <v>0</v>
      </c>
      <c r="AW279">
        <f>BB279/AQ279</f>
        <v>0</v>
      </c>
      <c r="AX279">
        <f>(AU279-AN279)/AT279</f>
        <v>0</v>
      </c>
      <c r="AY279">
        <f>(AK279-AQ279)/AQ279</f>
        <v>0</v>
      </c>
      <c r="AZ279" t="s">
        <v>294</v>
      </c>
      <c r="BA279">
        <v>0</v>
      </c>
      <c r="BB279">
        <f>AQ279-BA279</f>
        <v>0</v>
      </c>
      <c r="BC279">
        <f>(AQ279-AP279)/(AQ279-BA279)</f>
        <v>0</v>
      </c>
      <c r="BD279">
        <f>(AK279-AQ279)/(AK279-BA279)</f>
        <v>0</v>
      </c>
      <c r="BE279">
        <f>(AQ279-AP279)/(AQ279-AJ279)</f>
        <v>0</v>
      </c>
      <c r="BF279">
        <f>(AK279-AQ279)/(AK279-AJ279)</f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f>$B$11*CM279+$C$11*CN279+$F$11*CO279*(1-CR279)</f>
        <v>0</v>
      </c>
      <c r="BP279">
        <f>BO279*BQ279</f>
        <v>0</v>
      </c>
      <c r="BQ279">
        <f>($B$11*$D$9+$C$11*$D$9+$F$11*((DB279+CT279)/MAX(DB279+CT279+DC279, 0.1)*$I$9+DC279/MAX(DB279+CT279+DC279, 0.1)*$J$9))/($B$11+$C$11+$F$11)</f>
        <v>0</v>
      </c>
      <c r="BR279">
        <f>($B$11*$K$9+$C$11*$K$9+$F$11*((DB279+CT279)/MAX(DB279+CT279+DC279, 0.1)*$P$9+DC279/MAX(DB279+CT279+DC279, 0.1)*$Q$9))/($B$11+$C$11+$F$11)</f>
        <v>0</v>
      </c>
      <c r="BS279">
        <v>6</v>
      </c>
      <c r="BT279">
        <v>0.5</v>
      </c>
      <c r="BU279" t="s">
        <v>295</v>
      </c>
      <c r="BV279">
        <v>2</v>
      </c>
      <c r="BW279">
        <v>1621534093.6</v>
      </c>
      <c r="BX279">
        <v>857.782</v>
      </c>
      <c r="BY279">
        <v>868.055</v>
      </c>
      <c r="BZ279">
        <v>12.9351</v>
      </c>
      <c r="CA279">
        <v>12.9342</v>
      </c>
      <c r="CB279">
        <v>846.784</v>
      </c>
      <c r="CC279">
        <v>12.7818</v>
      </c>
      <c r="CD279">
        <v>699.763</v>
      </c>
      <c r="CE279">
        <v>100.924</v>
      </c>
      <c r="CF279">
        <v>0.0992893</v>
      </c>
      <c r="CG279">
        <v>22.9397</v>
      </c>
      <c r="CH279">
        <v>22.9162</v>
      </c>
      <c r="CI279">
        <v>999.9</v>
      </c>
      <c r="CJ279">
        <v>0</v>
      </c>
      <c r="CK279">
        <v>0</v>
      </c>
      <c r="CL279">
        <v>10010</v>
      </c>
      <c r="CM279">
        <v>0</v>
      </c>
      <c r="CN279">
        <v>3.17755</v>
      </c>
      <c r="CO279">
        <v>599.797</v>
      </c>
      <c r="CP279">
        <v>0.932968</v>
      </c>
      <c r="CQ279">
        <v>0.0670323</v>
      </c>
      <c r="CR279">
        <v>0</v>
      </c>
      <c r="CS279">
        <v>3.2359</v>
      </c>
      <c r="CT279">
        <v>4.99951</v>
      </c>
      <c r="CU279">
        <v>87.7486</v>
      </c>
      <c r="CV279">
        <v>4812.41</v>
      </c>
      <c r="CW279">
        <v>37.562</v>
      </c>
      <c r="CX279">
        <v>41.312</v>
      </c>
      <c r="CY279">
        <v>40</v>
      </c>
      <c r="CZ279">
        <v>40.875</v>
      </c>
      <c r="DA279">
        <v>39.875</v>
      </c>
      <c r="DB279">
        <v>554.93</v>
      </c>
      <c r="DC279">
        <v>39.87</v>
      </c>
      <c r="DD279">
        <v>0</v>
      </c>
      <c r="DE279">
        <v>1621534097.2</v>
      </c>
      <c r="DF279">
        <v>0</v>
      </c>
      <c r="DG279">
        <v>3.44333846153846</v>
      </c>
      <c r="DH279">
        <v>0.598434194559771</v>
      </c>
      <c r="DI279">
        <v>6.13012991160764</v>
      </c>
      <c r="DJ279">
        <v>87.0135192307692</v>
      </c>
      <c r="DK279">
        <v>15</v>
      </c>
      <c r="DL279">
        <v>1621533543.5</v>
      </c>
      <c r="DM279" t="s">
        <v>296</v>
      </c>
      <c r="DN279">
        <v>1621533543</v>
      </c>
      <c r="DO279">
        <v>1621533543.5</v>
      </c>
      <c r="DP279">
        <v>4</v>
      </c>
      <c r="DQ279">
        <v>0.002</v>
      </c>
      <c r="DR279">
        <v>0.003</v>
      </c>
      <c r="DS279">
        <v>8.559</v>
      </c>
      <c r="DT279">
        <v>0.154</v>
      </c>
      <c r="DU279">
        <v>420</v>
      </c>
      <c r="DV279">
        <v>13</v>
      </c>
      <c r="DW279">
        <v>1.35</v>
      </c>
      <c r="DX279">
        <v>0.35</v>
      </c>
      <c r="DY279">
        <v>-10.1687531707317</v>
      </c>
      <c r="DZ279">
        <v>-0.515716515679428</v>
      </c>
      <c r="EA279">
        <v>0.153477463197235</v>
      </c>
      <c r="EB279">
        <v>0</v>
      </c>
      <c r="EC279">
        <v>3.44775882352941</v>
      </c>
      <c r="ED279">
        <v>0.42711352433379</v>
      </c>
      <c r="EE279">
        <v>0.204271975731386</v>
      </c>
      <c r="EF279">
        <v>1</v>
      </c>
      <c r="EG279">
        <v>-0.00219243024390244</v>
      </c>
      <c r="EH279">
        <v>0.0621540376933798</v>
      </c>
      <c r="EI279">
        <v>0.00718139118413634</v>
      </c>
      <c r="EJ279">
        <v>1</v>
      </c>
      <c r="EK279">
        <v>2</v>
      </c>
      <c r="EL279">
        <v>3</v>
      </c>
      <c r="EM279" t="s">
        <v>306</v>
      </c>
      <c r="EN279">
        <v>100</v>
      </c>
      <c r="EO279">
        <v>100</v>
      </c>
      <c r="EP279">
        <v>10.998</v>
      </c>
      <c r="EQ279">
        <v>0.1533</v>
      </c>
      <c r="ER279">
        <v>5.25304998807394</v>
      </c>
      <c r="ES279">
        <v>0.0095515401478521</v>
      </c>
      <c r="ET279">
        <v>-4.08282145803731e-06</v>
      </c>
      <c r="EU279">
        <v>9.61633180237613e-10</v>
      </c>
      <c r="EV279">
        <v>-0.0133641391554055</v>
      </c>
      <c r="EW279">
        <v>0.00964955815971448</v>
      </c>
      <c r="EX279">
        <v>0.000351754833574242</v>
      </c>
      <c r="EY279">
        <v>-6.74969522547015e-06</v>
      </c>
      <c r="EZ279">
        <v>-1</v>
      </c>
      <c r="FA279">
        <v>-1</v>
      </c>
      <c r="FB279">
        <v>-1</v>
      </c>
      <c r="FC279">
        <v>-1</v>
      </c>
      <c r="FD279">
        <v>9.2</v>
      </c>
      <c r="FE279">
        <v>9.2</v>
      </c>
      <c r="FF279">
        <v>2</v>
      </c>
      <c r="FG279">
        <v>792.988</v>
      </c>
      <c r="FH279">
        <v>740.55</v>
      </c>
      <c r="FI279">
        <v>19.9998</v>
      </c>
      <c r="FJ279">
        <v>26.7432</v>
      </c>
      <c r="FK279">
        <v>30</v>
      </c>
      <c r="FL279">
        <v>26.8264</v>
      </c>
      <c r="FM279">
        <v>26.8014</v>
      </c>
      <c r="FN279">
        <v>48.5504</v>
      </c>
      <c r="FO279">
        <v>15.9189</v>
      </c>
      <c r="FP279">
        <v>6.08919</v>
      </c>
      <c r="FQ279">
        <v>20</v>
      </c>
      <c r="FR279">
        <v>878.16</v>
      </c>
      <c r="FS279">
        <v>12.9953</v>
      </c>
      <c r="FT279">
        <v>100.058</v>
      </c>
      <c r="FU279">
        <v>100.422</v>
      </c>
    </row>
    <row r="280" spans="1:177">
      <c r="A280">
        <v>264</v>
      </c>
      <c r="B280">
        <v>1621534095.6</v>
      </c>
      <c r="C280">
        <v>526.099999904633</v>
      </c>
      <c r="D280" t="s">
        <v>824</v>
      </c>
      <c r="E280" t="s">
        <v>825</v>
      </c>
      <c r="G280">
        <v>1621534095.6</v>
      </c>
      <c r="H280">
        <f>CD280*AF280*(BZ280-CA280)/(100*BS280*(1000-AF280*BZ280))</f>
        <v>0</v>
      </c>
      <c r="I280">
        <f>CD280*AF280*(BY280-BX280*(1000-AF280*CA280)/(1000-AF280*BZ280))/(100*BS280)</f>
        <v>0</v>
      </c>
      <c r="J280">
        <f>BX280 - IF(AF280&gt;1, I280*BS280*100.0/(AH280*CL280), 0)</f>
        <v>0</v>
      </c>
      <c r="K280">
        <f>((Q280-H280/2)*J280-I280)/(Q280+H280/2)</f>
        <v>0</v>
      </c>
      <c r="L280">
        <f>K280*(CE280+CF280)/1000.0</f>
        <v>0</v>
      </c>
      <c r="M280">
        <f>(BX280 - IF(AF280&gt;1, I280*BS280*100.0/(AH280*CL280), 0))*(CE280+CF280)/1000.0</f>
        <v>0</v>
      </c>
      <c r="N280">
        <f>2.0/((1/P280-1/O280)+SIGN(P280)*SQRT((1/P280-1/O280)*(1/P280-1/O280) + 4*BT280/((BT280+1)*(BT280+1))*(2*1/P280*1/O280-1/O280*1/O280)))</f>
        <v>0</v>
      </c>
      <c r="O280">
        <f>IF(LEFT(BU280,1)&lt;&gt;"0",IF(LEFT(BU280,1)="1",3.0,BV280),$D$5+$E$5*(CL280*CE280/($K$5*1000))+$F$5*(CL280*CE280/($K$5*1000))*MAX(MIN(BS280,$J$5),$I$5)*MAX(MIN(BS280,$J$5),$I$5)+$G$5*MAX(MIN(BS280,$J$5),$I$5)*(CL280*CE280/($K$5*1000))+$H$5*(CL280*CE280/($K$5*1000))*(CL280*CE280/($K$5*1000)))</f>
        <v>0</v>
      </c>
      <c r="P280">
        <f>H280*(1000-(1000*0.61365*exp(17.502*T280/(240.97+T280))/(CE280+CF280)+BZ280)/2)/(1000*0.61365*exp(17.502*T280/(240.97+T280))/(CE280+CF280)-BZ280)</f>
        <v>0</v>
      </c>
      <c r="Q280">
        <f>1/((BT280+1)/(N280/1.6)+1/(O280/1.37)) + BT280/((BT280+1)/(N280/1.6) + BT280/(O280/1.37))</f>
        <v>0</v>
      </c>
      <c r="R280">
        <f>(BP280*BR280)</f>
        <v>0</v>
      </c>
      <c r="S280">
        <f>(CG280+(R280+2*0.95*5.67E-8*(((CG280+$B$7)+273)^4-(CG280+273)^4)-44100*H280)/(1.84*29.3*O280+8*0.95*5.67E-8*(CG280+273)^3))</f>
        <v>0</v>
      </c>
      <c r="T280">
        <f>($C$7*CH280+$D$7*CI280+$E$7*S280)</f>
        <v>0</v>
      </c>
      <c r="U280">
        <f>0.61365*exp(17.502*T280/(240.97+T280))</f>
        <v>0</v>
      </c>
      <c r="V280">
        <f>(W280/X280*100)</f>
        <v>0</v>
      </c>
      <c r="W280">
        <f>BZ280*(CE280+CF280)/1000</f>
        <v>0</v>
      </c>
      <c r="X280">
        <f>0.61365*exp(17.502*CG280/(240.97+CG280))</f>
        <v>0</v>
      </c>
      <c r="Y280">
        <f>(U280-BZ280*(CE280+CF280)/1000)</f>
        <v>0</v>
      </c>
      <c r="Z280">
        <f>(-H280*44100)</f>
        <v>0</v>
      </c>
      <c r="AA280">
        <f>2*29.3*O280*0.92*(CG280-T280)</f>
        <v>0</v>
      </c>
      <c r="AB280">
        <f>2*0.95*5.67E-8*(((CG280+$B$7)+273)^4-(T280+273)^4)</f>
        <v>0</v>
      </c>
      <c r="AC280">
        <f>R280+AB280+Z280+AA280</f>
        <v>0</v>
      </c>
      <c r="AD280">
        <v>0</v>
      </c>
      <c r="AE280">
        <v>0</v>
      </c>
      <c r="AF280">
        <f>IF(AD280*$H$13&gt;=AH280,1.0,(AH280/(AH280-AD280*$H$13)))</f>
        <v>0</v>
      </c>
      <c r="AG280">
        <f>(AF280-1)*100</f>
        <v>0</v>
      </c>
      <c r="AH280">
        <f>MAX(0,($B$13+$C$13*CL280)/(1+$D$13*CL280)*CE280/(CG280+273)*$E$13)</f>
        <v>0</v>
      </c>
      <c r="AI280" t="s">
        <v>294</v>
      </c>
      <c r="AJ280">
        <v>0</v>
      </c>
      <c r="AK280">
        <v>0</v>
      </c>
      <c r="AL280">
        <f>AK280-AJ280</f>
        <v>0</v>
      </c>
      <c r="AM280">
        <f>AL280/AK280</f>
        <v>0</v>
      </c>
      <c r="AN280">
        <v>0</v>
      </c>
      <c r="AO280" t="s">
        <v>294</v>
      </c>
      <c r="AP280">
        <v>0</v>
      </c>
      <c r="AQ280">
        <v>0</v>
      </c>
      <c r="AR280">
        <f>1-AP280/AQ280</f>
        <v>0</v>
      </c>
      <c r="AS280">
        <v>0.5</v>
      </c>
      <c r="AT280">
        <f>BP280</f>
        <v>0</v>
      </c>
      <c r="AU280">
        <f>I280</f>
        <v>0</v>
      </c>
      <c r="AV280">
        <f>AR280*AS280*AT280</f>
        <v>0</v>
      </c>
      <c r="AW280">
        <f>BB280/AQ280</f>
        <v>0</v>
      </c>
      <c r="AX280">
        <f>(AU280-AN280)/AT280</f>
        <v>0</v>
      </c>
      <c r="AY280">
        <f>(AK280-AQ280)/AQ280</f>
        <v>0</v>
      </c>
      <c r="AZ280" t="s">
        <v>294</v>
      </c>
      <c r="BA280">
        <v>0</v>
      </c>
      <c r="BB280">
        <f>AQ280-BA280</f>
        <v>0</v>
      </c>
      <c r="BC280">
        <f>(AQ280-AP280)/(AQ280-BA280)</f>
        <v>0</v>
      </c>
      <c r="BD280">
        <f>(AK280-AQ280)/(AK280-BA280)</f>
        <v>0</v>
      </c>
      <c r="BE280">
        <f>(AQ280-AP280)/(AQ280-AJ280)</f>
        <v>0</v>
      </c>
      <c r="BF280">
        <f>(AK280-AQ280)/(AK280-AJ280)</f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f>$B$11*CM280+$C$11*CN280+$F$11*CO280*(1-CR280)</f>
        <v>0</v>
      </c>
      <c r="BP280">
        <f>BO280*BQ280</f>
        <v>0</v>
      </c>
      <c r="BQ280">
        <f>($B$11*$D$9+$C$11*$D$9+$F$11*((DB280+CT280)/MAX(DB280+CT280+DC280, 0.1)*$I$9+DC280/MAX(DB280+CT280+DC280, 0.1)*$J$9))/($B$11+$C$11+$F$11)</f>
        <v>0</v>
      </c>
      <c r="BR280">
        <f>($B$11*$K$9+$C$11*$K$9+$F$11*((DB280+CT280)/MAX(DB280+CT280+DC280, 0.1)*$P$9+DC280/MAX(DB280+CT280+DC280, 0.1)*$Q$9))/($B$11+$C$11+$F$11)</f>
        <v>0</v>
      </c>
      <c r="BS280">
        <v>6</v>
      </c>
      <c r="BT280">
        <v>0.5</v>
      </c>
      <c r="BU280" t="s">
        <v>295</v>
      </c>
      <c r="BV280">
        <v>2</v>
      </c>
      <c r="BW280">
        <v>1621534095.6</v>
      </c>
      <c r="BX280">
        <v>861.079</v>
      </c>
      <c r="BY280">
        <v>871.471</v>
      </c>
      <c r="BZ280">
        <v>12.9292</v>
      </c>
      <c r="CA280">
        <v>12.9238</v>
      </c>
      <c r="CB280">
        <v>850.067</v>
      </c>
      <c r="CC280">
        <v>12.776</v>
      </c>
      <c r="CD280">
        <v>700.065</v>
      </c>
      <c r="CE280">
        <v>100.925</v>
      </c>
      <c r="CF280">
        <v>0.0990977</v>
      </c>
      <c r="CG280">
        <v>22.9367</v>
      </c>
      <c r="CH280">
        <v>22.8897</v>
      </c>
      <c r="CI280">
        <v>999.9</v>
      </c>
      <c r="CJ280">
        <v>0</v>
      </c>
      <c r="CK280">
        <v>0</v>
      </c>
      <c r="CL280">
        <v>10020</v>
      </c>
      <c r="CM280">
        <v>0</v>
      </c>
      <c r="CN280">
        <v>3.13232</v>
      </c>
      <c r="CO280">
        <v>599.801</v>
      </c>
      <c r="CP280">
        <v>0.932968</v>
      </c>
      <c r="CQ280">
        <v>0.0670323</v>
      </c>
      <c r="CR280">
        <v>0</v>
      </c>
      <c r="CS280">
        <v>3.6486</v>
      </c>
      <c r="CT280">
        <v>4.99951</v>
      </c>
      <c r="CU280">
        <v>85.9638</v>
      </c>
      <c r="CV280">
        <v>4812.44</v>
      </c>
      <c r="CW280">
        <v>37.562</v>
      </c>
      <c r="CX280">
        <v>41.312</v>
      </c>
      <c r="CY280">
        <v>39.937</v>
      </c>
      <c r="CZ280">
        <v>40.875</v>
      </c>
      <c r="DA280">
        <v>39.875</v>
      </c>
      <c r="DB280">
        <v>554.93</v>
      </c>
      <c r="DC280">
        <v>39.87</v>
      </c>
      <c r="DD280">
        <v>0</v>
      </c>
      <c r="DE280">
        <v>1621534099.6</v>
      </c>
      <c r="DF280">
        <v>0</v>
      </c>
      <c r="DG280">
        <v>3.46577692307692</v>
      </c>
      <c r="DH280">
        <v>0.459158976639928</v>
      </c>
      <c r="DI280">
        <v>0.344068371120071</v>
      </c>
      <c r="DJ280">
        <v>86.9955615384615</v>
      </c>
      <c r="DK280">
        <v>15</v>
      </c>
      <c r="DL280">
        <v>1621533543.5</v>
      </c>
      <c r="DM280" t="s">
        <v>296</v>
      </c>
      <c r="DN280">
        <v>1621533543</v>
      </c>
      <c r="DO280">
        <v>1621533543.5</v>
      </c>
      <c r="DP280">
        <v>4</v>
      </c>
      <c r="DQ280">
        <v>0.002</v>
      </c>
      <c r="DR280">
        <v>0.003</v>
      </c>
      <c r="DS280">
        <v>8.559</v>
      </c>
      <c r="DT280">
        <v>0.154</v>
      </c>
      <c r="DU280">
        <v>420</v>
      </c>
      <c r="DV280">
        <v>13</v>
      </c>
      <c r="DW280">
        <v>1.35</v>
      </c>
      <c r="DX280">
        <v>0.35</v>
      </c>
      <c r="DY280">
        <v>-10.1704848780488</v>
      </c>
      <c r="DZ280">
        <v>-0.532858954703861</v>
      </c>
      <c r="EA280">
        <v>0.154315315350792</v>
      </c>
      <c r="EB280">
        <v>0</v>
      </c>
      <c r="EC280">
        <v>3.44821764705882</v>
      </c>
      <c r="ED280">
        <v>0.233276564125427</v>
      </c>
      <c r="EE280">
        <v>0.197441359083695</v>
      </c>
      <c r="EF280">
        <v>1</v>
      </c>
      <c r="EG280">
        <v>-0.00066006356097561</v>
      </c>
      <c r="EH280">
        <v>0.0540063874912892</v>
      </c>
      <c r="EI280">
        <v>0.00668636006127942</v>
      </c>
      <c r="EJ280">
        <v>1</v>
      </c>
      <c r="EK280">
        <v>2</v>
      </c>
      <c r="EL280">
        <v>3</v>
      </c>
      <c r="EM280" t="s">
        <v>306</v>
      </c>
      <c r="EN280">
        <v>100</v>
      </c>
      <c r="EO280">
        <v>100</v>
      </c>
      <c r="EP280">
        <v>11.012</v>
      </c>
      <c r="EQ280">
        <v>0.1532</v>
      </c>
      <c r="ER280">
        <v>5.25304998807394</v>
      </c>
      <c r="ES280">
        <v>0.0095515401478521</v>
      </c>
      <c r="ET280">
        <v>-4.08282145803731e-06</v>
      </c>
      <c r="EU280">
        <v>9.61633180237613e-10</v>
      </c>
      <c r="EV280">
        <v>-0.0133641391554055</v>
      </c>
      <c r="EW280">
        <v>0.00964955815971448</v>
      </c>
      <c r="EX280">
        <v>0.000351754833574242</v>
      </c>
      <c r="EY280">
        <v>-6.74969522547015e-06</v>
      </c>
      <c r="EZ280">
        <v>-1</v>
      </c>
      <c r="FA280">
        <v>-1</v>
      </c>
      <c r="FB280">
        <v>-1</v>
      </c>
      <c r="FC280">
        <v>-1</v>
      </c>
      <c r="FD280">
        <v>9.2</v>
      </c>
      <c r="FE280">
        <v>9.2</v>
      </c>
      <c r="FF280">
        <v>2</v>
      </c>
      <c r="FG280">
        <v>793.668</v>
      </c>
      <c r="FH280">
        <v>740.549</v>
      </c>
      <c r="FI280">
        <v>19.9998</v>
      </c>
      <c r="FJ280">
        <v>26.7432</v>
      </c>
      <c r="FK280">
        <v>30.0001</v>
      </c>
      <c r="FL280">
        <v>26.8241</v>
      </c>
      <c r="FM280">
        <v>26.8014</v>
      </c>
      <c r="FN280">
        <v>48.7046</v>
      </c>
      <c r="FO280">
        <v>15.9189</v>
      </c>
      <c r="FP280">
        <v>6.08919</v>
      </c>
      <c r="FQ280">
        <v>20</v>
      </c>
      <c r="FR280">
        <v>881.51</v>
      </c>
      <c r="FS280">
        <v>12.9953</v>
      </c>
      <c r="FT280">
        <v>100.058</v>
      </c>
      <c r="FU280">
        <v>100.419</v>
      </c>
    </row>
    <row r="281" spans="1:177">
      <c r="A281">
        <v>265</v>
      </c>
      <c r="B281">
        <v>1621534097.6</v>
      </c>
      <c r="C281">
        <v>528.099999904633</v>
      </c>
      <c r="D281" t="s">
        <v>826</v>
      </c>
      <c r="E281" t="s">
        <v>827</v>
      </c>
      <c r="G281">
        <v>1621534097.6</v>
      </c>
      <c r="H281">
        <f>CD281*AF281*(BZ281-CA281)/(100*BS281*(1000-AF281*BZ281))</f>
        <v>0</v>
      </c>
      <c r="I281">
        <f>CD281*AF281*(BY281-BX281*(1000-AF281*CA281)/(1000-AF281*BZ281))/(100*BS281)</f>
        <v>0</v>
      </c>
      <c r="J281">
        <f>BX281 - IF(AF281&gt;1, I281*BS281*100.0/(AH281*CL281), 0)</f>
        <v>0</v>
      </c>
      <c r="K281">
        <f>((Q281-H281/2)*J281-I281)/(Q281+H281/2)</f>
        <v>0</v>
      </c>
      <c r="L281">
        <f>K281*(CE281+CF281)/1000.0</f>
        <v>0</v>
      </c>
      <c r="M281">
        <f>(BX281 - IF(AF281&gt;1, I281*BS281*100.0/(AH281*CL281), 0))*(CE281+CF281)/1000.0</f>
        <v>0</v>
      </c>
      <c r="N281">
        <f>2.0/((1/P281-1/O281)+SIGN(P281)*SQRT((1/P281-1/O281)*(1/P281-1/O281) + 4*BT281/((BT281+1)*(BT281+1))*(2*1/P281*1/O281-1/O281*1/O281)))</f>
        <v>0</v>
      </c>
      <c r="O281">
        <f>IF(LEFT(BU281,1)&lt;&gt;"0",IF(LEFT(BU281,1)="1",3.0,BV281),$D$5+$E$5*(CL281*CE281/($K$5*1000))+$F$5*(CL281*CE281/($K$5*1000))*MAX(MIN(BS281,$J$5),$I$5)*MAX(MIN(BS281,$J$5),$I$5)+$G$5*MAX(MIN(BS281,$J$5),$I$5)*(CL281*CE281/($K$5*1000))+$H$5*(CL281*CE281/($K$5*1000))*(CL281*CE281/($K$5*1000)))</f>
        <v>0</v>
      </c>
      <c r="P281">
        <f>H281*(1000-(1000*0.61365*exp(17.502*T281/(240.97+T281))/(CE281+CF281)+BZ281)/2)/(1000*0.61365*exp(17.502*T281/(240.97+T281))/(CE281+CF281)-BZ281)</f>
        <v>0</v>
      </c>
      <c r="Q281">
        <f>1/((BT281+1)/(N281/1.6)+1/(O281/1.37)) + BT281/((BT281+1)/(N281/1.6) + BT281/(O281/1.37))</f>
        <v>0</v>
      </c>
      <c r="R281">
        <f>(BP281*BR281)</f>
        <v>0</v>
      </c>
      <c r="S281">
        <f>(CG281+(R281+2*0.95*5.67E-8*(((CG281+$B$7)+273)^4-(CG281+273)^4)-44100*H281)/(1.84*29.3*O281+8*0.95*5.67E-8*(CG281+273)^3))</f>
        <v>0</v>
      </c>
      <c r="T281">
        <f>($C$7*CH281+$D$7*CI281+$E$7*S281)</f>
        <v>0</v>
      </c>
      <c r="U281">
        <f>0.61365*exp(17.502*T281/(240.97+T281))</f>
        <v>0</v>
      </c>
      <c r="V281">
        <f>(W281/X281*100)</f>
        <v>0</v>
      </c>
      <c r="W281">
        <f>BZ281*(CE281+CF281)/1000</f>
        <v>0</v>
      </c>
      <c r="X281">
        <f>0.61365*exp(17.502*CG281/(240.97+CG281))</f>
        <v>0</v>
      </c>
      <c r="Y281">
        <f>(U281-BZ281*(CE281+CF281)/1000)</f>
        <v>0</v>
      </c>
      <c r="Z281">
        <f>(-H281*44100)</f>
        <v>0</v>
      </c>
      <c r="AA281">
        <f>2*29.3*O281*0.92*(CG281-T281)</f>
        <v>0</v>
      </c>
      <c r="AB281">
        <f>2*0.95*5.67E-8*(((CG281+$B$7)+273)^4-(T281+273)^4)</f>
        <v>0</v>
      </c>
      <c r="AC281">
        <f>R281+AB281+Z281+AA281</f>
        <v>0</v>
      </c>
      <c r="AD281">
        <v>0</v>
      </c>
      <c r="AE281">
        <v>0</v>
      </c>
      <c r="AF281">
        <f>IF(AD281*$H$13&gt;=AH281,1.0,(AH281/(AH281-AD281*$H$13)))</f>
        <v>0</v>
      </c>
      <c r="AG281">
        <f>(AF281-1)*100</f>
        <v>0</v>
      </c>
      <c r="AH281">
        <f>MAX(0,($B$13+$C$13*CL281)/(1+$D$13*CL281)*CE281/(CG281+273)*$E$13)</f>
        <v>0</v>
      </c>
      <c r="AI281" t="s">
        <v>294</v>
      </c>
      <c r="AJ281">
        <v>0</v>
      </c>
      <c r="AK281">
        <v>0</v>
      </c>
      <c r="AL281">
        <f>AK281-AJ281</f>
        <v>0</v>
      </c>
      <c r="AM281">
        <f>AL281/AK281</f>
        <v>0</v>
      </c>
      <c r="AN281">
        <v>0</v>
      </c>
      <c r="AO281" t="s">
        <v>294</v>
      </c>
      <c r="AP281">
        <v>0</v>
      </c>
      <c r="AQ281">
        <v>0</v>
      </c>
      <c r="AR281">
        <f>1-AP281/AQ281</f>
        <v>0</v>
      </c>
      <c r="AS281">
        <v>0.5</v>
      </c>
      <c r="AT281">
        <f>BP281</f>
        <v>0</v>
      </c>
      <c r="AU281">
        <f>I281</f>
        <v>0</v>
      </c>
      <c r="AV281">
        <f>AR281*AS281*AT281</f>
        <v>0</v>
      </c>
      <c r="AW281">
        <f>BB281/AQ281</f>
        <v>0</v>
      </c>
      <c r="AX281">
        <f>(AU281-AN281)/AT281</f>
        <v>0</v>
      </c>
      <c r="AY281">
        <f>(AK281-AQ281)/AQ281</f>
        <v>0</v>
      </c>
      <c r="AZ281" t="s">
        <v>294</v>
      </c>
      <c r="BA281">
        <v>0</v>
      </c>
      <c r="BB281">
        <f>AQ281-BA281</f>
        <v>0</v>
      </c>
      <c r="BC281">
        <f>(AQ281-AP281)/(AQ281-BA281)</f>
        <v>0</v>
      </c>
      <c r="BD281">
        <f>(AK281-AQ281)/(AK281-BA281)</f>
        <v>0</v>
      </c>
      <c r="BE281">
        <f>(AQ281-AP281)/(AQ281-AJ281)</f>
        <v>0</v>
      </c>
      <c r="BF281">
        <f>(AK281-AQ281)/(AK281-AJ281)</f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f>$B$11*CM281+$C$11*CN281+$F$11*CO281*(1-CR281)</f>
        <v>0</v>
      </c>
      <c r="BP281">
        <f>BO281*BQ281</f>
        <v>0</v>
      </c>
      <c r="BQ281">
        <f>($B$11*$D$9+$C$11*$D$9+$F$11*((DB281+CT281)/MAX(DB281+CT281+DC281, 0.1)*$I$9+DC281/MAX(DB281+CT281+DC281, 0.1)*$J$9))/($B$11+$C$11+$F$11)</f>
        <v>0</v>
      </c>
      <c r="BR281">
        <f>($B$11*$K$9+$C$11*$K$9+$F$11*((DB281+CT281)/MAX(DB281+CT281+DC281, 0.1)*$P$9+DC281/MAX(DB281+CT281+DC281, 0.1)*$Q$9))/($B$11+$C$11+$F$11)</f>
        <v>0</v>
      </c>
      <c r="BS281">
        <v>6</v>
      </c>
      <c r="BT281">
        <v>0.5</v>
      </c>
      <c r="BU281" t="s">
        <v>295</v>
      </c>
      <c r="BV281">
        <v>2</v>
      </c>
      <c r="BW281">
        <v>1621534097.6</v>
      </c>
      <c r="BX281">
        <v>864.403</v>
      </c>
      <c r="BY281">
        <v>874.328</v>
      </c>
      <c r="BZ281">
        <v>12.9306</v>
      </c>
      <c r="CA281">
        <v>12.9302</v>
      </c>
      <c r="CB281">
        <v>853.375</v>
      </c>
      <c r="CC281">
        <v>12.7773</v>
      </c>
      <c r="CD281">
        <v>699.818</v>
      </c>
      <c r="CE281">
        <v>100.93</v>
      </c>
      <c r="CF281">
        <v>0.0994788</v>
      </c>
      <c r="CG281">
        <v>22.9367</v>
      </c>
      <c r="CH281">
        <v>22.8994</v>
      </c>
      <c r="CI281">
        <v>999.9</v>
      </c>
      <c r="CJ281">
        <v>0</v>
      </c>
      <c r="CK281">
        <v>0</v>
      </c>
      <c r="CL281">
        <v>9920</v>
      </c>
      <c r="CM281">
        <v>0</v>
      </c>
      <c r="CN281">
        <v>3.22278</v>
      </c>
      <c r="CO281">
        <v>600.107</v>
      </c>
      <c r="CP281">
        <v>0.933003</v>
      </c>
      <c r="CQ281">
        <v>0.0669971</v>
      </c>
      <c r="CR281">
        <v>0</v>
      </c>
      <c r="CS281">
        <v>3.3239</v>
      </c>
      <c r="CT281">
        <v>4.99951</v>
      </c>
      <c r="CU281">
        <v>86.8401</v>
      </c>
      <c r="CV281">
        <v>4814.96</v>
      </c>
      <c r="CW281">
        <v>37.562</v>
      </c>
      <c r="CX281">
        <v>41.312</v>
      </c>
      <c r="CY281">
        <v>39.937</v>
      </c>
      <c r="CZ281">
        <v>40.875</v>
      </c>
      <c r="DA281">
        <v>39.875</v>
      </c>
      <c r="DB281">
        <v>555.24</v>
      </c>
      <c r="DC281">
        <v>39.87</v>
      </c>
      <c r="DD281">
        <v>0</v>
      </c>
      <c r="DE281">
        <v>1621534101.4</v>
      </c>
      <c r="DF281">
        <v>0</v>
      </c>
      <c r="DG281">
        <v>3.4696</v>
      </c>
      <c r="DH281">
        <v>0.587769228997079</v>
      </c>
      <c r="DI281">
        <v>-2.89571538033666</v>
      </c>
      <c r="DJ281">
        <v>86.973516</v>
      </c>
      <c r="DK281">
        <v>15</v>
      </c>
      <c r="DL281">
        <v>1621533543.5</v>
      </c>
      <c r="DM281" t="s">
        <v>296</v>
      </c>
      <c r="DN281">
        <v>1621533543</v>
      </c>
      <c r="DO281">
        <v>1621533543.5</v>
      </c>
      <c r="DP281">
        <v>4</v>
      </c>
      <c r="DQ281">
        <v>0.002</v>
      </c>
      <c r="DR281">
        <v>0.003</v>
      </c>
      <c r="DS281">
        <v>8.559</v>
      </c>
      <c r="DT281">
        <v>0.154</v>
      </c>
      <c r="DU281">
        <v>420</v>
      </c>
      <c r="DV281">
        <v>13</v>
      </c>
      <c r="DW281">
        <v>1.35</v>
      </c>
      <c r="DX281">
        <v>0.35</v>
      </c>
      <c r="DY281">
        <v>-10.2011895121951</v>
      </c>
      <c r="DZ281">
        <v>-0.247902020905932</v>
      </c>
      <c r="EA281">
        <v>0.137982274523538</v>
      </c>
      <c r="EB281">
        <v>1</v>
      </c>
      <c r="EC281">
        <v>3.46029142857143</v>
      </c>
      <c r="ED281">
        <v>0.422719504602661</v>
      </c>
      <c r="EE281">
        <v>0.200873320949766</v>
      </c>
      <c r="EF281">
        <v>1</v>
      </c>
      <c r="EG281">
        <v>0.000840372536585366</v>
      </c>
      <c r="EH281">
        <v>0.0395008488292683</v>
      </c>
      <c r="EI281">
        <v>0.00567020723730127</v>
      </c>
      <c r="EJ281">
        <v>1</v>
      </c>
      <c r="EK281">
        <v>3</v>
      </c>
      <c r="EL281">
        <v>3</v>
      </c>
      <c r="EM281" t="s">
        <v>297</v>
      </c>
      <c r="EN281">
        <v>100</v>
      </c>
      <c r="EO281">
        <v>100</v>
      </c>
      <c r="EP281">
        <v>11.028</v>
      </c>
      <c r="EQ281">
        <v>0.1533</v>
      </c>
      <c r="ER281">
        <v>5.25304998807394</v>
      </c>
      <c r="ES281">
        <v>0.0095515401478521</v>
      </c>
      <c r="ET281">
        <v>-4.08282145803731e-06</v>
      </c>
      <c r="EU281">
        <v>9.61633180237613e-10</v>
      </c>
      <c r="EV281">
        <v>-0.0133641391554055</v>
      </c>
      <c r="EW281">
        <v>0.00964955815971448</v>
      </c>
      <c r="EX281">
        <v>0.000351754833574242</v>
      </c>
      <c r="EY281">
        <v>-6.74969522547015e-06</v>
      </c>
      <c r="EZ281">
        <v>-1</v>
      </c>
      <c r="FA281">
        <v>-1</v>
      </c>
      <c r="FB281">
        <v>-1</v>
      </c>
      <c r="FC281">
        <v>-1</v>
      </c>
      <c r="FD281">
        <v>9.2</v>
      </c>
      <c r="FE281">
        <v>9.2</v>
      </c>
      <c r="FF281">
        <v>2</v>
      </c>
      <c r="FG281">
        <v>793.312</v>
      </c>
      <c r="FH281">
        <v>741.087</v>
      </c>
      <c r="FI281">
        <v>20</v>
      </c>
      <c r="FJ281">
        <v>26.7432</v>
      </c>
      <c r="FK281">
        <v>30</v>
      </c>
      <c r="FL281">
        <v>26.8241</v>
      </c>
      <c r="FM281">
        <v>26.7991</v>
      </c>
      <c r="FN281">
        <v>48.859</v>
      </c>
      <c r="FO281">
        <v>15.641</v>
      </c>
      <c r="FP281">
        <v>6.08919</v>
      </c>
      <c r="FQ281">
        <v>20</v>
      </c>
      <c r="FR281">
        <v>884.86</v>
      </c>
      <c r="FS281">
        <v>12.9953</v>
      </c>
      <c r="FT281">
        <v>100.059</v>
      </c>
      <c r="FU281">
        <v>100.419</v>
      </c>
    </row>
    <row r="282" spans="1:177">
      <c r="A282">
        <v>266</v>
      </c>
      <c r="B282">
        <v>1621534099.6</v>
      </c>
      <c r="C282">
        <v>530.099999904633</v>
      </c>
      <c r="D282" t="s">
        <v>828</v>
      </c>
      <c r="E282" t="s">
        <v>829</v>
      </c>
      <c r="G282">
        <v>1621534099.6</v>
      </c>
      <c r="H282">
        <f>CD282*AF282*(BZ282-CA282)/(100*BS282*(1000-AF282*BZ282))</f>
        <v>0</v>
      </c>
      <c r="I282">
        <f>CD282*AF282*(BY282-BX282*(1000-AF282*CA282)/(1000-AF282*BZ282))/(100*BS282)</f>
        <v>0</v>
      </c>
      <c r="J282">
        <f>BX282 - IF(AF282&gt;1, I282*BS282*100.0/(AH282*CL282), 0)</f>
        <v>0</v>
      </c>
      <c r="K282">
        <f>((Q282-H282/2)*J282-I282)/(Q282+H282/2)</f>
        <v>0</v>
      </c>
      <c r="L282">
        <f>K282*(CE282+CF282)/1000.0</f>
        <v>0</v>
      </c>
      <c r="M282">
        <f>(BX282 - IF(AF282&gt;1, I282*BS282*100.0/(AH282*CL282), 0))*(CE282+CF282)/1000.0</f>
        <v>0</v>
      </c>
      <c r="N282">
        <f>2.0/((1/P282-1/O282)+SIGN(P282)*SQRT((1/P282-1/O282)*(1/P282-1/O282) + 4*BT282/((BT282+1)*(BT282+1))*(2*1/P282*1/O282-1/O282*1/O282)))</f>
        <v>0</v>
      </c>
      <c r="O282">
        <f>IF(LEFT(BU282,1)&lt;&gt;"0",IF(LEFT(BU282,1)="1",3.0,BV282),$D$5+$E$5*(CL282*CE282/($K$5*1000))+$F$5*(CL282*CE282/($K$5*1000))*MAX(MIN(BS282,$J$5),$I$5)*MAX(MIN(BS282,$J$5),$I$5)+$G$5*MAX(MIN(BS282,$J$5),$I$5)*(CL282*CE282/($K$5*1000))+$H$5*(CL282*CE282/($K$5*1000))*(CL282*CE282/($K$5*1000)))</f>
        <v>0</v>
      </c>
      <c r="P282">
        <f>H282*(1000-(1000*0.61365*exp(17.502*T282/(240.97+T282))/(CE282+CF282)+BZ282)/2)/(1000*0.61365*exp(17.502*T282/(240.97+T282))/(CE282+CF282)-BZ282)</f>
        <v>0</v>
      </c>
      <c r="Q282">
        <f>1/((BT282+1)/(N282/1.6)+1/(O282/1.37)) + BT282/((BT282+1)/(N282/1.6) + BT282/(O282/1.37))</f>
        <v>0</v>
      </c>
      <c r="R282">
        <f>(BP282*BR282)</f>
        <v>0</v>
      </c>
      <c r="S282">
        <f>(CG282+(R282+2*0.95*5.67E-8*(((CG282+$B$7)+273)^4-(CG282+273)^4)-44100*H282)/(1.84*29.3*O282+8*0.95*5.67E-8*(CG282+273)^3))</f>
        <v>0</v>
      </c>
      <c r="T282">
        <f>($C$7*CH282+$D$7*CI282+$E$7*S282)</f>
        <v>0</v>
      </c>
      <c r="U282">
        <f>0.61365*exp(17.502*T282/(240.97+T282))</f>
        <v>0</v>
      </c>
      <c r="V282">
        <f>(W282/X282*100)</f>
        <v>0</v>
      </c>
      <c r="W282">
        <f>BZ282*(CE282+CF282)/1000</f>
        <v>0</v>
      </c>
      <c r="X282">
        <f>0.61365*exp(17.502*CG282/(240.97+CG282))</f>
        <v>0</v>
      </c>
      <c r="Y282">
        <f>(U282-BZ282*(CE282+CF282)/1000)</f>
        <v>0</v>
      </c>
      <c r="Z282">
        <f>(-H282*44100)</f>
        <v>0</v>
      </c>
      <c r="AA282">
        <f>2*29.3*O282*0.92*(CG282-T282)</f>
        <v>0</v>
      </c>
      <c r="AB282">
        <f>2*0.95*5.67E-8*(((CG282+$B$7)+273)^4-(T282+273)^4)</f>
        <v>0</v>
      </c>
      <c r="AC282">
        <f>R282+AB282+Z282+AA282</f>
        <v>0</v>
      </c>
      <c r="AD282">
        <v>0</v>
      </c>
      <c r="AE282">
        <v>0</v>
      </c>
      <c r="AF282">
        <f>IF(AD282*$H$13&gt;=AH282,1.0,(AH282/(AH282-AD282*$H$13)))</f>
        <v>0</v>
      </c>
      <c r="AG282">
        <f>(AF282-1)*100</f>
        <v>0</v>
      </c>
      <c r="AH282">
        <f>MAX(0,($B$13+$C$13*CL282)/(1+$D$13*CL282)*CE282/(CG282+273)*$E$13)</f>
        <v>0</v>
      </c>
      <c r="AI282" t="s">
        <v>294</v>
      </c>
      <c r="AJ282">
        <v>0</v>
      </c>
      <c r="AK282">
        <v>0</v>
      </c>
      <c r="AL282">
        <f>AK282-AJ282</f>
        <v>0</v>
      </c>
      <c r="AM282">
        <f>AL282/AK282</f>
        <v>0</v>
      </c>
      <c r="AN282">
        <v>0</v>
      </c>
      <c r="AO282" t="s">
        <v>294</v>
      </c>
      <c r="AP282">
        <v>0</v>
      </c>
      <c r="AQ282">
        <v>0</v>
      </c>
      <c r="AR282">
        <f>1-AP282/AQ282</f>
        <v>0</v>
      </c>
      <c r="AS282">
        <v>0.5</v>
      </c>
      <c r="AT282">
        <f>BP282</f>
        <v>0</v>
      </c>
      <c r="AU282">
        <f>I282</f>
        <v>0</v>
      </c>
      <c r="AV282">
        <f>AR282*AS282*AT282</f>
        <v>0</v>
      </c>
      <c r="AW282">
        <f>BB282/AQ282</f>
        <v>0</v>
      </c>
      <c r="AX282">
        <f>(AU282-AN282)/AT282</f>
        <v>0</v>
      </c>
      <c r="AY282">
        <f>(AK282-AQ282)/AQ282</f>
        <v>0</v>
      </c>
      <c r="AZ282" t="s">
        <v>294</v>
      </c>
      <c r="BA282">
        <v>0</v>
      </c>
      <c r="BB282">
        <f>AQ282-BA282</f>
        <v>0</v>
      </c>
      <c r="BC282">
        <f>(AQ282-AP282)/(AQ282-BA282)</f>
        <v>0</v>
      </c>
      <c r="BD282">
        <f>(AK282-AQ282)/(AK282-BA282)</f>
        <v>0</v>
      </c>
      <c r="BE282">
        <f>(AQ282-AP282)/(AQ282-AJ282)</f>
        <v>0</v>
      </c>
      <c r="BF282">
        <f>(AK282-AQ282)/(AK282-AJ282)</f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f>$B$11*CM282+$C$11*CN282+$F$11*CO282*(1-CR282)</f>
        <v>0</v>
      </c>
      <c r="BP282">
        <f>BO282*BQ282</f>
        <v>0</v>
      </c>
      <c r="BQ282">
        <f>($B$11*$D$9+$C$11*$D$9+$F$11*((DB282+CT282)/MAX(DB282+CT282+DC282, 0.1)*$I$9+DC282/MAX(DB282+CT282+DC282, 0.1)*$J$9))/($B$11+$C$11+$F$11)</f>
        <v>0</v>
      </c>
      <c r="BR282">
        <f>($B$11*$K$9+$C$11*$K$9+$F$11*((DB282+CT282)/MAX(DB282+CT282+DC282, 0.1)*$P$9+DC282/MAX(DB282+CT282+DC282, 0.1)*$Q$9))/($B$11+$C$11+$F$11)</f>
        <v>0</v>
      </c>
      <c r="BS282">
        <v>6</v>
      </c>
      <c r="BT282">
        <v>0.5</v>
      </c>
      <c r="BU282" t="s">
        <v>295</v>
      </c>
      <c r="BV282">
        <v>2</v>
      </c>
      <c r="BW282">
        <v>1621534099.6</v>
      </c>
      <c r="BX282">
        <v>867.697</v>
      </c>
      <c r="BY282">
        <v>878.104</v>
      </c>
      <c r="BZ282">
        <v>12.9294</v>
      </c>
      <c r="CA282">
        <v>12.9472</v>
      </c>
      <c r="CB282">
        <v>856.653</v>
      </c>
      <c r="CC282">
        <v>12.7762</v>
      </c>
      <c r="CD282">
        <v>699.649</v>
      </c>
      <c r="CE282">
        <v>100.927</v>
      </c>
      <c r="CF282">
        <v>0.0995462</v>
      </c>
      <c r="CG282">
        <v>22.9367</v>
      </c>
      <c r="CH282">
        <v>22.898</v>
      </c>
      <c r="CI282">
        <v>999.9</v>
      </c>
      <c r="CJ282">
        <v>0</v>
      </c>
      <c r="CK282">
        <v>0</v>
      </c>
      <c r="CL282">
        <v>10010</v>
      </c>
      <c r="CM282">
        <v>0</v>
      </c>
      <c r="CN282">
        <v>3.22278</v>
      </c>
      <c r="CO282">
        <v>600.101</v>
      </c>
      <c r="CP282">
        <v>0.933003</v>
      </c>
      <c r="CQ282">
        <v>0.0669971</v>
      </c>
      <c r="CR282">
        <v>0</v>
      </c>
      <c r="CS282">
        <v>3.4788</v>
      </c>
      <c r="CT282">
        <v>4.99951</v>
      </c>
      <c r="CU282">
        <v>86.4301</v>
      </c>
      <c r="CV282">
        <v>4814.92</v>
      </c>
      <c r="CW282">
        <v>37.562</v>
      </c>
      <c r="CX282">
        <v>41.312</v>
      </c>
      <c r="CY282">
        <v>40</v>
      </c>
      <c r="CZ282">
        <v>40.875</v>
      </c>
      <c r="DA282">
        <v>39.875</v>
      </c>
      <c r="DB282">
        <v>555.23</v>
      </c>
      <c r="DC282">
        <v>39.87</v>
      </c>
      <c r="DD282">
        <v>0</v>
      </c>
      <c r="DE282">
        <v>1621534103.2</v>
      </c>
      <c r="DF282">
        <v>0</v>
      </c>
      <c r="DG282">
        <v>3.49716923076923</v>
      </c>
      <c r="DH282">
        <v>0.285408545570606</v>
      </c>
      <c r="DI282">
        <v>-4.93296411151017</v>
      </c>
      <c r="DJ282">
        <v>86.9167692307692</v>
      </c>
      <c r="DK282">
        <v>15</v>
      </c>
      <c r="DL282">
        <v>1621533543.5</v>
      </c>
      <c r="DM282" t="s">
        <v>296</v>
      </c>
      <c r="DN282">
        <v>1621533543</v>
      </c>
      <c r="DO282">
        <v>1621533543.5</v>
      </c>
      <c r="DP282">
        <v>4</v>
      </c>
      <c r="DQ282">
        <v>0.002</v>
      </c>
      <c r="DR282">
        <v>0.003</v>
      </c>
      <c r="DS282">
        <v>8.559</v>
      </c>
      <c r="DT282">
        <v>0.154</v>
      </c>
      <c r="DU282">
        <v>420</v>
      </c>
      <c r="DV282">
        <v>13</v>
      </c>
      <c r="DW282">
        <v>1.35</v>
      </c>
      <c r="DX282">
        <v>0.35</v>
      </c>
      <c r="DY282">
        <v>-10.1867943902439</v>
      </c>
      <c r="DZ282">
        <v>0.100589686411156</v>
      </c>
      <c r="EA282">
        <v>0.145707246367984</v>
      </c>
      <c r="EB282">
        <v>1</v>
      </c>
      <c r="EC282">
        <v>3.46222647058824</v>
      </c>
      <c r="ED282">
        <v>0.581232556411463</v>
      </c>
      <c r="EE282">
        <v>0.201829229371565</v>
      </c>
      <c r="EF282">
        <v>1</v>
      </c>
      <c r="EG282">
        <v>0.00117890543902439</v>
      </c>
      <c r="EH282">
        <v>0.0163426180139373</v>
      </c>
      <c r="EI282">
        <v>0.00575531824368588</v>
      </c>
      <c r="EJ282">
        <v>1</v>
      </c>
      <c r="EK282">
        <v>3</v>
      </c>
      <c r="EL282">
        <v>3</v>
      </c>
      <c r="EM282" t="s">
        <v>297</v>
      </c>
      <c r="EN282">
        <v>100</v>
      </c>
      <c r="EO282">
        <v>100</v>
      </c>
      <c r="EP282">
        <v>11.044</v>
      </c>
      <c r="EQ282">
        <v>0.1532</v>
      </c>
      <c r="ER282">
        <v>5.25304998807394</v>
      </c>
      <c r="ES282">
        <v>0.0095515401478521</v>
      </c>
      <c r="ET282">
        <v>-4.08282145803731e-06</v>
      </c>
      <c r="EU282">
        <v>9.61633180237613e-10</v>
      </c>
      <c r="EV282">
        <v>-0.0133641391554055</v>
      </c>
      <c r="EW282">
        <v>0.00964955815971448</v>
      </c>
      <c r="EX282">
        <v>0.000351754833574242</v>
      </c>
      <c r="EY282">
        <v>-6.74969522547015e-06</v>
      </c>
      <c r="EZ282">
        <v>-1</v>
      </c>
      <c r="FA282">
        <v>-1</v>
      </c>
      <c r="FB282">
        <v>-1</v>
      </c>
      <c r="FC282">
        <v>-1</v>
      </c>
      <c r="FD282">
        <v>9.3</v>
      </c>
      <c r="FE282">
        <v>9.3</v>
      </c>
      <c r="FF282">
        <v>2</v>
      </c>
      <c r="FG282">
        <v>793.134</v>
      </c>
      <c r="FH282">
        <v>740.518</v>
      </c>
      <c r="FI282">
        <v>20</v>
      </c>
      <c r="FJ282">
        <v>26.7419</v>
      </c>
      <c r="FK282">
        <v>30</v>
      </c>
      <c r="FL282">
        <v>26.8241</v>
      </c>
      <c r="FM282">
        <v>26.7991</v>
      </c>
      <c r="FN282">
        <v>49.0098</v>
      </c>
      <c r="FO282">
        <v>15.641</v>
      </c>
      <c r="FP282">
        <v>6.08919</v>
      </c>
      <c r="FQ282">
        <v>20</v>
      </c>
      <c r="FR282">
        <v>888.23</v>
      </c>
      <c r="FS282">
        <v>12.9953</v>
      </c>
      <c r="FT282">
        <v>100.06</v>
      </c>
      <c r="FU282">
        <v>100.419</v>
      </c>
    </row>
    <row r="283" spans="1:177">
      <c r="A283">
        <v>267</v>
      </c>
      <c r="B283">
        <v>1621534101.6</v>
      </c>
      <c r="C283">
        <v>532.099999904633</v>
      </c>
      <c r="D283" t="s">
        <v>830</v>
      </c>
      <c r="E283" t="s">
        <v>831</v>
      </c>
      <c r="G283">
        <v>1621534101.6</v>
      </c>
      <c r="H283">
        <f>CD283*AF283*(BZ283-CA283)/(100*BS283*(1000-AF283*BZ283))</f>
        <v>0</v>
      </c>
      <c r="I283">
        <f>CD283*AF283*(BY283-BX283*(1000-AF283*CA283)/(1000-AF283*BZ283))/(100*BS283)</f>
        <v>0</v>
      </c>
      <c r="J283">
        <f>BX283 - IF(AF283&gt;1, I283*BS283*100.0/(AH283*CL283), 0)</f>
        <v>0</v>
      </c>
      <c r="K283">
        <f>((Q283-H283/2)*J283-I283)/(Q283+H283/2)</f>
        <v>0</v>
      </c>
      <c r="L283">
        <f>K283*(CE283+CF283)/1000.0</f>
        <v>0</v>
      </c>
      <c r="M283">
        <f>(BX283 - IF(AF283&gt;1, I283*BS283*100.0/(AH283*CL283), 0))*(CE283+CF283)/1000.0</f>
        <v>0</v>
      </c>
      <c r="N283">
        <f>2.0/((1/P283-1/O283)+SIGN(P283)*SQRT((1/P283-1/O283)*(1/P283-1/O283) + 4*BT283/((BT283+1)*(BT283+1))*(2*1/P283*1/O283-1/O283*1/O283)))</f>
        <v>0</v>
      </c>
      <c r="O283">
        <f>IF(LEFT(BU283,1)&lt;&gt;"0",IF(LEFT(BU283,1)="1",3.0,BV283),$D$5+$E$5*(CL283*CE283/($K$5*1000))+$F$5*(CL283*CE283/($K$5*1000))*MAX(MIN(BS283,$J$5),$I$5)*MAX(MIN(BS283,$J$5),$I$5)+$G$5*MAX(MIN(BS283,$J$5),$I$5)*(CL283*CE283/($K$5*1000))+$H$5*(CL283*CE283/($K$5*1000))*(CL283*CE283/($K$5*1000)))</f>
        <v>0</v>
      </c>
      <c r="P283">
        <f>H283*(1000-(1000*0.61365*exp(17.502*T283/(240.97+T283))/(CE283+CF283)+BZ283)/2)/(1000*0.61365*exp(17.502*T283/(240.97+T283))/(CE283+CF283)-BZ283)</f>
        <v>0</v>
      </c>
      <c r="Q283">
        <f>1/((BT283+1)/(N283/1.6)+1/(O283/1.37)) + BT283/((BT283+1)/(N283/1.6) + BT283/(O283/1.37))</f>
        <v>0</v>
      </c>
      <c r="R283">
        <f>(BP283*BR283)</f>
        <v>0</v>
      </c>
      <c r="S283">
        <f>(CG283+(R283+2*0.95*5.67E-8*(((CG283+$B$7)+273)^4-(CG283+273)^4)-44100*H283)/(1.84*29.3*O283+8*0.95*5.67E-8*(CG283+273)^3))</f>
        <v>0</v>
      </c>
      <c r="T283">
        <f>($C$7*CH283+$D$7*CI283+$E$7*S283)</f>
        <v>0</v>
      </c>
      <c r="U283">
        <f>0.61365*exp(17.502*T283/(240.97+T283))</f>
        <v>0</v>
      </c>
      <c r="V283">
        <f>(W283/X283*100)</f>
        <v>0</v>
      </c>
      <c r="W283">
        <f>BZ283*(CE283+CF283)/1000</f>
        <v>0</v>
      </c>
      <c r="X283">
        <f>0.61365*exp(17.502*CG283/(240.97+CG283))</f>
        <v>0</v>
      </c>
      <c r="Y283">
        <f>(U283-BZ283*(CE283+CF283)/1000)</f>
        <v>0</v>
      </c>
      <c r="Z283">
        <f>(-H283*44100)</f>
        <v>0</v>
      </c>
      <c r="AA283">
        <f>2*29.3*O283*0.92*(CG283-T283)</f>
        <v>0</v>
      </c>
      <c r="AB283">
        <f>2*0.95*5.67E-8*(((CG283+$B$7)+273)^4-(T283+273)^4)</f>
        <v>0</v>
      </c>
      <c r="AC283">
        <f>R283+AB283+Z283+AA283</f>
        <v>0</v>
      </c>
      <c r="AD283">
        <v>0</v>
      </c>
      <c r="AE283">
        <v>0</v>
      </c>
      <c r="AF283">
        <f>IF(AD283*$H$13&gt;=AH283,1.0,(AH283/(AH283-AD283*$H$13)))</f>
        <v>0</v>
      </c>
      <c r="AG283">
        <f>(AF283-1)*100</f>
        <v>0</v>
      </c>
      <c r="AH283">
        <f>MAX(0,($B$13+$C$13*CL283)/(1+$D$13*CL283)*CE283/(CG283+273)*$E$13)</f>
        <v>0</v>
      </c>
      <c r="AI283" t="s">
        <v>294</v>
      </c>
      <c r="AJ283">
        <v>0</v>
      </c>
      <c r="AK283">
        <v>0</v>
      </c>
      <c r="AL283">
        <f>AK283-AJ283</f>
        <v>0</v>
      </c>
      <c r="AM283">
        <f>AL283/AK283</f>
        <v>0</v>
      </c>
      <c r="AN283">
        <v>0</v>
      </c>
      <c r="AO283" t="s">
        <v>294</v>
      </c>
      <c r="AP283">
        <v>0</v>
      </c>
      <c r="AQ283">
        <v>0</v>
      </c>
      <c r="AR283">
        <f>1-AP283/AQ283</f>
        <v>0</v>
      </c>
      <c r="AS283">
        <v>0.5</v>
      </c>
      <c r="AT283">
        <f>BP283</f>
        <v>0</v>
      </c>
      <c r="AU283">
        <f>I283</f>
        <v>0</v>
      </c>
      <c r="AV283">
        <f>AR283*AS283*AT283</f>
        <v>0</v>
      </c>
      <c r="AW283">
        <f>BB283/AQ283</f>
        <v>0</v>
      </c>
      <c r="AX283">
        <f>(AU283-AN283)/AT283</f>
        <v>0</v>
      </c>
      <c r="AY283">
        <f>(AK283-AQ283)/AQ283</f>
        <v>0</v>
      </c>
      <c r="AZ283" t="s">
        <v>294</v>
      </c>
      <c r="BA283">
        <v>0</v>
      </c>
      <c r="BB283">
        <f>AQ283-BA283</f>
        <v>0</v>
      </c>
      <c r="BC283">
        <f>(AQ283-AP283)/(AQ283-BA283)</f>
        <v>0</v>
      </c>
      <c r="BD283">
        <f>(AK283-AQ283)/(AK283-BA283)</f>
        <v>0</v>
      </c>
      <c r="BE283">
        <f>(AQ283-AP283)/(AQ283-AJ283)</f>
        <v>0</v>
      </c>
      <c r="BF283">
        <f>(AK283-AQ283)/(AK283-AJ283)</f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f>$B$11*CM283+$C$11*CN283+$F$11*CO283*(1-CR283)</f>
        <v>0</v>
      </c>
      <c r="BP283">
        <f>BO283*BQ283</f>
        <v>0</v>
      </c>
      <c r="BQ283">
        <f>($B$11*$D$9+$C$11*$D$9+$F$11*((DB283+CT283)/MAX(DB283+CT283+DC283, 0.1)*$I$9+DC283/MAX(DB283+CT283+DC283, 0.1)*$J$9))/($B$11+$C$11+$F$11)</f>
        <v>0</v>
      </c>
      <c r="BR283">
        <f>($B$11*$K$9+$C$11*$K$9+$F$11*((DB283+CT283)/MAX(DB283+CT283+DC283, 0.1)*$P$9+DC283/MAX(DB283+CT283+DC283, 0.1)*$Q$9))/($B$11+$C$11+$F$11)</f>
        <v>0</v>
      </c>
      <c r="BS283">
        <v>6</v>
      </c>
      <c r="BT283">
        <v>0.5</v>
      </c>
      <c r="BU283" t="s">
        <v>295</v>
      </c>
      <c r="BV283">
        <v>2</v>
      </c>
      <c r="BW283">
        <v>1621534101.6</v>
      </c>
      <c r="BX283">
        <v>871.214</v>
      </c>
      <c r="BY283">
        <v>881.583</v>
      </c>
      <c r="BZ283">
        <v>12.9348</v>
      </c>
      <c r="CA283">
        <v>12.9447</v>
      </c>
      <c r="CB283">
        <v>860.154</v>
      </c>
      <c r="CC283">
        <v>12.7815</v>
      </c>
      <c r="CD283">
        <v>700.287</v>
      </c>
      <c r="CE283">
        <v>100.923</v>
      </c>
      <c r="CF283">
        <v>0.0996795</v>
      </c>
      <c r="CG283">
        <v>22.9362</v>
      </c>
      <c r="CH283">
        <v>22.8995</v>
      </c>
      <c r="CI283">
        <v>999.9</v>
      </c>
      <c r="CJ283">
        <v>0</v>
      </c>
      <c r="CK283">
        <v>0</v>
      </c>
      <c r="CL283">
        <v>9990</v>
      </c>
      <c r="CM283">
        <v>0</v>
      </c>
      <c r="CN283">
        <v>3.22278</v>
      </c>
      <c r="CO283">
        <v>600.103</v>
      </c>
      <c r="CP283">
        <v>0.933003</v>
      </c>
      <c r="CQ283">
        <v>0.0669971</v>
      </c>
      <c r="CR283">
        <v>0</v>
      </c>
      <c r="CS283">
        <v>3.4412</v>
      </c>
      <c r="CT283">
        <v>4.99951</v>
      </c>
      <c r="CU283">
        <v>86.9054</v>
      </c>
      <c r="CV283">
        <v>4814.93</v>
      </c>
      <c r="CW283">
        <v>37.562</v>
      </c>
      <c r="CX283">
        <v>41.312</v>
      </c>
      <c r="CY283">
        <v>39.937</v>
      </c>
      <c r="CZ283">
        <v>40.875</v>
      </c>
      <c r="DA283">
        <v>39.875</v>
      </c>
      <c r="DB283">
        <v>555.23</v>
      </c>
      <c r="DC283">
        <v>39.87</v>
      </c>
      <c r="DD283">
        <v>0</v>
      </c>
      <c r="DE283">
        <v>1621534105.6</v>
      </c>
      <c r="DF283">
        <v>0</v>
      </c>
      <c r="DG283">
        <v>3.51011538461538</v>
      </c>
      <c r="DH283">
        <v>0.60183247479946</v>
      </c>
      <c r="DI283">
        <v>-6.02136410865896</v>
      </c>
      <c r="DJ283">
        <v>86.87145</v>
      </c>
      <c r="DK283">
        <v>15</v>
      </c>
      <c r="DL283">
        <v>1621533543.5</v>
      </c>
      <c r="DM283" t="s">
        <v>296</v>
      </c>
      <c r="DN283">
        <v>1621533543</v>
      </c>
      <c r="DO283">
        <v>1621533543.5</v>
      </c>
      <c r="DP283">
        <v>4</v>
      </c>
      <c r="DQ283">
        <v>0.002</v>
      </c>
      <c r="DR283">
        <v>0.003</v>
      </c>
      <c r="DS283">
        <v>8.559</v>
      </c>
      <c r="DT283">
        <v>0.154</v>
      </c>
      <c r="DU283">
        <v>420</v>
      </c>
      <c r="DV283">
        <v>13</v>
      </c>
      <c r="DW283">
        <v>1.35</v>
      </c>
      <c r="DX283">
        <v>0.35</v>
      </c>
      <c r="DY283">
        <v>-10.1898019512195</v>
      </c>
      <c r="DZ283">
        <v>0.254463554006963</v>
      </c>
      <c r="EA283">
        <v>0.157117685738438</v>
      </c>
      <c r="EB283">
        <v>1</v>
      </c>
      <c r="EC283">
        <v>3.48949411764706</v>
      </c>
      <c r="ED283">
        <v>0.528783262479819</v>
      </c>
      <c r="EE283">
        <v>0.199880731998413</v>
      </c>
      <c r="EF283">
        <v>1</v>
      </c>
      <c r="EG283">
        <v>0.000240534707317073</v>
      </c>
      <c r="EH283">
        <v>-0.0202510328989547</v>
      </c>
      <c r="EI283">
        <v>0.00725627086715138</v>
      </c>
      <c r="EJ283">
        <v>1</v>
      </c>
      <c r="EK283">
        <v>3</v>
      </c>
      <c r="EL283">
        <v>3</v>
      </c>
      <c r="EM283" t="s">
        <v>297</v>
      </c>
      <c r="EN283">
        <v>100</v>
      </c>
      <c r="EO283">
        <v>100</v>
      </c>
      <c r="EP283">
        <v>11.06</v>
      </c>
      <c r="EQ283">
        <v>0.1533</v>
      </c>
      <c r="ER283">
        <v>5.25304998807394</v>
      </c>
      <c r="ES283">
        <v>0.0095515401478521</v>
      </c>
      <c r="ET283">
        <v>-4.08282145803731e-06</v>
      </c>
      <c r="EU283">
        <v>9.61633180237613e-10</v>
      </c>
      <c r="EV283">
        <v>-0.0133641391554055</v>
      </c>
      <c r="EW283">
        <v>0.00964955815971448</v>
      </c>
      <c r="EX283">
        <v>0.000351754833574242</v>
      </c>
      <c r="EY283">
        <v>-6.74969522547015e-06</v>
      </c>
      <c r="EZ283">
        <v>-1</v>
      </c>
      <c r="FA283">
        <v>-1</v>
      </c>
      <c r="FB283">
        <v>-1</v>
      </c>
      <c r="FC283">
        <v>-1</v>
      </c>
      <c r="FD283">
        <v>9.3</v>
      </c>
      <c r="FE283">
        <v>9.3</v>
      </c>
      <c r="FF283">
        <v>2</v>
      </c>
      <c r="FG283">
        <v>793.477</v>
      </c>
      <c r="FH283">
        <v>740.518</v>
      </c>
      <c r="FI283">
        <v>20</v>
      </c>
      <c r="FJ283">
        <v>26.7409</v>
      </c>
      <c r="FK283">
        <v>30</v>
      </c>
      <c r="FL283">
        <v>26.8228</v>
      </c>
      <c r="FM283">
        <v>26.7991</v>
      </c>
      <c r="FN283">
        <v>49.1601</v>
      </c>
      <c r="FO283">
        <v>15.641</v>
      </c>
      <c r="FP283">
        <v>6.08919</v>
      </c>
      <c r="FQ283">
        <v>20</v>
      </c>
      <c r="FR283">
        <v>891.61</v>
      </c>
      <c r="FS283">
        <v>12.9953</v>
      </c>
      <c r="FT283">
        <v>100.058</v>
      </c>
      <c r="FU283">
        <v>100.418</v>
      </c>
    </row>
    <row r="284" spans="1:177">
      <c r="A284">
        <v>268</v>
      </c>
      <c r="B284">
        <v>1621534103.6</v>
      </c>
      <c r="C284">
        <v>534.099999904633</v>
      </c>
      <c r="D284" t="s">
        <v>832</v>
      </c>
      <c r="E284" t="s">
        <v>833</v>
      </c>
      <c r="G284">
        <v>1621534103.6</v>
      </c>
      <c r="H284">
        <f>CD284*AF284*(BZ284-CA284)/(100*BS284*(1000-AF284*BZ284))</f>
        <v>0</v>
      </c>
      <c r="I284">
        <f>CD284*AF284*(BY284-BX284*(1000-AF284*CA284)/(1000-AF284*BZ284))/(100*BS284)</f>
        <v>0</v>
      </c>
      <c r="J284">
        <f>BX284 - IF(AF284&gt;1, I284*BS284*100.0/(AH284*CL284), 0)</f>
        <v>0</v>
      </c>
      <c r="K284">
        <f>((Q284-H284/2)*J284-I284)/(Q284+H284/2)</f>
        <v>0</v>
      </c>
      <c r="L284">
        <f>K284*(CE284+CF284)/1000.0</f>
        <v>0</v>
      </c>
      <c r="M284">
        <f>(BX284 - IF(AF284&gt;1, I284*BS284*100.0/(AH284*CL284), 0))*(CE284+CF284)/1000.0</f>
        <v>0</v>
      </c>
      <c r="N284">
        <f>2.0/((1/P284-1/O284)+SIGN(P284)*SQRT((1/P284-1/O284)*(1/P284-1/O284) + 4*BT284/((BT284+1)*(BT284+1))*(2*1/P284*1/O284-1/O284*1/O284)))</f>
        <v>0</v>
      </c>
      <c r="O284">
        <f>IF(LEFT(BU284,1)&lt;&gt;"0",IF(LEFT(BU284,1)="1",3.0,BV284),$D$5+$E$5*(CL284*CE284/($K$5*1000))+$F$5*(CL284*CE284/($K$5*1000))*MAX(MIN(BS284,$J$5),$I$5)*MAX(MIN(BS284,$J$5),$I$5)+$G$5*MAX(MIN(BS284,$J$5),$I$5)*(CL284*CE284/($K$5*1000))+$H$5*(CL284*CE284/($K$5*1000))*(CL284*CE284/($K$5*1000)))</f>
        <v>0</v>
      </c>
      <c r="P284">
        <f>H284*(1000-(1000*0.61365*exp(17.502*T284/(240.97+T284))/(CE284+CF284)+BZ284)/2)/(1000*0.61365*exp(17.502*T284/(240.97+T284))/(CE284+CF284)-BZ284)</f>
        <v>0</v>
      </c>
      <c r="Q284">
        <f>1/((BT284+1)/(N284/1.6)+1/(O284/1.37)) + BT284/((BT284+1)/(N284/1.6) + BT284/(O284/1.37))</f>
        <v>0</v>
      </c>
      <c r="R284">
        <f>(BP284*BR284)</f>
        <v>0</v>
      </c>
      <c r="S284">
        <f>(CG284+(R284+2*0.95*5.67E-8*(((CG284+$B$7)+273)^4-(CG284+273)^4)-44100*H284)/(1.84*29.3*O284+8*0.95*5.67E-8*(CG284+273)^3))</f>
        <v>0</v>
      </c>
      <c r="T284">
        <f>($C$7*CH284+$D$7*CI284+$E$7*S284)</f>
        <v>0</v>
      </c>
      <c r="U284">
        <f>0.61365*exp(17.502*T284/(240.97+T284))</f>
        <v>0</v>
      </c>
      <c r="V284">
        <f>(W284/X284*100)</f>
        <v>0</v>
      </c>
      <c r="W284">
        <f>BZ284*(CE284+CF284)/1000</f>
        <v>0</v>
      </c>
      <c r="X284">
        <f>0.61365*exp(17.502*CG284/(240.97+CG284))</f>
        <v>0</v>
      </c>
      <c r="Y284">
        <f>(U284-BZ284*(CE284+CF284)/1000)</f>
        <v>0</v>
      </c>
      <c r="Z284">
        <f>(-H284*44100)</f>
        <v>0</v>
      </c>
      <c r="AA284">
        <f>2*29.3*O284*0.92*(CG284-T284)</f>
        <v>0</v>
      </c>
      <c r="AB284">
        <f>2*0.95*5.67E-8*(((CG284+$B$7)+273)^4-(T284+273)^4)</f>
        <v>0</v>
      </c>
      <c r="AC284">
        <f>R284+AB284+Z284+AA284</f>
        <v>0</v>
      </c>
      <c r="AD284">
        <v>0</v>
      </c>
      <c r="AE284">
        <v>0</v>
      </c>
      <c r="AF284">
        <f>IF(AD284*$H$13&gt;=AH284,1.0,(AH284/(AH284-AD284*$H$13)))</f>
        <v>0</v>
      </c>
      <c r="AG284">
        <f>(AF284-1)*100</f>
        <v>0</v>
      </c>
      <c r="AH284">
        <f>MAX(0,($B$13+$C$13*CL284)/(1+$D$13*CL284)*CE284/(CG284+273)*$E$13)</f>
        <v>0</v>
      </c>
      <c r="AI284" t="s">
        <v>294</v>
      </c>
      <c r="AJ284">
        <v>0</v>
      </c>
      <c r="AK284">
        <v>0</v>
      </c>
      <c r="AL284">
        <f>AK284-AJ284</f>
        <v>0</v>
      </c>
      <c r="AM284">
        <f>AL284/AK284</f>
        <v>0</v>
      </c>
      <c r="AN284">
        <v>0</v>
      </c>
      <c r="AO284" t="s">
        <v>294</v>
      </c>
      <c r="AP284">
        <v>0</v>
      </c>
      <c r="AQ284">
        <v>0</v>
      </c>
      <c r="AR284">
        <f>1-AP284/AQ284</f>
        <v>0</v>
      </c>
      <c r="AS284">
        <v>0.5</v>
      </c>
      <c r="AT284">
        <f>BP284</f>
        <v>0</v>
      </c>
      <c r="AU284">
        <f>I284</f>
        <v>0</v>
      </c>
      <c r="AV284">
        <f>AR284*AS284*AT284</f>
        <v>0</v>
      </c>
      <c r="AW284">
        <f>BB284/AQ284</f>
        <v>0</v>
      </c>
      <c r="AX284">
        <f>(AU284-AN284)/AT284</f>
        <v>0</v>
      </c>
      <c r="AY284">
        <f>(AK284-AQ284)/AQ284</f>
        <v>0</v>
      </c>
      <c r="AZ284" t="s">
        <v>294</v>
      </c>
      <c r="BA284">
        <v>0</v>
      </c>
      <c r="BB284">
        <f>AQ284-BA284</f>
        <v>0</v>
      </c>
      <c r="BC284">
        <f>(AQ284-AP284)/(AQ284-BA284)</f>
        <v>0</v>
      </c>
      <c r="BD284">
        <f>(AK284-AQ284)/(AK284-BA284)</f>
        <v>0</v>
      </c>
      <c r="BE284">
        <f>(AQ284-AP284)/(AQ284-AJ284)</f>
        <v>0</v>
      </c>
      <c r="BF284">
        <f>(AK284-AQ284)/(AK284-AJ284)</f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f>$B$11*CM284+$C$11*CN284+$F$11*CO284*(1-CR284)</f>
        <v>0</v>
      </c>
      <c r="BP284">
        <f>BO284*BQ284</f>
        <v>0</v>
      </c>
      <c r="BQ284">
        <f>($B$11*$D$9+$C$11*$D$9+$F$11*((DB284+CT284)/MAX(DB284+CT284+DC284, 0.1)*$I$9+DC284/MAX(DB284+CT284+DC284, 0.1)*$J$9))/($B$11+$C$11+$F$11)</f>
        <v>0</v>
      </c>
      <c r="BR284">
        <f>($B$11*$K$9+$C$11*$K$9+$F$11*((DB284+CT284)/MAX(DB284+CT284+DC284, 0.1)*$P$9+DC284/MAX(DB284+CT284+DC284, 0.1)*$Q$9))/($B$11+$C$11+$F$11)</f>
        <v>0</v>
      </c>
      <c r="BS284">
        <v>6</v>
      </c>
      <c r="BT284">
        <v>0.5</v>
      </c>
      <c r="BU284" t="s">
        <v>295</v>
      </c>
      <c r="BV284">
        <v>2</v>
      </c>
      <c r="BW284">
        <v>1621534103.6</v>
      </c>
      <c r="BX284">
        <v>874.589</v>
      </c>
      <c r="BY284">
        <v>884.841</v>
      </c>
      <c r="BZ284">
        <v>12.9366</v>
      </c>
      <c r="CA284">
        <v>12.943</v>
      </c>
      <c r="CB284">
        <v>863.513</v>
      </c>
      <c r="CC284">
        <v>12.7832</v>
      </c>
      <c r="CD284">
        <v>700.261</v>
      </c>
      <c r="CE284">
        <v>100.924</v>
      </c>
      <c r="CF284">
        <v>0.10001</v>
      </c>
      <c r="CG284">
        <v>22.9347</v>
      </c>
      <c r="CH284">
        <v>22.9221</v>
      </c>
      <c r="CI284">
        <v>999.9</v>
      </c>
      <c r="CJ284">
        <v>0</v>
      </c>
      <c r="CK284">
        <v>0</v>
      </c>
      <c r="CL284">
        <v>9960</v>
      </c>
      <c r="CM284">
        <v>0</v>
      </c>
      <c r="CN284">
        <v>3.22278</v>
      </c>
      <c r="CO284">
        <v>599.787</v>
      </c>
      <c r="CP284">
        <v>0.932968</v>
      </c>
      <c r="CQ284">
        <v>0.0670323</v>
      </c>
      <c r="CR284">
        <v>0</v>
      </c>
      <c r="CS284">
        <v>3.3532</v>
      </c>
      <c r="CT284">
        <v>4.99951</v>
      </c>
      <c r="CU284">
        <v>86.7828</v>
      </c>
      <c r="CV284">
        <v>4812.33</v>
      </c>
      <c r="CW284">
        <v>37.562</v>
      </c>
      <c r="CX284">
        <v>41.312</v>
      </c>
      <c r="CY284">
        <v>39.937</v>
      </c>
      <c r="CZ284">
        <v>40.875</v>
      </c>
      <c r="DA284">
        <v>39.875</v>
      </c>
      <c r="DB284">
        <v>554.92</v>
      </c>
      <c r="DC284">
        <v>39.87</v>
      </c>
      <c r="DD284">
        <v>0</v>
      </c>
      <c r="DE284">
        <v>1621534107.4</v>
      </c>
      <c r="DF284">
        <v>0</v>
      </c>
      <c r="DG284">
        <v>3.5349</v>
      </c>
      <c r="DH284">
        <v>0.164892296559108</v>
      </c>
      <c r="DI284">
        <v>-4.54547691540117</v>
      </c>
      <c r="DJ284">
        <v>86.735056</v>
      </c>
      <c r="DK284">
        <v>15</v>
      </c>
      <c r="DL284">
        <v>1621533543.5</v>
      </c>
      <c r="DM284" t="s">
        <v>296</v>
      </c>
      <c r="DN284">
        <v>1621533543</v>
      </c>
      <c r="DO284">
        <v>1621533543.5</v>
      </c>
      <c r="DP284">
        <v>4</v>
      </c>
      <c r="DQ284">
        <v>0.002</v>
      </c>
      <c r="DR284">
        <v>0.003</v>
      </c>
      <c r="DS284">
        <v>8.559</v>
      </c>
      <c r="DT284">
        <v>0.154</v>
      </c>
      <c r="DU284">
        <v>420</v>
      </c>
      <c r="DV284">
        <v>13</v>
      </c>
      <c r="DW284">
        <v>1.35</v>
      </c>
      <c r="DX284">
        <v>0.35</v>
      </c>
      <c r="DY284">
        <v>-10.2031085365854</v>
      </c>
      <c r="DZ284">
        <v>0.419378257839719</v>
      </c>
      <c r="EA284">
        <v>0.16263612745622</v>
      </c>
      <c r="EB284">
        <v>1</v>
      </c>
      <c r="EC284">
        <v>3.49296285714286</v>
      </c>
      <c r="ED284">
        <v>0.656970666429353</v>
      </c>
      <c r="EE284">
        <v>0.196948048386536</v>
      </c>
      <c r="EF284">
        <v>1</v>
      </c>
      <c r="EG284">
        <v>-0.00061579456097561</v>
      </c>
      <c r="EH284">
        <v>-0.0463541786550523</v>
      </c>
      <c r="EI284">
        <v>0.00826939176857091</v>
      </c>
      <c r="EJ284">
        <v>1</v>
      </c>
      <c r="EK284">
        <v>3</v>
      </c>
      <c r="EL284">
        <v>3</v>
      </c>
      <c r="EM284" t="s">
        <v>297</v>
      </c>
      <c r="EN284">
        <v>100</v>
      </c>
      <c r="EO284">
        <v>100</v>
      </c>
      <c r="EP284">
        <v>11.076</v>
      </c>
      <c r="EQ284">
        <v>0.1534</v>
      </c>
      <c r="ER284">
        <v>5.25304998807394</v>
      </c>
      <c r="ES284">
        <v>0.0095515401478521</v>
      </c>
      <c r="ET284">
        <v>-4.08282145803731e-06</v>
      </c>
      <c r="EU284">
        <v>9.61633180237613e-10</v>
      </c>
      <c r="EV284">
        <v>-0.0133641391554055</v>
      </c>
      <c r="EW284">
        <v>0.00964955815971448</v>
      </c>
      <c r="EX284">
        <v>0.000351754833574242</v>
      </c>
      <c r="EY284">
        <v>-6.74969522547015e-06</v>
      </c>
      <c r="EZ284">
        <v>-1</v>
      </c>
      <c r="FA284">
        <v>-1</v>
      </c>
      <c r="FB284">
        <v>-1</v>
      </c>
      <c r="FC284">
        <v>-1</v>
      </c>
      <c r="FD284">
        <v>9.3</v>
      </c>
      <c r="FE284">
        <v>9.3</v>
      </c>
      <c r="FF284">
        <v>2</v>
      </c>
      <c r="FG284">
        <v>792.924</v>
      </c>
      <c r="FH284">
        <v>740.108</v>
      </c>
      <c r="FI284">
        <v>20.0001</v>
      </c>
      <c r="FJ284">
        <v>26.7409</v>
      </c>
      <c r="FK284">
        <v>29.9999</v>
      </c>
      <c r="FL284">
        <v>26.8219</v>
      </c>
      <c r="FM284">
        <v>26.7969</v>
      </c>
      <c r="FN284">
        <v>49.2735</v>
      </c>
      <c r="FO284">
        <v>15.641</v>
      </c>
      <c r="FP284">
        <v>6.08919</v>
      </c>
      <c r="FQ284">
        <v>20</v>
      </c>
      <c r="FR284">
        <v>895.04</v>
      </c>
      <c r="FS284">
        <v>12.9953</v>
      </c>
      <c r="FT284">
        <v>100.059</v>
      </c>
      <c r="FU284">
        <v>100.419</v>
      </c>
    </row>
    <row r="285" spans="1:177">
      <c r="A285">
        <v>269</v>
      </c>
      <c r="B285">
        <v>1621534105.6</v>
      </c>
      <c r="C285">
        <v>536.099999904633</v>
      </c>
      <c r="D285" t="s">
        <v>834</v>
      </c>
      <c r="E285" t="s">
        <v>835</v>
      </c>
      <c r="G285">
        <v>1621534105.6</v>
      </c>
      <c r="H285">
        <f>CD285*AF285*(BZ285-CA285)/(100*BS285*(1000-AF285*BZ285))</f>
        <v>0</v>
      </c>
      <c r="I285">
        <f>CD285*AF285*(BY285-BX285*(1000-AF285*CA285)/(1000-AF285*BZ285))/(100*BS285)</f>
        <v>0</v>
      </c>
      <c r="J285">
        <f>BX285 - IF(AF285&gt;1, I285*BS285*100.0/(AH285*CL285), 0)</f>
        <v>0</v>
      </c>
      <c r="K285">
        <f>((Q285-H285/2)*J285-I285)/(Q285+H285/2)</f>
        <v>0</v>
      </c>
      <c r="L285">
        <f>K285*(CE285+CF285)/1000.0</f>
        <v>0</v>
      </c>
      <c r="M285">
        <f>(BX285 - IF(AF285&gt;1, I285*BS285*100.0/(AH285*CL285), 0))*(CE285+CF285)/1000.0</f>
        <v>0</v>
      </c>
      <c r="N285">
        <f>2.0/((1/P285-1/O285)+SIGN(P285)*SQRT((1/P285-1/O285)*(1/P285-1/O285) + 4*BT285/((BT285+1)*(BT285+1))*(2*1/P285*1/O285-1/O285*1/O285)))</f>
        <v>0</v>
      </c>
      <c r="O285">
        <f>IF(LEFT(BU285,1)&lt;&gt;"0",IF(LEFT(BU285,1)="1",3.0,BV285),$D$5+$E$5*(CL285*CE285/($K$5*1000))+$F$5*(CL285*CE285/($K$5*1000))*MAX(MIN(BS285,$J$5),$I$5)*MAX(MIN(BS285,$J$5),$I$5)+$G$5*MAX(MIN(BS285,$J$5),$I$5)*(CL285*CE285/($K$5*1000))+$H$5*(CL285*CE285/($K$5*1000))*(CL285*CE285/($K$5*1000)))</f>
        <v>0</v>
      </c>
      <c r="P285">
        <f>H285*(1000-(1000*0.61365*exp(17.502*T285/(240.97+T285))/(CE285+CF285)+BZ285)/2)/(1000*0.61365*exp(17.502*T285/(240.97+T285))/(CE285+CF285)-BZ285)</f>
        <v>0</v>
      </c>
      <c r="Q285">
        <f>1/((BT285+1)/(N285/1.6)+1/(O285/1.37)) + BT285/((BT285+1)/(N285/1.6) + BT285/(O285/1.37))</f>
        <v>0</v>
      </c>
      <c r="R285">
        <f>(BP285*BR285)</f>
        <v>0</v>
      </c>
      <c r="S285">
        <f>(CG285+(R285+2*0.95*5.67E-8*(((CG285+$B$7)+273)^4-(CG285+273)^4)-44100*H285)/(1.84*29.3*O285+8*0.95*5.67E-8*(CG285+273)^3))</f>
        <v>0</v>
      </c>
      <c r="T285">
        <f>($C$7*CH285+$D$7*CI285+$E$7*S285)</f>
        <v>0</v>
      </c>
      <c r="U285">
        <f>0.61365*exp(17.502*T285/(240.97+T285))</f>
        <v>0</v>
      </c>
      <c r="V285">
        <f>(W285/X285*100)</f>
        <v>0</v>
      </c>
      <c r="W285">
        <f>BZ285*(CE285+CF285)/1000</f>
        <v>0</v>
      </c>
      <c r="X285">
        <f>0.61365*exp(17.502*CG285/(240.97+CG285))</f>
        <v>0</v>
      </c>
      <c r="Y285">
        <f>(U285-BZ285*(CE285+CF285)/1000)</f>
        <v>0</v>
      </c>
      <c r="Z285">
        <f>(-H285*44100)</f>
        <v>0</v>
      </c>
      <c r="AA285">
        <f>2*29.3*O285*0.92*(CG285-T285)</f>
        <v>0</v>
      </c>
      <c r="AB285">
        <f>2*0.95*5.67E-8*(((CG285+$B$7)+273)^4-(T285+273)^4)</f>
        <v>0</v>
      </c>
      <c r="AC285">
        <f>R285+AB285+Z285+AA285</f>
        <v>0</v>
      </c>
      <c r="AD285">
        <v>0</v>
      </c>
      <c r="AE285">
        <v>0</v>
      </c>
      <c r="AF285">
        <f>IF(AD285*$H$13&gt;=AH285,1.0,(AH285/(AH285-AD285*$H$13)))</f>
        <v>0</v>
      </c>
      <c r="AG285">
        <f>(AF285-1)*100</f>
        <v>0</v>
      </c>
      <c r="AH285">
        <f>MAX(0,($B$13+$C$13*CL285)/(1+$D$13*CL285)*CE285/(CG285+273)*$E$13)</f>
        <v>0</v>
      </c>
      <c r="AI285" t="s">
        <v>294</v>
      </c>
      <c r="AJ285">
        <v>0</v>
      </c>
      <c r="AK285">
        <v>0</v>
      </c>
      <c r="AL285">
        <f>AK285-AJ285</f>
        <v>0</v>
      </c>
      <c r="AM285">
        <f>AL285/AK285</f>
        <v>0</v>
      </c>
      <c r="AN285">
        <v>0</v>
      </c>
      <c r="AO285" t="s">
        <v>294</v>
      </c>
      <c r="AP285">
        <v>0</v>
      </c>
      <c r="AQ285">
        <v>0</v>
      </c>
      <c r="AR285">
        <f>1-AP285/AQ285</f>
        <v>0</v>
      </c>
      <c r="AS285">
        <v>0.5</v>
      </c>
      <c r="AT285">
        <f>BP285</f>
        <v>0</v>
      </c>
      <c r="AU285">
        <f>I285</f>
        <v>0</v>
      </c>
      <c r="AV285">
        <f>AR285*AS285*AT285</f>
        <v>0</v>
      </c>
      <c r="AW285">
        <f>BB285/AQ285</f>
        <v>0</v>
      </c>
      <c r="AX285">
        <f>(AU285-AN285)/AT285</f>
        <v>0</v>
      </c>
      <c r="AY285">
        <f>(AK285-AQ285)/AQ285</f>
        <v>0</v>
      </c>
      <c r="AZ285" t="s">
        <v>294</v>
      </c>
      <c r="BA285">
        <v>0</v>
      </c>
      <c r="BB285">
        <f>AQ285-BA285</f>
        <v>0</v>
      </c>
      <c r="BC285">
        <f>(AQ285-AP285)/(AQ285-BA285)</f>
        <v>0</v>
      </c>
      <c r="BD285">
        <f>(AK285-AQ285)/(AK285-BA285)</f>
        <v>0</v>
      </c>
      <c r="BE285">
        <f>(AQ285-AP285)/(AQ285-AJ285)</f>
        <v>0</v>
      </c>
      <c r="BF285">
        <f>(AK285-AQ285)/(AK285-AJ285)</f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f>$B$11*CM285+$C$11*CN285+$F$11*CO285*(1-CR285)</f>
        <v>0</v>
      </c>
      <c r="BP285">
        <f>BO285*BQ285</f>
        <v>0</v>
      </c>
      <c r="BQ285">
        <f>($B$11*$D$9+$C$11*$D$9+$F$11*((DB285+CT285)/MAX(DB285+CT285+DC285, 0.1)*$I$9+DC285/MAX(DB285+CT285+DC285, 0.1)*$J$9))/($B$11+$C$11+$F$11)</f>
        <v>0</v>
      </c>
      <c r="BR285">
        <f>($B$11*$K$9+$C$11*$K$9+$F$11*((DB285+CT285)/MAX(DB285+CT285+DC285, 0.1)*$P$9+DC285/MAX(DB285+CT285+DC285, 0.1)*$Q$9))/($B$11+$C$11+$F$11)</f>
        <v>0</v>
      </c>
      <c r="BS285">
        <v>6</v>
      </c>
      <c r="BT285">
        <v>0.5</v>
      </c>
      <c r="BU285" t="s">
        <v>295</v>
      </c>
      <c r="BV285">
        <v>2</v>
      </c>
      <c r="BW285">
        <v>1621534105.6</v>
      </c>
      <c r="BX285">
        <v>877.994</v>
      </c>
      <c r="BY285">
        <v>887.747</v>
      </c>
      <c r="BZ285">
        <v>12.9381</v>
      </c>
      <c r="CA285">
        <v>12.9427</v>
      </c>
      <c r="CB285">
        <v>866.903</v>
      </c>
      <c r="CC285">
        <v>12.7847</v>
      </c>
      <c r="CD285">
        <v>699.908</v>
      </c>
      <c r="CE285">
        <v>100.922</v>
      </c>
      <c r="CF285">
        <v>0.100026</v>
      </c>
      <c r="CG285">
        <v>22.9362</v>
      </c>
      <c r="CH285">
        <v>22.9112</v>
      </c>
      <c r="CI285">
        <v>999.9</v>
      </c>
      <c r="CJ285">
        <v>0</v>
      </c>
      <c r="CK285">
        <v>0</v>
      </c>
      <c r="CL285">
        <v>9960</v>
      </c>
      <c r="CM285">
        <v>0</v>
      </c>
      <c r="CN285">
        <v>3.22278</v>
      </c>
      <c r="CO285">
        <v>599.793</v>
      </c>
      <c r="CP285">
        <v>0.932968</v>
      </c>
      <c r="CQ285">
        <v>0.0670323</v>
      </c>
      <c r="CR285">
        <v>0</v>
      </c>
      <c r="CS285">
        <v>3.561</v>
      </c>
      <c r="CT285">
        <v>4.99951</v>
      </c>
      <c r="CU285">
        <v>86.6752</v>
      </c>
      <c r="CV285">
        <v>4812.38</v>
      </c>
      <c r="CW285">
        <v>37.562</v>
      </c>
      <c r="CX285">
        <v>41.312</v>
      </c>
      <c r="CY285">
        <v>39.937</v>
      </c>
      <c r="CZ285">
        <v>40.875</v>
      </c>
      <c r="DA285">
        <v>39.875</v>
      </c>
      <c r="DB285">
        <v>554.92</v>
      </c>
      <c r="DC285">
        <v>39.87</v>
      </c>
      <c r="DD285">
        <v>0</v>
      </c>
      <c r="DE285">
        <v>1621534109.2</v>
      </c>
      <c r="DF285">
        <v>0</v>
      </c>
      <c r="DG285">
        <v>3.53950769230769</v>
      </c>
      <c r="DH285">
        <v>0.0978734959423653</v>
      </c>
      <c r="DI285">
        <v>-3.03224273834118</v>
      </c>
      <c r="DJ285">
        <v>86.6865192307692</v>
      </c>
      <c r="DK285">
        <v>15</v>
      </c>
      <c r="DL285">
        <v>1621533543.5</v>
      </c>
      <c r="DM285" t="s">
        <v>296</v>
      </c>
      <c r="DN285">
        <v>1621533543</v>
      </c>
      <c r="DO285">
        <v>1621533543.5</v>
      </c>
      <c r="DP285">
        <v>4</v>
      </c>
      <c r="DQ285">
        <v>0.002</v>
      </c>
      <c r="DR285">
        <v>0.003</v>
      </c>
      <c r="DS285">
        <v>8.559</v>
      </c>
      <c r="DT285">
        <v>0.154</v>
      </c>
      <c r="DU285">
        <v>420</v>
      </c>
      <c r="DV285">
        <v>13</v>
      </c>
      <c r="DW285">
        <v>1.35</v>
      </c>
      <c r="DX285">
        <v>0.35</v>
      </c>
      <c r="DY285">
        <v>-10.2025426829268</v>
      </c>
      <c r="DZ285">
        <v>0.207218675958182</v>
      </c>
      <c r="EA285">
        <v>0.157821541421646</v>
      </c>
      <c r="EB285">
        <v>1</v>
      </c>
      <c r="EC285">
        <v>3.50915294117647</v>
      </c>
      <c r="ED285">
        <v>0.401822971588277</v>
      </c>
      <c r="EE285">
        <v>0.170364806216636</v>
      </c>
      <c r="EF285">
        <v>1</v>
      </c>
      <c r="EG285">
        <v>-0.00136626629268293</v>
      </c>
      <c r="EH285">
        <v>-0.0556199849686411</v>
      </c>
      <c r="EI285">
        <v>0.00843775842614617</v>
      </c>
      <c r="EJ285">
        <v>1</v>
      </c>
      <c r="EK285">
        <v>3</v>
      </c>
      <c r="EL285">
        <v>3</v>
      </c>
      <c r="EM285" t="s">
        <v>297</v>
      </c>
      <c r="EN285">
        <v>100</v>
      </c>
      <c r="EO285">
        <v>100</v>
      </c>
      <c r="EP285">
        <v>11.091</v>
      </c>
      <c r="EQ285">
        <v>0.1534</v>
      </c>
      <c r="ER285">
        <v>5.25304998807394</v>
      </c>
      <c r="ES285">
        <v>0.0095515401478521</v>
      </c>
      <c r="ET285">
        <v>-4.08282145803731e-06</v>
      </c>
      <c r="EU285">
        <v>9.61633180237613e-10</v>
      </c>
      <c r="EV285">
        <v>-0.0133641391554055</v>
      </c>
      <c r="EW285">
        <v>0.00964955815971448</v>
      </c>
      <c r="EX285">
        <v>0.000351754833574242</v>
      </c>
      <c r="EY285">
        <v>-6.74969522547015e-06</v>
      </c>
      <c r="EZ285">
        <v>-1</v>
      </c>
      <c r="FA285">
        <v>-1</v>
      </c>
      <c r="FB285">
        <v>-1</v>
      </c>
      <c r="FC285">
        <v>-1</v>
      </c>
      <c r="FD285">
        <v>9.4</v>
      </c>
      <c r="FE285">
        <v>9.4</v>
      </c>
      <c r="FF285">
        <v>2</v>
      </c>
      <c r="FG285">
        <v>793.991</v>
      </c>
      <c r="FH285">
        <v>740.487</v>
      </c>
      <c r="FI285">
        <v>20</v>
      </c>
      <c r="FJ285">
        <v>26.7409</v>
      </c>
      <c r="FK285">
        <v>30</v>
      </c>
      <c r="FL285">
        <v>26.8219</v>
      </c>
      <c r="FM285">
        <v>26.7969</v>
      </c>
      <c r="FN285">
        <v>49.4592</v>
      </c>
      <c r="FO285">
        <v>15.641</v>
      </c>
      <c r="FP285">
        <v>6.08919</v>
      </c>
      <c r="FQ285">
        <v>20</v>
      </c>
      <c r="FR285">
        <v>898.44</v>
      </c>
      <c r="FS285">
        <v>12.9953</v>
      </c>
      <c r="FT285">
        <v>100.061</v>
      </c>
      <c r="FU285">
        <v>100.421</v>
      </c>
    </row>
    <row r="286" spans="1:177">
      <c r="A286">
        <v>270</v>
      </c>
      <c r="B286">
        <v>1621534107.6</v>
      </c>
      <c r="C286">
        <v>538.099999904633</v>
      </c>
      <c r="D286" t="s">
        <v>836</v>
      </c>
      <c r="E286" t="s">
        <v>837</v>
      </c>
      <c r="G286">
        <v>1621534107.6</v>
      </c>
      <c r="H286">
        <f>CD286*AF286*(BZ286-CA286)/(100*BS286*(1000-AF286*BZ286))</f>
        <v>0</v>
      </c>
      <c r="I286">
        <f>CD286*AF286*(BY286-BX286*(1000-AF286*CA286)/(1000-AF286*BZ286))/(100*BS286)</f>
        <v>0</v>
      </c>
      <c r="J286">
        <f>BX286 - IF(AF286&gt;1, I286*BS286*100.0/(AH286*CL286), 0)</f>
        <v>0</v>
      </c>
      <c r="K286">
        <f>((Q286-H286/2)*J286-I286)/(Q286+H286/2)</f>
        <v>0</v>
      </c>
      <c r="L286">
        <f>K286*(CE286+CF286)/1000.0</f>
        <v>0</v>
      </c>
      <c r="M286">
        <f>(BX286 - IF(AF286&gt;1, I286*BS286*100.0/(AH286*CL286), 0))*(CE286+CF286)/1000.0</f>
        <v>0</v>
      </c>
      <c r="N286">
        <f>2.0/((1/P286-1/O286)+SIGN(P286)*SQRT((1/P286-1/O286)*(1/P286-1/O286) + 4*BT286/((BT286+1)*(BT286+1))*(2*1/P286*1/O286-1/O286*1/O286)))</f>
        <v>0</v>
      </c>
      <c r="O286">
        <f>IF(LEFT(BU286,1)&lt;&gt;"0",IF(LEFT(BU286,1)="1",3.0,BV286),$D$5+$E$5*(CL286*CE286/($K$5*1000))+$F$5*(CL286*CE286/($K$5*1000))*MAX(MIN(BS286,$J$5),$I$5)*MAX(MIN(BS286,$J$5),$I$5)+$G$5*MAX(MIN(BS286,$J$5),$I$5)*(CL286*CE286/($K$5*1000))+$H$5*(CL286*CE286/($K$5*1000))*(CL286*CE286/($K$5*1000)))</f>
        <v>0</v>
      </c>
      <c r="P286">
        <f>H286*(1000-(1000*0.61365*exp(17.502*T286/(240.97+T286))/(CE286+CF286)+BZ286)/2)/(1000*0.61365*exp(17.502*T286/(240.97+T286))/(CE286+CF286)-BZ286)</f>
        <v>0</v>
      </c>
      <c r="Q286">
        <f>1/((BT286+1)/(N286/1.6)+1/(O286/1.37)) + BT286/((BT286+1)/(N286/1.6) + BT286/(O286/1.37))</f>
        <v>0</v>
      </c>
      <c r="R286">
        <f>(BP286*BR286)</f>
        <v>0</v>
      </c>
      <c r="S286">
        <f>(CG286+(R286+2*0.95*5.67E-8*(((CG286+$B$7)+273)^4-(CG286+273)^4)-44100*H286)/(1.84*29.3*O286+8*0.95*5.67E-8*(CG286+273)^3))</f>
        <v>0</v>
      </c>
      <c r="T286">
        <f>($C$7*CH286+$D$7*CI286+$E$7*S286)</f>
        <v>0</v>
      </c>
      <c r="U286">
        <f>0.61365*exp(17.502*T286/(240.97+T286))</f>
        <v>0</v>
      </c>
      <c r="V286">
        <f>(W286/X286*100)</f>
        <v>0</v>
      </c>
      <c r="W286">
        <f>BZ286*(CE286+CF286)/1000</f>
        <v>0</v>
      </c>
      <c r="X286">
        <f>0.61365*exp(17.502*CG286/(240.97+CG286))</f>
        <v>0</v>
      </c>
      <c r="Y286">
        <f>(U286-BZ286*(CE286+CF286)/1000)</f>
        <v>0</v>
      </c>
      <c r="Z286">
        <f>(-H286*44100)</f>
        <v>0</v>
      </c>
      <c r="AA286">
        <f>2*29.3*O286*0.92*(CG286-T286)</f>
        <v>0</v>
      </c>
      <c r="AB286">
        <f>2*0.95*5.67E-8*(((CG286+$B$7)+273)^4-(T286+273)^4)</f>
        <v>0</v>
      </c>
      <c r="AC286">
        <f>R286+AB286+Z286+AA286</f>
        <v>0</v>
      </c>
      <c r="AD286">
        <v>0</v>
      </c>
      <c r="AE286">
        <v>0</v>
      </c>
      <c r="AF286">
        <f>IF(AD286*$H$13&gt;=AH286,1.0,(AH286/(AH286-AD286*$H$13)))</f>
        <v>0</v>
      </c>
      <c r="AG286">
        <f>(AF286-1)*100</f>
        <v>0</v>
      </c>
      <c r="AH286">
        <f>MAX(0,($B$13+$C$13*CL286)/(1+$D$13*CL286)*CE286/(CG286+273)*$E$13)</f>
        <v>0</v>
      </c>
      <c r="AI286" t="s">
        <v>294</v>
      </c>
      <c r="AJ286">
        <v>0</v>
      </c>
      <c r="AK286">
        <v>0</v>
      </c>
      <c r="AL286">
        <f>AK286-AJ286</f>
        <v>0</v>
      </c>
      <c r="AM286">
        <f>AL286/AK286</f>
        <v>0</v>
      </c>
      <c r="AN286">
        <v>0</v>
      </c>
      <c r="AO286" t="s">
        <v>294</v>
      </c>
      <c r="AP286">
        <v>0</v>
      </c>
      <c r="AQ286">
        <v>0</v>
      </c>
      <c r="AR286">
        <f>1-AP286/AQ286</f>
        <v>0</v>
      </c>
      <c r="AS286">
        <v>0.5</v>
      </c>
      <c r="AT286">
        <f>BP286</f>
        <v>0</v>
      </c>
      <c r="AU286">
        <f>I286</f>
        <v>0</v>
      </c>
      <c r="AV286">
        <f>AR286*AS286*AT286</f>
        <v>0</v>
      </c>
      <c r="AW286">
        <f>BB286/AQ286</f>
        <v>0</v>
      </c>
      <c r="AX286">
        <f>(AU286-AN286)/AT286</f>
        <v>0</v>
      </c>
      <c r="AY286">
        <f>(AK286-AQ286)/AQ286</f>
        <v>0</v>
      </c>
      <c r="AZ286" t="s">
        <v>294</v>
      </c>
      <c r="BA286">
        <v>0</v>
      </c>
      <c r="BB286">
        <f>AQ286-BA286</f>
        <v>0</v>
      </c>
      <c r="BC286">
        <f>(AQ286-AP286)/(AQ286-BA286)</f>
        <v>0</v>
      </c>
      <c r="BD286">
        <f>(AK286-AQ286)/(AK286-BA286)</f>
        <v>0</v>
      </c>
      <c r="BE286">
        <f>(AQ286-AP286)/(AQ286-AJ286)</f>
        <v>0</v>
      </c>
      <c r="BF286">
        <f>(AK286-AQ286)/(AK286-AJ286)</f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f>$B$11*CM286+$C$11*CN286+$F$11*CO286*(1-CR286)</f>
        <v>0</v>
      </c>
      <c r="BP286">
        <f>BO286*BQ286</f>
        <v>0</v>
      </c>
      <c r="BQ286">
        <f>($B$11*$D$9+$C$11*$D$9+$F$11*((DB286+CT286)/MAX(DB286+CT286+DC286, 0.1)*$I$9+DC286/MAX(DB286+CT286+DC286, 0.1)*$J$9))/($B$11+$C$11+$F$11)</f>
        <v>0</v>
      </c>
      <c r="BR286">
        <f>($B$11*$K$9+$C$11*$K$9+$F$11*((DB286+CT286)/MAX(DB286+CT286+DC286, 0.1)*$P$9+DC286/MAX(DB286+CT286+DC286, 0.1)*$Q$9))/($B$11+$C$11+$F$11)</f>
        <v>0</v>
      </c>
      <c r="BS286">
        <v>6</v>
      </c>
      <c r="BT286">
        <v>0.5</v>
      </c>
      <c r="BU286" t="s">
        <v>295</v>
      </c>
      <c r="BV286">
        <v>2</v>
      </c>
      <c r="BW286">
        <v>1621534107.6</v>
      </c>
      <c r="BX286">
        <v>881.177</v>
      </c>
      <c r="BY286">
        <v>891.416</v>
      </c>
      <c r="BZ286">
        <v>12.9418</v>
      </c>
      <c r="CA286">
        <v>12.9397</v>
      </c>
      <c r="CB286">
        <v>870.071</v>
      </c>
      <c r="CC286">
        <v>12.7884</v>
      </c>
      <c r="CD286">
        <v>700.166</v>
      </c>
      <c r="CE286">
        <v>100.922</v>
      </c>
      <c r="CF286">
        <v>0.0993816</v>
      </c>
      <c r="CG286">
        <v>22.9386</v>
      </c>
      <c r="CH286">
        <v>22.8994</v>
      </c>
      <c r="CI286">
        <v>999.9</v>
      </c>
      <c r="CJ286">
        <v>0</v>
      </c>
      <c r="CK286">
        <v>0</v>
      </c>
      <c r="CL286">
        <v>10015</v>
      </c>
      <c r="CM286">
        <v>0</v>
      </c>
      <c r="CN286">
        <v>3.22278</v>
      </c>
      <c r="CO286">
        <v>599.791</v>
      </c>
      <c r="CP286">
        <v>0.932968</v>
      </c>
      <c r="CQ286">
        <v>0.0670323</v>
      </c>
      <c r="CR286">
        <v>0</v>
      </c>
      <c r="CS286">
        <v>3.3364</v>
      </c>
      <c r="CT286">
        <v>4.99951</v>
      </c>
      <c r="CU286">
        <v>86.4426</v>
      </c>
      <c r="CV286">
        <v>4812.36</v>
      </c>
      <c r="CW286">
        <v>37.562</v>
      </c>
      <c r="CX286">
        <v>41.312</v>
      </c>
      <c r="CY286">
        <v>40</v>
      </c>
      <c r="CZ286">
        <v>40.875</v>
      </c>
      <c r="DA286">
        <v>39.875</v>
      </c>
      <c r="DB286">
        <v>554.92</v>
      </c>
      <c r="DC286">
        <v>39.87</v>
      </c>
      <c r="DD286">
        <v>0</v>
      </c>
      <c r="DE286">
        <v>1621534111.6</v>
      </c>
      <c r="DF286">
        <v>0</v>
      </c>
      <c r="DG286">
        <v>3.50419615384615</v>
      </c>
      <c r="DH286">
        <v>-0.255579491184972</v>
      </c>
      <c r="DI286">
        <v>0.108789734987892</v>
      </c>
      <c r="DJ286">
        <v>86.5662653846154</v>
      </c>
      <c r="DK286">
        <v>15</v>
      </c>
      <c r="DL286">
        <v>1621533543.5</v>
      </c>
      <c r="DM286" t="s">
        <v>296</v>
      </c>
      <c r="DN286">
        <v>1621533543</v>
      </c>
      <c r="DO286">
        <v>1621533543.5</v>
      </c>
      <c r="DP286">
        <v>4</v>
      </c>
      <c r="DQ286">
        <v>0.002</v>
      </c>
      <c r="DR286">
        <v>0.003</v>
      </c>
      <c r="DS286">
        <v>8.559</v>
      </c>
      <c r="DT286">
        <v>0.154</v>
      </c>
      <c r="DU286">
        <v>420</v>
      </c>
      <c r="DV286">
        <v>13</v>
      </c>
      <c r="DW286">
        <v>1.35</v>
      </c>
      <c r="DX286">
        <v>0.35</v>
      </c>
      <c r="DY286">
        <v>-10.1595975609756</v>
      </c>
      <c r="DZ286">
        <v>0.341681811846699</v>
      </c>
      <c r="EA286">
        <v>0.174938162995099</v>
      </c>
      <c r="EB286">
        <v>1</v>
      </c>
      <c r="EC286">
        <v>3.50302647058824</v>
      </c>
      <c r="ED286">
        <v>0.111803888419268</v>
      </c>
      <c r="EE286">
        <v>0.18186990390487</v>
      </c>
      <c r="EF286">
        <v>1</v>
      </c>
      <c r="EG286">
        <v>-0.00177134529268293</v>
      </c>
      <c r="EH286">
        <v>-0.0610636082090592</v>
      </c>
      <c r="EI286">
        <v>0.0084750308712669</v>
      </c>
      <c r="EJ286">
        <v>1</v>
      </c>
      <c r="EK286">
        <v>3</v>
      </c>
      <c r="EL286">
        <v>3</v>
      </c>
      <c r="EM286" t="s">
        <v>297</v>
      </c>
      <c r="EN286">
        <v>100</v>
      </c>
      <c r="EO286">
        <v>100</v>
      </c>
      <c r="EP286">
        <v>11.106</v>
      </c>
      <c r="EQ286">
        <v>0.1534</v>
      </c>
      <c r="ER286">
        <v>5.25304998807394</v>
      </c>
      <c r="ES286">
        <v>0.0095515401478521</v>
      </c>
      <c r="ET286">
        <v>-4.08282145803731e-06</v>
      </c>
      <c r="EU286">
        <v>9.61633180237613e-10</v>
      </c>
      <c r="EV286">
        <v>-0.0133641391554055</v>
      </c>
      <c r="EW286">
        <v>0.00964955815971448</v>
      </c>
      <c r="EX286">
        <v>0.000351754833574242</v>
      </c>
      <c r="EY286">
        <v>-6.74969522547015e-06</v>
      </c>
      <c r="EZ286">
        <v>-1</v>
      </c>
      <c r="FA286">
        <v>-1</v>
      </c>
      <c r="FB286">
        <v>-1</v>
      </c>
      <c r="FC286">
        <v>-1</v>
      </c>
      <c r="FD286">
        <v>9.4</v>
      </c>
      <c r="FE286">
        <v>9.4</v>
      </c>
      <c r="FF286">
        <v>2</v>
      </c>
      <c r="FG286">
        <v>794.347</v>
      </c>
      <c r="FH286">
        <v>740.487</v>
      </c>
      <c r="FI286">
        <v>20.0001</v>
      </c>
      <c r="FJ286">
        <v>26.7387</v>
      </c>
      <c r="FK286">
        <v>30</v>
      </c>
      <c r="FL286">
        <v>26.8219</v>
      </c>
      <c r="FM286">
        <v>26.7969</v>
      </c>
      <c r="FN286">
        <v>49.5733</v>
      </c>
      <c r="FO286">
        <v>15.641</v>
      </c>
      <c r="FP286">
        <v>6.08919</v>
      </c>
      <c r="FQ286">
        <v>20</v>
      </c>
      <c r="FR286">
        <v>901.81</v>
      </c>
      <c r="FS286">
        <v>12.9953</v>
      </c>
      <c r="FT286">
        <v>100.061</v>
      </c>
      <c r="FU286">
        <v>100.421</v>
      </c>
    </row>
    <row r="287" spans="1:177">
      <c r="A287">
        <v>271</v>
      </c>
      <c r="B287">
        <v>1621534109.6</v>
      </c>
      <c r="C287">
        <v>540.099999904633</v>
      </c>
      <c r="D287" t="s">
        <v>838</v>
      </c>
      <c r="E287" t="s">
        <v>839</v>
      </c>
      <c r="G287">
        <v>1621534109.6</v>
      </c>
      <c r="H287">
        <f>CD287*AF287*(BZ287-CA287)/(100*BS287*(1000-AF287*BZ287))</f>
        <v>0</v>
      </c>
      <c r="I287">
        <f>CD287*AF287*(BY287-BX287*(1000-AF287*CA287)/(1000-AF287*BZ287))/(100*BS287)</f>
        <v>0</v>
      </c>
      <c r="J287">
        <f>BX287 - IF(AF287&gt;1, I287*BS287*100.0/(AH287*CL287), 0)</f>
        <v>0</v>
      </c>
      <c r="K287">
        <f>((Q287-H287/2)*J287-I287)/(Q287+H287/2)</f>
        <v>0</v>
      </c>
      <c r="L287">
        <f>K287*(CE287+CF287)/1000.0</f>
        <v>0</v>
      </c>
      <c r="M287">
        <f>(BX287 - IF(AF287&gt;1, I287*BS287*100.0/(AH287*CL287), 0))*(CE287+CF287)/1000.0</f>
        <v>0</v>
      </c>
      <c r="N287">
        <f>2.0/((1/P287-1/O287)+SIGN(P287)*SQRT((1/P287-1/O287)*(1/P287-1/O287) + 4*BT287/((BT287+1)*(BT287+1))*(2*1/P287*1/O287-1/O287*1/O287)))</f>
        <v>0</v>
      </c>
      <c r="O287">
        <f>IF(LEFT(BU287,1)&lt;&gt;"0",IF(LEFT(BU287,1)="1",3.0,BV287),$D$5+$E$5*(CL287*CE287/($K$5*1000))+$F$5*(CL287*CE287/($K$5*1000))*MAX(MIN(BS287,$J$5),$I$5)*MAX(MIN(BS287,$J$5),$I$5)+$G$5*MAX(MIN(BS287,$J$5),$I$5)*(CL287*CE287/($K$5*1000))+$H$5*(CL287*CE287/($K$5*1000))*(CL287*CE287/($K$5*1000)))</f>
        <v>0</v>
      </c>
      <c r="P287">
        <f>H287*(1000-(1000*0.61365*exp(17.502*T287/(240.97+T287))/(CE287+CF287)+BZ287)/2)/(1000*0.61365*exp(17.502*T287/(240.97+T287))/(CE287+CF287)-BZ287)</f>
        <v>0</v>
      </c>
      <c r="Q287">
        <f>1/((BT287+1)/(N287/1.6)+1/(O287/1.37)) + BT287/((BT287+1)/(N287/1.6) + BT287/(O287/1.37))</f>
        <v>0</v>
      </c>
      <c r="R287">
        <f>(BP287*BR287)</f>
        <v>0</v>
      </c>
      <c r="S287">
        <f>(CG287+(R287+2*0.95*5.67E-8*(((CG287+$B$7)+273)^4-(CG287+273)^4)-44100*H287)/(1.84*29.3*O287+8*0.95*5.67E-8*(CG287+273)^3))</f>
        <v>0</v>
      </c>
      <c r="T287">
        <f>($C$7*CH287+$D$7*CI287+$E$7*S287)</f>
        <v>0</v>
      </c>
      <c r="U287">
        <f>0.61365*exp(17.502*T287/(240.97+T287))</f>
        <v>0</v>
      </c>
      <c r="V287">
        <f>(W287/X287*100)</f>
        <v>0</v>
      </c>
      <c r="W287">
        <f>BZ287*(CE287+CF287)/1000</f>
        <v>0</v>
      </c>
      <c r="X287">
        <f>0.61365*exp(17.502*CG287/(240.97+CG287))</f>
        <v>0</v>
      </c>
      <c r="Y287">
        <f>(U287-BZ287*(CE287+CF287)/1000)</f>
        <v>0</v>
      </c>
      <c r="Z287">
        <f>(-H287*44100)</f>
        <v>0</v>
      </c>
      <c r="AA287">
        <f>2*29.3*O287*0.92*(CG287-T287)</f>
        <v>0</v>
      </c>
      <c r="AB287">
        <f>2*0.95*5.67E-8*(((CG287+$B$7)+273)^4-(T287+273)^4)</f>
        <v>0</v>
      </c>
      <c r="AC287">
        <f>R287+AB287+Z287+AA287</f>
        <v>0</v>
      </c>
      <c r="AD287">
        <v>0</v>
      </c>
      <c r="AE287">
        <v>0</v>
      </c>
      <c r="AF287">
        <f>IF(AD287*$H$13&gt;=AH287,1.0,(AH287/(AH287-AD287*$H$13)))</f>
        <v>0</v>
      </c>
      <c r="AG287">
        <f>(AF287-1)*100</f>
        <v>0</v>
      </c>
      <c r="AH287">
        <f>MAX(0,($B$13+$C$13*CL287)/(1+$D$13*CL287)*CE287/(CG287+273)*$E$13)</f>
        <v>0</v>
      </c>
      <c r="AI287" t="s">
        <v>294</v>
      </c>
      <c r="AJ287">
        <v>0</v>
      </c>
      <c r="AK287">
        <v>0</v>
      </c>
      <c r="AL287">
        <f>AK287-AJ287</f>
        <v>0</v>
      </c>
      <c r="AM287">
        <f>AL287/AK287</f>
        <v>0</v>
      </c>
      <c r="AN287">
        <v>0</v>
      </c>
      <c r="AO287" t="s">
        <v>294</v>
      </c>
      <c r="AP287">
        <v>0</v>
      </c>
      <c r="AQ287">
        <v>0</v>
      </c>
      <c r="AR287">
        <f>1-AP287/AQ287</f>
        <v>0</v>
      </c>
      <c r="AS287">
        <v>0.5</v>
      </c>
      <c r="AT287">
        <f>BP287</f>
        <v>0</v>
      </c>
      <c r="AU287">
        <f>I287</f>
        <v>0</v>
      </c>
      <c r="AV287">
        <f>AR287*AS287*AT287</f>
        <v>0</v>
      </c>
      <c r="AW287">
        <f>BB287/AQ287</f>
        <v>0</v>
      </c>
      <c r="AX287">
        <f>(AU287-AN287)/AT287</f>
        <v>0</v>
      </c>
      <c r="AY287">
        <f>(AK287-AQ287)/AQ287</f>
        <v>0</v>
      </c>
      <c r="AZ287" t="s">
        <v>294</v>
      </c>
      <c r="BA287">
        <v>0</v>
      </c>
      <c r="BB287">
        <f>AQ287-BA287</f>
        <v>0</v>
      </c>
      <c r="BC287">
        <f>(AQ287-AP287)/(AQ287-BA287)</f>
        <v>0</v>
      </c>
      <c r="BD287">
        <f>(AK287-AQ287)/(AK287-BA287)</f>
        <v>0</v>
      </c>
      <c r="BE287">
        <f>(AQ287-AP287)/(AQ287-AJ287)</f>
        <v>0</v>
      </c>
      <c r="BF287">
        <f>(AK287-AQ287)/(AK287-AJ287)</f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f>$B$11*CM287+$C$11*CN287+$F$11*CO287*(1-CR287)</f>
        <v>0</v>
      </c>
      <c r="BP287">
        <f>BO287*BQ287</f>
        <v>0</v>
      </c>
      <c r="BQ287">
        <f>($B$11*$D$9+$C$11*$D$9+$F$11*((DB287+CT287)/MAX(DB287+CT287+DC287, 0.1)*$I$9+DC287/MAX(DB287+CT287+DC287, 0.1)*$J$9))/($B$11+$C$11+$F$11)</f>
        <v>0</v>
      </c>
      <c r="BR287">
        <f>($B$11*$K$9+$C$11*$K$9+$F$11*((DB287+CT287)/MAX(DB287+CT287+DC287, 0.1)*$P$9+DC287/MAX(DB287+CT287+DC287, 0.1)*$Q$9))/($B$11+$C$11+$F$11)</f>
        <v>0</v>
      </c>
      <c r="BS287">
        <v>6</v>
      </c>
      <c r="BT287">
        <v>0.5</v>
      </c>
      <c r="BU287" t="s">
        <v>295</v>
      </c>
      <c r="BV287">
        <v>2</v>
      </c>
      <c r="BW287">
        <v>1621534109.6</v>
      </c>
      <c r="BX287">
        <v>884.329</v>
      </c>
      <c r="BY287">
        <v>894.612</v>
      </c>
      <c r="BZ287">
        <v>12.9367</v>
      </c>
      <c r="CA287">
        <v>12.9402</v>
      </c>
      <c r="CB287">
        <v>873.208</v>
      </c>
      <c r="CC287">
        <v>12.7833</v>
      </c>
      <c r="CD287">
        <v>699.926</v>
      </c>
      <c r="CE287">
        <v>100.929</v>
      </c>
      <c r="CF287">
        <v>0.101056</v>
      </c>
      <c r="CG287">
        <v>22.9367</v>
      </c>
      <c r="CH287">
        <v>22.9028</v>
      </c>
      <c r="CI287">
        <v>999.9</v>
      </c>
      <c r="CJ287">
        <v>0</v>
      </c>
      <c r="CK287">
        <v>0</v>
      </c>
      <c r="CL287">
        <v>10010</v>
      </c>
      <c r="CM287">
        <v>0</v>
      </c>
      <c r="CN287">
        <v>3.22278</v>
      </c>
      <c r="CO287">
        <v>600.1</v>
      </c>
      <c r="CP287">
        <v>0.933003</v>
      </c>
      <c r="CQ287">
        <v>0.0669971</v>
      </c>
      <c r="CR287">
        <v>0</v>
      </c>
      <c r="CS287">
        <v>3.3667</v>
      </c>
      <c r="CT287">
        <v>4.99951</v>
      </c>
      <c r="CU287">
        <v>86.4285</v>
      </c>
      <c r="CV287">
        <v>4814.91</v>
      </c>
      <c r="CW287">
        <v>37.562</v>
      </c>
      <c r="CX287">
        <v>41.312</v>
      </c>
      <c r="CY287">
        <v>39.937</v>
      </c>
      <c r="CZ287">
        <v>40.875</v>
      </c>
      <c r="DA287">
        <v>39.875</v>
      </c>
      <c r="DB287">
        <v>555.23</v>
      </c>
      <c r="DC287">
        <v>39.87</v>
      </c>
      <c r="DD287">
        <v>0</v>
      </c>
      <c r="DE287">
        <v>1621534113.4</v>
      </c>
      <c r="DF287">
        <v>0</v>
      </c>
      <c r="DG287">
        <v>3.512788</v>
      </c>
      <c r="DH287">
        <v>-0.545453847057221</v>
      </c>
      <c r="DI287">
        <v>2.15723077032196</v>
      </c>
      <c r="DJ287">
        <v>86.443464</v>
      </c>
      <c r="DK287">
        <v>15</v>
      </c>
      <c r="DL287">
        <v>1621533543.5</v>
      </c>
      <c r="DM287" t="s">
        <v>296</v>
      </c>
      <c r="DN287">
        <v>1621533543</v>
      </c>
      <c r="DO287">
        <v>1621533543.5</v>
      </c>
      <c r="DP287">
        <v>4</v>
      </c>
      <c r="DQ287">
        <v>0.002</v>
      </c>
      <c r="DR287">
        <v>0.003</v>
      </c>
      <c r="DS287">
        <v>8.559</v>
      </c>
      <c r="DT287">
        <v>0.154</v>
      </c>
      <c r="DU287">
        <v>420</v>
      </c>
      <c r="DV287">
        <v>13</v>
      </c>
      <c r="DW287">
        <v>1.35</v>
      </c>
      <c r="DX287">
        <v>0.35</v>
      </c>
      <c r="DY287">
        <v>-10.1595609756098</v>
      </c>
      <c r="DZ287">
        <v>0.436390871080113</v>
      </c>
      <c r="EA287">
        <v>0.179889952373394</v>
      </c>
      <c r="EB287">
        <v>1</v>
      </c>
      <c r="EC287">
        <v>3.49672857142857</v>
      </c>
      <c r="ED287">
        <v>0.0970003913894318</v>
      </c>
      <c r="EE287">
        <v>0.170800760405515</v>
      </c>
      <c r="EF287">
        <v>1</v>
      </c>
      <c r="EG287">
        <v>-0.00267763919512195</v>
      </c>
      <c r="EH287">
        <v>-0.0438684773101045</v>
      </c>
      <c r="EI287">
        <v>0.00806842998785621</v>
      </c>
      <c r="EJ287">
        <v>1</v>
      </c>
      <c r="EK287">
        <v>3</v>
      </c>
      <c r="EL287">
        <v>3</v>
      </c>
      <c r="EM287" t="s">
        <v>297</v>
      </c>
      <c r="EN287">
        <v>100</v>
      </c>
      <c r="EO287">
        <v>100</v>
      </c>
      <c r="EP287">
        <v>11.121</v>
      </c>
      <c r="EQ287">
        <v>0.1534</v>
      </c>
      <c r="ER287">
        <v>5.25304998807394</v>
      </c>
      <c r="ES287">
        <v>0.0095515401478521</v>
      </c>
      <c r="ET287">
        <v>-4.08282145803731e-06</v>
      </c>
      <c r="EU287">
        <v>9.61633180237613e-10</v>
      </c>
      <c r="EV287">
        <v>-0.0133641391554055</v>
      </c>
      <c r="EW287">
        <v>0.00964955815971448</v>
      </c>
      <c r="EX287">
        <v>0.000351754833574242</v>
      </c>
      <c r="EY287">
        <v>-6.74969522547015e-06</v>
      </c>
      <c r="EZ287">
        <v>-1</v>
      </c>
      <c r="FA287">
        <v>-1</v>
      </c>
      <c r="FB287">
        <v>-1</v>
      </c>
      <c r="FC287">
        <v>-1</v>
      </c>
      <c r="FD287">
        <v>9.4</v>
      </c>
      <c r="FE287">
        <v>9.4</v>
      </c>
      <c r="FF287">
        <v>2</v>
      </c>
      <c r="FG287">
        <v>792.713</v>
      </c>
      <c r="FH287">
        <v>740.646</v>
      </c>
      <c r="FI287">
        <v>20.0003</v>
      </c>
      <c r="FJ287">
        <v>26.7387</v>
      </c>
      <c r="FK287">
        <v>30</v>
      </c>
      <c r="FL287">
        <v>26.8196</v>
      </c>
      <c r="FM287">
        <v>26.7947</v>
      </c>
      <c r="FN287">
        <v>49.7172</v>
      </c>
      <c r="FO287">
        <v>15.641</v>
      </c>
      <c r="FP287">
        <v>6.08919</v>
      </c>
      <c r="FQ287">
        <v>20</v>
      </c>
      <c r="FR287">
        <v>905.19</v>
      </c>
      <c r="FS287">
        <v>12.9953</v>
      </c>
      <c r="FT287">
        <v>100.06</v>
      </c>
      <c r="FU287">
        <v>100.421</v>
      </c>
    </row>
    <row r="288" spans="1:177">
      <c r="A288">
        <v>272</v>
      </c>
      <c r="B288">
        <v>1621534111.6</v>
      </c>
      <c r="C288">
        <v>542.099999904633</v>
      </c>
      <c r="D288" t="s">
        <v>840</v>
      </c>
      <c r="E288" t="s">
        <v>841</v>
      </c>
      <c r="G288">
        <v>1621534111.6</v>
      </c>
      <c r="H288">
        <f>CD288*AF288*(BZ288-CA288)/(100*BS288*(1000-AF288*BZ288))</f>
        <v>0</v>
      </c>
      <c r="I288">
        <f>CD288*AF288*(BY288-BX288*(1000-AF288*CA288)/(1000-AF288*BZ288))/(100*BS288)</f>
        <v>0</v>
      </c>
      <c r="J288">
        <f>BX288 - IF(AF288&gt;1, I288*BS288*100.0/(AH288*CL288), 0)</f>
        <v>0</v>
      </c>
      <c r="K288">
        <f>((Q288-H288/2)*J288-I288)/(Q288+H288/2)</f>
        <v>0</v>
      </c>
      <c r="L288">
        <f>K288*(CE288+CF288)/1000.0</f>
        <v>0</v>
      </c>
      <c r="M288">
        <f>(BX288 - IF(AF288&gt;1, I288*BS288*100.0/(AH288*CL288), 0))*(CE288+CF288)/1000.0</f>
        <v>0</v>
      </c>
      <c r="N288">
        <f>2.0/((1/P288-1/O288)+SIGN(P288)*SQRT((1/P288-1/O288)*(1/P288-1/O288) + 4*BT288/((BT288+1)*(BT288+1))*(2*1/P288*1/O288-1/O288*1/O288)))</f>
        <v>0</v>
      </c>
      <c r="O288">
        <f>IF(LEFT(BU288,1)&lt;&gt;"0",IF(LEFT(BU288,1)="1",3.0,BV288),$D$5+$E$5*(CL288*CE288/($K$5*1000))+$F$5*(CL288*CE288/($K$5*1000))*MAX(MIN(BS288,$J$5),$I$5)*MAX(MIN(BS288,$J$5),$I$5)+$G$5*MAX(MIN(BS288,$J$5),$I$5)*(CL288*CE288/($K$5*1000))+$H$5*(CL288*CE288/($K$5*1000))*(CL288*CE288/($K$5*1000)))</f>
        <v>0</v>
      </c>
      <c r="P288">
        <f>H288*(1000-(1000*0.61365*exp(17.502*T288/(240.97+T288))/(CE288+CF288)+BZ288)/2)/(1000*0.61365*exp(17.502*T288/(240.97+T288))/(CE288+CF288)-BZ288)</f>
        <v>0</v>
      </c>
      <c r="Q288">
        <f>1/((BT288+1)/(N288/1.6)+1/(O288/1.37)) + BT288/((BT288+1)/(N288/1.6) + BT288/(O288/1.37))</f>
        <v>0</v>
      </c>
      <c r="R288">
        <f>(BP288*BR288)</f>
        <v>0</v>
      </c>
      <c r="S288">
        <f>(CG288+(R288+2*0.95*5.67E-8*(((CG288+$B$7)+273)^4-(CG288+273)^4)-44100*H288)/(1.84*29.3*O288+8*0.95*5.67E-8*(CG288+273)^3))</f>
        <v>0</v>
      </c>
      <c r="T288">
        <f>($C$7*CH288+$D$7*CI288+$E$7*S288)</f>
        <v>0</v>
      </c>
      <c r="U288">
        <f>0.61365*exp(17.502*T288/(240.97+T288))</f>
        <v>0</v>
      </c>
      <c r="V288">
        <f>(W288/X288*100)</f>
        <v>0</v>
      </c>
      <c r="W288">
        <f>BZ288*(CE288+CF288)/1000</f>
        <v>0</v>
      </c>
      <c r="X288">
        <f>0.61365*exp(17.502*CG288/(240.97+CG288))</f>
        <v>0</v>
      </c>
      <c r="Y288">
        <f>(U288-BZ288*(CE288+CF288)/1000)</f>
        <v>0</v>
      </c>
      <c r="Z288">
        <f>(-H288*44100)</f>
        <v>0</v>
      </c>
      <c r="AA288">
        <f>2*29.3*O288*0.92*(CG288-T288)</f>
        <v>0</v>
      </c>
      <c r="AB288">
        <f>2*0.95*5.67E-8*(((CG288+$B$7)+273)^4-(T288+273)^4)</f>
        <v>0</v>
      </c>
      <c r="AC288">
        <f>R288+AB288+Z288+AA288</f>
        <v>0</v>
      </c>
      <c r="AD288">
        <v>0</v>
      </c>
      <c r="AE288">
        <v>0</v>
      </c>
      <c r="AF288">
        <f>IF(AD288*$H$13&gt;=AH288,1.0,(AH288/(AH288-AD288*$H$13)))</f>
        <v>0</v>
      </c>
      <c r="AG288">
        <f>(AF288-1)*100</f>
        <v>0</v>
      </c>
      <c r="AH288">
        <f>MAX(0,($B$13+$C$13*CL288)/(1+$D$13*CL288)*CE288/(CG288+273)*$E$13)</f>
        <v>0</v>
      </c>
      <c r="AI288" t="s">
        <v>294</v>
      </c>
      <c r="AJ288">
        <v>0</v>
      </c>
      <c r="AK288">
        <v>0</v>
      </c>
      <c r="AL288">
        <f>AK288-AJ288</f>
        <v>0</v>
      </c>
      <c r="AM288">
        <f>AL288/AK288</f>
        <v>0</v>
      </c>
      <c r="AN288">
        <v>0</v>
      </c>
      <c r="AO288" t="s">
        <v>294</v>
      </c>
      <c r="AP288">
        <v>0</v>
      </c>
      <c r="AQ288">
        <v>0</v>
      </c>
      <c r="AR288">
        <f>1-AP288/AQ288</f>
        <v>0</v>
      </c>
      <c r="AS288">
        <v>0.5</v>
      </c>
      <c r="AT288">
        <f>BP288</f>
        <v>0</v>
      </c>
      <c r="AU288">
        <f>I288</f>
        <v>0</v>
      </c>
      <c r="AV288">
        <f>AR288*AS288*AT288</f>
        <v>0</v>
      </c>
      <c r="AW288">
        <f>BB288/AQ288</f>
        <v>0</v>
      </c>
      <c r="AX288">
        <f>(AU288-AN288)/AT288</f>
        <v>0</v>
      </c>
      <c r="AY288">
        <f>(AK288-AQ288)/AQ288</f>
        <v>0</v>
      </c>
      <c r="AZ288" t="s">
        <v>294</v>
      </c>
      <c r="BA288">
        <v>0</v>
      </c>
      <c r="BB288">
        <f>AQ288-BA288</f>
        <v>0</v>
      </c>
      <c r="BC288">
        <f>(AQ288-AP288)/(AQ288-BA288)</f>
        <v>0</v>
      </c>
      <c r="BD288">
        <f>(AK288-AQ288)/(AK288-BA288)</f>
        <v>0</v>
      </c>
      <c r="BE288">
        <f>(AQ288-AP288)/(AQ288-AJ288)</f>
        <v>0</v>
      </c>
      <c r="BF288">
        <f>(AK288-AQ288)/(AK288-AJ288)</f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f>$B$11*CM288+$C$11*CN288+$F$11*CO288*(1-CR288)</f>
        <v>0</v>
      </c>
      <c r="BP288">
        <f>BO288*BQ288</f>
        <v>0</v>
      </c>
      <c r="BQ288">
        <f>($B$11*$D$9+$C$11*$D$9+$F$11*((DB288+CT288)/MAX(DB288+CT288+DC288, 0.1)*$I$9+DC288/MAX(DB288+CT288+DC288, 0.1)*$J$9))/($B$11+$C$11+$F$11)</f>
        <v>0</v>
      </c>
      <c r="BR288">
        <f>($B$11*$K$9+$C$11*$K$9+$F$11*((DB288+CT288)/MAX(DB288+CT288+DC288, 0.1)*$P$9+DC288/MAX(DB288+CT288+DC288, 0.1)*$Q$9))/($B$11+$C$11+$F$11)</f>
        <v>0</v>
      </c>
      <c r="BS288">
        <v>6</v>
      </c>
      <c r="BT288">
        <v>0.5</v>
      </c>
      <c r="BU288" t="s">
        <v>295</v>
      </c>
      <c r="BV288">
        <v>2</v>
      </c>
      <c r="BW288">
        <v>1621534111.6</v>
      </c>
      <c r="BX288">
        <v>887.792</v>
      </c>
      <c r="BY288">
        <v>897.825</v>
      </c>
      <c r="BZ288">
        <v>12.9378</v>
      </c>
      <c r="CA288">
        <v>12.9386</v>
      </c>
      <c r="CB288">
        <v>876.655</v>
      </c>
      <c r="CC288">
        <v>12.7844</v>
      </c>
      <c r="CD288">
        <v>700.16</v>
      </c>
      <c r="CE288">
        <v>100.925</v>
      </c>
      <c r="CF288">
        <v>0.100339</v>
      </c>
      <c r="CG288">
        <v>22.9367</v>
      </c>
      <c r="CH288">
        <v>22.8984</v>
      </c>
      <c r="CI288">
        <v>999.9</v>
      </c>
      <c r="CJ288">
        <v>0</v>
      </c>
      <c r="CK288">
        <v>0</v>
      </c>
      <c r="CL288">
        <v>9990</v>
      </c>
      <c r="CM288">
        <v>0</v>
      </c>
      <c r="CN288">
        <v>3.22278</v>
      </c>
      <c r="CO288">
        <v>600.091</v>
      </c>
      <c r="CP288">
        <v>0.933003</v>
      </c>
      <c r="CQ288">
        <v>0.0669971</v>
      </c>
      <c r="CR288">
        <v>0</v>
      </c>
      <c r="CS288">
        <v>3.5446</v>
      </c>
      <c r="CT288">
        <v>4.99951</v>
      </c>
      <c r="CU288">
        <v>85.8794</v>
      </c>
      <c r="CV288">
        <v>4814.84</v>
      </c>
      <c r="CW288">
        <v>37.562</v>
      </c>
      <c r="CX288">
        <v>41.312</v>
      </c>
      <c r="CY288">
        <v>40</v>
      </c>
      <c r="CZ288">
        <v>40.875</v>
      </c>
      <c r="DA288">
        <v>39.875</v>
      </c>
      <c r="DB288">
        <v>555.22</v>
      </c>
      <c r="DC288">
        <v>39.87</v>
      </c>
      <c r="DD288">
        <v>0</v>
      </c>
      <c r="DE288">
        <v>1621534115.8</v>
      </c>
      <c r="DF288">
        <v>0</v>
      </c>
      <c r="DG288">
        <v>3.491312</v>
      </c>
      <c r="DH288">
        <v>-0.592423080437063</v>
      </c>
      <c r="DI288">
        <v>-0.350153845100414</v>
      </c>
      <c r="DJ288">
        <v>86.527792</v>
      </c>
      <c r="DK288">
        <v>15</v>
      </c>
      <c r="DL288">
        <v>1621533543.5</v>
      </c>
      <c r="DM288" t="s">
        <v>296</v>
      </c>
      <c r="DN288">
        <v>1621533543</v>
      </c>
      <c r="DO288">
        <v>1621533543.5</v>
      </c>
      <c r="DP288">
        <v>4</v>
      </c>
      <c r="DQ288">
        <v>0.002</v>
      </c>
      <c r="DR288">
        <v>0.003</v>
      </c>
      <c r="DS288">
        <v>8.559</v>
      </c>
      <c r="DT288">
        <v>0.154</v>
      </c>
      <c r="DU288">
        <v>420</v>
      </c>
      <c r="DV288">
        <v>13</v>
      </c>
      <c r="DW288">
        <v>1.35</v>
      </c>
      <c r="DX288">
        <v>0.35</v>
      </c>
      <c r="DY288">
        <v>-10.1481697560976</v>
      </c>
      <c r="DZ288">
        <v>0.39151212543552</v>
      </c>
      <c r="EA288">
        <v>0.17956860256395</v>
      </c>
      <c r="EB288">
        <v>1</v>
      </c>
      <c r="EC288">
        <v>3.51233235294118</v>
      </c>
      <c r="ED288">
        <v>-0.392303543257797</v>
      </c>
      <c r="EE288">
        <v>0.150924103872635</v>
      </c>
      <c r="EF288">
        <v>1</v>
      </c>
      <c r="EG288">
        <v>-0.00303554595121951</v>
      </c>
      <c r="EH288">
        <v>-0.0275884225087108</v>
      </c>
      <c r="EI288">
        <v>0.00791024918397869</v>
      </c>
      <c r="EJ288">
        <v>1</v>
      </c>
      <c r="EK288">
        <v>3</v>
      </c>
      <c r="EL288">
        <v>3</v>
      </c>
      <c r="EM288" t="s">
        <v>297</v>
      </c>
      <c r="EN288">
        <v>100</v>
      </c>
      <c r="EO288">
        <v>100</v>
      </c>
      <c r="EP288">
        <v>11.137</v>
      </c>
      <c r="EQ288">
        <v>0.1534</v>
      </c>
      <c r="ER288">
        <v>5.25304998807394</v>
      </c>
      <c r="ES288">
        <v>0.0095515401478521</v>
      </c>
      <c r="ET288">
        <v>-4.08282145803731e-06</v>
      </c>
      <c r="EU288">
        <v>9.61633180237613e-10</v>
      </c>
      <c r="EV288">
        <v>-0.0133641391554055</v>
      </c>
      <c r="EW288">
        <v>0.00964955815971448</v>
      </c>
      <c r="EX288">
        <v>0.000351754833574242</v>
      </c>
      <c r="EY288">
        <v>-6.74969522547015e-06</v>
      </c>
      <c r="EZ288">
        <v>-1</v>
      </c>
      <c r="FA288">
        <v>-1</v>
      </c>
      <c r="FB288">
        <v>-1</v>
      </c>
      <c r="FC288">
        <v>-1</v>
      </c>
      <c r="FD288">
        <v>9.5</v>
      </c>
      <c r="FE288">
        <v>9.5</v>
      </c>
      <c r="FF288">
        <v>2</v>
      </c>
      <c r="FG288">
        <v>792.891</v>
      </c>
      <c r="FH288">
        <v>740.457</v>
      </c>
      <c r="FI288">
        <v>20.0004</v>
      </c>
      <c r="FJ288">
        <v>26.7387</v>
      </c>
      <c r="FK288">
        <v>30</v>
      </c>
      <c r="FL288">
        <v>26.8196</v>
      </c>
      <c r="FM288">
        <v>26.7947</v>
      </c>
      <c r="FN288">
        <v>49.8657</v>
      </c>
      <c r="FO288">
        <v>15.641</v>
      </c>
      <c r="FP288">
        <v>6.08919</v>
      </c>
      <c r="FQ288">
        <v>20</v>
      </c>
      <c r="FR288">
        <v>908.57</v>
      </c>
      <c r="FS288">
        <v>12.9953</v>
      </c>
      <c r="FT288">
        <v>100.06</v>
      </c>
      <c r="FU288">
        <v>100.423</v>
      </c>
    </row>
    <row r="289" spans="1:177">
      <c r="A289">
        <v>273</v>
      </c>
      <c r="B289">
        <v>1621534113.6</v>
      </c>
      <c r="C289">
        <v>544.099999904633</v>
      </c>
      <c r="D289" t="s">
        <v>842</v>
      </c>
      <c r="E289" t="s">
        <v>843</v>
      </c>
      <c r="G289">
        <v>1621534113.6</v>
      </c>
      <c r="H289">
        <f>CD289*AF289*(BZ289-CA289)/(100*BS289*(1000-AF289*BZ289))</f>
        <v>0</v>
      </c>
      <c r="I289">
        <f>CD289*AF289*(BY289-BX289*(1000-AF289*CA289)/(1000-AF289*BZ289))/(100*BS289)</f>
        <v>0</v>
      </c>
      <c r="J289">
        <f>BX289 - IF(AF289&gt;1, I289*BS289*100.0/(AH289*CL289), 0)</f>
        <v>0</v>
      </c>
      <c r="K289">
        <f>((Q289-H289/2)*J289-I289)/(Q289+H289/2)</f>
        <v>0</v>
      </c>
      <c r="L289">
        <f>K289*(CE289+CF289)/1000.0</f>
        <v>0</v>
      </c>
      <c r="M289">
        <f>(BX289 - IF(AF289&gt;1, I289*BS289*100.0/(AH289*CL289), 0))*(CE289+CF289)/1000.0</f>
        <v>0</v>
      </c>
      <c r="N289">
        <f>2.0/((1/P289-1/O289)+SIGN(P289)*SQRT((1/P289-1/O289)*(1/P289-1/O289) + 4*BT289/((BT289+1)*(BT289+1))*(2*1/P289*1/O289-1/O289*1/O289)))</f>
        <v>0</v>
      </c>
      <c r="O289">
        <f>IF(LEFT(BU289,1)&lt;&gt;"0",IF(LEFT(BU289,1)="1",3.0,BV289),$D$5+$E$5*(CL289*CE289/($K$5*1000))+$F$5*(CL289*CE289/($K$5*1000))*MAX(MIN(BS289,$J$5),$I$5)*MAX(MIN(BS289,$J$5),$I$5)+$G$5*MAX(MIN(BS289,$J$5),$I$5)*(CL289*CE289/($K$5*1000))+$H$5*(CL289*CE289/($K$5*1000))*(CL289*CE289/($K$5*1000)))</f>
        <v>0</v>
      </c>
      <c r="P289">
        <f>H289*(1000-(1000*0.61365*exp(17.502*T289/(240.97+T289))/(CE289+CF289)+BZ289)/2)/(1000*0.61365*exp(17.502*T289/(240.97+T289))/(CE289+CF289)-BZ289)</f>
        <v>0</v>
      </c>
      <c r="Q289">
        <f>1/((BT289+1)/(N289/1.6)+1/(O289/1.37)) + BT289/((BT289+1)/(N289/1.6) + BT289/(O289/1.37))</f>
        <v>0</v>
      </c>
      <c r="R289">
        <f>(BP289*BR289)</f>
        <v>0</v>
      </c>
      <c r="S289">
        <f>(CG289+(R289+2*0.95*5.67E-8*(((CG289+$B$7)+273)^4-(CG289+273)^4)-44100*H289)/(1.84*29.3*O289+8*0.95*5.67E-8*(CG289+273)^3))</f>
        <v>0</v>
      </c>
      <c r="T289">
        <f>($C$7*CH289+$D$7*CI289+$E$7*S289)</f>
        <v>0</v>
      </c>
      <c r="U289">
        <f>0.61365*exp(17.502*T289/(240.97+T289))</f>
        <v>0</v>
      </c>
      <c r="V289">
        <f>(W289/X289*100)</f>
        <v>0</v>
      </c>
      <c r="W289">
        <f>BZ289*(CE289+CF289)/1000</f>
        <v>0</v>
      </c>
      <c r="X289">
        <f>0.61365*exp(17.502*CG289/(240.97+CG289))</f>
        <v>0</v>
      </c>
      <c r="Y289">
        <f>(U289-BZ289*(CE289+CF289)/1000)</f>
        <v>0</v>
      </c>
      <c r="Z289">
        <f>(-H289*44100)</f>
        <v>0</v>
      </c>
      <c r="AA289">
        <f>2*29.3*O289*0.92*(CG289-T289)</f>
        <v>0</v>
      </c>
      <c r="AB289">
        <f>2*0.95*5.67E-8*(((CG289+$B$7)+273)^4-(T289+273)^4)</f>
        <v>0</v>
      </c>
      <c r="AC289">
        <f>R289+AB289+Z289+AA289</f>
        <v>0</v>
      </c>
      <c r="AD289">
        <v>0</v>
      </c>
      <c r="AE289">
        <v>0</v>
      </c>
      <c r="AF289">
        <f>IF(AD289*$H$13&gt;=AH289,1.0,(AH289/(AH289-AD289*$H$13)))</f>
        <v>0</v>
      </c>
      <c r="AG289">
        <f>(AF289-1)*100</f>
        <v>0</v>
      </c>
      <c r="AH289">
        <f>MAX(0,($B$13+$C$13*CL289)/(1+$D$13*CL289)*CE289/(CG289+273)*$E$13)</f>
        <v>0</v>
      </c>
      <c r="AI289" t="s">
        <v>294</v>
      </c>
      <c r="AJ289">
        <v>0</v>
      </c>
      <c r="AK289">
        <v>0</v>
      </c>
      <c r="AL289">
        <f>AK289-AJ289</f>
        <v>0</v>
      </c>
      <c r="AM289">
        <f>AL289/AK289</f>
        <v>0</v>
      </c>
      <c r="AN289">
        <v>0</v>
      </c>
      <c r="AO289" t="s">
        <v>294</v>
      </c>
      <c r="AP289">
        <v>0</v>
      </c>
      <c r="AQ289">
        <v>0</v>
      </c>
      <c r="AR289">
        <f>1-AP289/AQ289</f>
        <v>0</v>
      </c>
      <c r="AS289">
        <v>0.5</v>
      </c>
      <c r="AT289">
        <f>BP289</f>
        <v>0</v>
      </c>
      <c r="AU289">
        <f>I289</f>
        <v>0</v>
      </c>
      <c r="AV289">
        <f>AR289*AS289*AT289</f>
        <v>0</v>
      </c>
      <c r="AW289">
        <f>BB289/AQ289</f>
        <v>0</v>
      </c>
      <c r="AX289">
        <f>(AU289-AN289)/AT289</f>
        <v>0</v>
      </c>
      <c r="AY289">
        <f>(AK289-AQ289)/AQ289</f>
        <v>0</v>
      </c>
      <c r="AZ289" t="s">
        <v>294</v>
      </c>
      <c r="BA289">
        <v>0</v>
      </c>
      <c r="BB289">
        <f>AQ289-BA289</f>
        <v>0</v>
      </c>
      <c r="BC289">
        <f>(AQ289-AP289)/(AQ289-BA289)</f>
        <v>0</v>
      </c>
      <c r="BD289">
        <f>(AK289-AQ289)/(AK289-BA289)</f>
        <v>0</v>
      </c>
      <c r="BE289">
        <f>(AQ289-AP289)/(AQ289-AJ289)</f>
        <v>0</v>
      </c>
      <c r="BF289">
        <f>(AK289-AQ289)/(AK289-AJ289)</f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f>$B$11*CM289+$C$11*CN289+$F$11*CO289*(1-CR289)</f>
        <v>0</v>
      </c>
      <c r="BP289">
        <f>BO289*BQ289</f>
        <v>0</v>
      </c>
      <c r="BQ289">
        <f>($B$11*$D$9+$C$11*$D$9+$F$11*((DB289+CT289)/MAX(DB289+CT289+DC289, 0.1)*$I$9+DC289/MAX(DB289+CT289+DC289, 0.1)*$J$9))/($B$11+$C$11+$F$11)</f>
        <v>0</v>
      </c>
      <c r="BR289">
        <f>($B$11*$K$9+$C$11*$K$9+$F$11*((DB289+CT289)/MAX(DB289+CT289+DC289, 0.1)*$P$9+DC289/MAX(DB289+CT289+DC289, 0.1)*$Q$9))/($B$11+$C$11+$F$11)</f>
        <v>0</v>
      </c>
      <c r="BS289">
        <v>6</v>
      </c>
      <c r="BT289">
        <v>0.5</v>
      </c>
      <c r="BU289" t="s">
        <v>295</v>
      </c>
      <c r="BV289">
        <v>2</v>
      </c>
      <c r="BW289">
        <v>1621534113.6</v>
      </c>
      <c r="BX289">
        <v>890.901</v>
      </c>
      <c r="BY289">
        <v>901.296</v>
      </c>
      <c r="BZ289">
        <v>12.9352</v>
      </c>
      <c r="CA289">
        <v>12.9319</v>
      </c>
      <c r="CB289">
        <v>879.75</v>
      </c>
      <c r="CC289">
        <v>12.7818</v>
      </c>
      <c r="CD289">
        <v>700.015</v>
      </c>
      <c r="CE289">
        <v>100.929</v>
      </c>
      <c r="CF289">
        <v>0.1004</v>
      </c>
      <c r="CG289">
        <v>22.9351</v>
      </c>
      <c r="CH289">
        <v>22.895</v>
      </c>
      <c r="CI289">
        <v>999.9</v>
      </c>
      <c r="CJ289">
        <v>0</v>
      </c>
      <c r="CK289">
        <v>0</v>
      </c>
      <c r="CL289">
        <v>10045</v>
      </c>
      <c r="CM289">
        <v>0</v>
      </c>
      <c r="CN289">
        <v>3.22278</v>
      </c>
      <c r="CO289">
        <v>599.785</v>
      </c>
      <c r="CP289">
        <v>0.932968</v>
      </c>
      <c r="CQ289">
        <v>0.0670323</v>
      </c>
      <c r="CR289">
        <v>0</v>
      </c>
      <c r="CS289">
        <v>3.2156</v>
      </c>
      <c r="CT289">
        <v>4.99951</v>
      </c>
      <c r="CU289">
        <v>86.2214</v>
      </c>
      <c r="CV289">
        <v>4812.32</v>
      </c>
      <c r="CW289">
        <v>37.562</v>
      </c>
      <c r="CX289">
        <v>41.312</v>
      </c>
      <c r="CY289">
        <v>39.937</v>
      </c>
      <c r="CZ289">
        <v>40.937</v>
      </c>
      <c r="DA289">
        <v>39.875</v>
      </c>
      <c r="DB289">
        <v>554.92</v>
      </c>
      <c r="DC289">
        <v>39.87</v>
      </c>
      <c r="DD289">
        <v>0</v>
      </c>
      <c r="DE289">
        <v>1621534117.6</v>
      </c>
      <c r="DF289">
        <v>0</v>
      </c>
      <c r="DG289">
        <v>3.51048461538462</v>
      </c>
      <c r="DH289">
        <v>-0.517935035940489</v>
      </c>
      <c r="DI289">
        <v>-0.835312822686844</v>
      </c>
      <c r="DJ289">
        <v>86.4882884615385</v>
      </c>
      <c r="DK289">
        <v>15</v>
      </c>
      <c r="DL289">
        <v>1621533543.5</v>
      </c>
      <c r="DM289" t="s">
        <v>296</v>
      </c>
      <c r="DN289">
        <v>1621533543</v>
      </c>
      <c r="DO289">
        <v>1621533543.5</v>
      </c>
      <c r="DP289">
        <v>4</v>
      </c>
      <c r="DQ289">
        <v>0.002</v>
      </c>
      <c r="DR289">
        <v>0.003</v>
      </c>
      <c r="DS289">
        <v>8.559</v>
      </c>
      <c r="DT289">
        <v>0.154</v>
      </c>
      <c r="DU289">
        <v>420</v>
      </c>
      <c r="DV289">
        <v>13</v>
      </c>
      <c r="DW289">
        <v>1.35</v>
      </c>
      <c r="DX289">
        <v>0.35</v>
      </c>
      <c r="DY289">
        <v>-10.1194653658537</v>
      </c>
      <c r="DZ289">
        <v>0.521791149825777</v>
      </c>
      <c r="EA289">
        <v>0.186717162432427</v>
      </c>
      <c r="EB289">
        <v>0</v>
      </c>
      <c r="EC289">
        <v>3.5000696969697</v>
      </c>
      <c r="ED289">
        <v>-0.0492352766421127</v>
      </c>
      <c r="EE289">
        <v>0.158045322392696</v>
      </c>
      <c r="EF289">
        <v>1</v>
      </c>
      <c r="EG289">
        <v>-0.00356804426829268</v>
      </c>
      <c r="EH289">
        <v>-0.00945326057142858</v>
      </c>
      <c r="EI289">
        <v>0.00735049129238177</v>
      </c>
      <c r="EJ289">
        <v>1</v>
      </c>
      <c r="EK289">
        <v>2</v>
      </c>
      <c r="EL289">
        <v>3</v>
      </c>
      <c r="EM289" t="s">
        <v>306</v>
      </c>
      <c r="EN289">
        <v>100</v>
      </c>
      <c r="EO289">
        <v>100</v>
      </c>
      <c r="EP289">
        <v>11.151</v>
      </c>
      <c r="EQ289">
        <v>0.1534</v>
      </c>
      <c r="ER289">
        <v>5.25304998807394</v>
      </c>
      <c r="ES289">
        <v>0.0095515401478521</v>
      </c>
      <c r="ET289">
        <v>-4.08282145803731e-06</v>
      </c>
      <c r="EU289">
        <v>9.61633180237613e-10</v>
      </c>
      <c r="EV289">
        <v>-0.0133641391554055</v>
      </c>
      <c r="EW289">
        <v>0.00964955815971448</v>
      </c>
      <c r="EX289">
        <v>0.000351754833574242</v>
      </c>
      <c r="EY289">
        <v>-6.74969522547015e-06</v>
      </c>
      <c r="EZ289">
        <v>-1</v>
      </c>
      <c r="FA289">
        <v>-1</v>
      </c>
      <c r="FB289">
        <v>-1</v>
      </c>
      <c r="FC289">
        <v>-1</v>
      </c>
      <c r="FD289">
        <v>9.5</v>
      </c>
      <c r="FE289">
        <v>9.5</v>
      </c>
      <c r="FF289">
        <v>2</v>
      </c>
      <c r="FG289">
        <v>793.781</v>
      </c>
      <c r="FH289">
        <v>740.457</v>
      </c>
      <c r="FI289">
        <v>20.0002</v>
      </c>
      <c r="FJ289">
        <v>26.7387</v>
      </c>
      <c r="FK289">
        <v>30</v>
      </c>
      <c r="FL289">
        <v>26.8196</v>
      </c>
      <c r="FM289">
        <v>26.7947</v>
      </c>
      <c r="FN289">
        <v>50.0129</v>
      </c>
      <c r="FO289">
        <v>15.641</v>
      </c>
      <c r="FP289">
        <v>6.08919</v>
      </c>
      <c r="FQ289">
        <v>20</v>
      </c>
      <c r="FR289">
        <v>911.93</v>
      </c>
      <c r="FS289">
        <v>12.9953</v>
      </c>
      <c r="FT289">
        <v>100.059</v>
      </c>
      <c r="FU289">
        <v>100.423</v>
      </c>
    </row>
    <row r="290" spans="1:177">
      <c r="A290">
        <v>274</v>
      </c>
      <c r="B290">
        <v>1621534115.6</v>
      </c>
      <c r="C290">
        <v>546.099999904633</v>
      </c>
      <c r="D290" t="s">
        <v>844</v>
      </c>
      <c r="E290" t="s">
        <v>845</v>
      </c>
      <c r="G290">
        <v>1621534115.6</v>
      </c>
      <c r="H290">
        <f>CD290*AF290*(BZ290-CA290)/(100*BS290*(1000-AF290*BZ290))</f>
        <v>0</v>
      </c>
      <c r="I290">
        <f>CD290*AF290*(BY290-BX290*(1000-AF290*CA290)/(1000-AF290*BZ290))/(100*BS290)</f>
        <v>0</v>
      </c>
      <c r="J290">
        <f>BX290 - IF(AF290&gt;1, I290*BS290*100.0/(AH290*CL290), 0)</f>
        <v>0</v>
      </c>
      <c r="K290">
        <f>((Q290-H290/2)*J290-I290)/(Q290+H290/2)</f>
        <v>0</v>
      </c>
      <c r="L290">
        <f>K290*(CE290+CF290)/1000.0</f>
        <v>0</v>
      </c>
      <c r="M290">
        <f>(BX290 - IF(AF290&gt;1, I290*BS290*100.0/(AH290*CL290), 0))*(CE290+CF290)/1000.0</f>
        <v>0</v>
      </c>
      <c r="N290">
        <f>2.0/((1/P290-1/O290)+SIGN(P290)*SQRT((1/P290-1/O290)*(1/P290-1/O290) + 4*BT290/((BT290+1)*(BT290+1))*(2*1/P290*1/O290-1/O290*1/O290)))</f>
        <v>0</v>
      </c>
      <c r="O290">
        <f>IF(LEFT(BU290,1)&lt;&gt;"0",IF(LEFT(BU290,1)="1",3.0,BV290),$D$5+$E$5*(CL290*CE290/($K$5*1000))+$F$5*(CL290*CE290/($K$5*1000))*MAX(MIN(BS290,$J$5),$I$5)*MAX(MIN(BS290,$J$5),$I$5)+$G$5*MAX(MIN(BS290,$J$5),$I$5)*(CL290*CE290/($K$5*1000))+$H$5*(CL290*CE290/($K$5*1000))*(CL290*CE290/($K$5*1000)))</f>
        <v>0</v>
      </c>
      <c r="P290">
        <f>H290*(1000-(1000*0.61365*exp(17.502*T290/(240.97+T290))/(CE290+CF290)+BZ290)/2)/(1000*0.61365*exp(17.502*T290/(240.97+T290))/(CE290+CF290)-BZ290)</f>
        <v>0</v>
      </c>
      <c r="Q290">
        <f>1/((BT290+1)/(N290/1.6)+1/(O290/1.37)) + BT290/((BT290+1)/(N290/1.6) + BT290/(O290/1.37))</f>
        <v>0</v>
      </c>
      <c r="R290">
        <f>(BP290*BR290)</f>
        <v>0</v>
      </c>
      <c r="S290">
        <f>(CG290+(R290+2*0.95*5.67E-8*(((CG290+$B$7)+273)^4-(CG290+273)^4)-44100*H290)/(1.84*29.3*O290+8*0.95*5.67E-8*(CG290+273)^3))</f>
        <v>0</v>
      </c>
      <c r="T290">
        <f>($C$7*CH290+$D$7*CI290+$E$7*S290)</f>
        <v>0</v>
      </c>
      <c r="U290">
        <f>0.61365*exp(17.502*T290/(240.97+T290))</f>
        <v>0</v>
      </c>
      <c r="V290">
        <f>(W290/X290*100)</f>
        <v>0</v>
      </c>
      <c r="W290">
        <f>BZ290*(CE290+CF290)/1000</f>
        <v>0</v>
      </c>
      <c r="X290">
        <f>0.61365*exp(17.502*CG290/(240.97+CG290))</f>
        <v>0</v>
      </c>
      <c r="Y290">
        <f>(U290-BZ290*(CE290+CF290)/1000)</f>
        <v>0</v>
      </c>
      <c r="Z290">
        <f>(-H290*44100)</f>
        <v>0</v>
      </c>
      <c r="AA290">
        <f>2*29.3*O290*0.92*(CG290-T290)</f>
        <v>0</v>
      </c>
      <c r="AB290">
        <f>2*0.95*5.67E-8*(((CG290+$B$7)+273)^4-(T290+273)^4)</f>
        <v>0</v>
      </c>
      <c r="AC290">
        <f>R290+AB290+Z290+AA290</f>
        <v>0</v>
      </c>
      <c r="AD290">
        <v>0</v>
      </c>
      <c r="AE290">
        <v>0</v>
      </c>
      <c r="AF290">
        <f>IF(AD290*$H$13&gt;=AH290,1.0,(AH290/(AH290-AD290*$H$13)))</f>
        <v>0</v>
      </c>
      <c r="AG290">
        <f>(AF290-1)*100</f>
        <v>0</v>
      </c>
      <c r="AH290">
        <f>MAX(0,($B$13+$C$13*CL290)/(1+$D$13*CL290)*CE290/(CG290+273)*$E$13)</f>
        <v>0</v>
      </c>
      <c r="AI290" t="s">
        <v>294</v>
      </c>
      <c r="AJ290">
        <v>0</v>
      </c>
      <c r="AK290">
        <v>0</v>
      </c>
      <c r="AL290">
        <f>AK290-AJ290</f>
        <v>0</v>
      </c>
      <c r="AM290">
        <f>AL290/AK290</f>
        <v>0</v>
      </c>
      <c r="AN290">
        <v>0</v>
      </c>
      <c r="AO290" t="s">
        <v>294</v>
      </c>
      <c r="AP290">
        <v>0</v>
      </c>
      <c r="AQ290">
        <v>0</v>
      </c>
      <c r="AR290">
        <f>1-AP290/AQ290</f>
        <v>0</v>
      </c>
      <c r="AS290">
        <v>0.5</v>
      </c>
      <c r="AT290">
        <f>BP290</f>
        <v>0</v>
      </c>
      <c r="AU290">
        <f>I290</f>
        <v>0</v>
      </c>
      <c r="AV290">
        <f>AR290*AS290*AT290</f>
        <v>0</v>
      </c>
      <c r="AW290">
        <f>BB290/AQ290</f>
        <v>0</v>
      </c>
      <c r="AX290">
        <f>(AU290-AN290)/AT290</f>
        <v>0</v>
      </c>
      <c r="AY290">
        <f>(AK290-AQ290)/AQ290</f>
        <v>0</v>
      </c>
      <c r="AZ290" t="s">
        <v>294</v>
      </c>
      <c r="BA290">
        <v>0</v>
      </c>
      <c r="BB290">
        <f>AQ290-BA290</f>
        <v>0</v>
      </c>
      <c r="BC290">
        <f>(AQ290-AP290)/(AQ290-BA290)</f>
        <v>0</v>
      </c>
      <c r="BD290">
        <f>(AK290-AQ290)/(AK290-BA290)</f>
        <v>0</v>
      </c>
      <c r="BE290">
        <f>(AQ290-AP290)/(AQ290-AJ290)</f>
        <v>0</v>
      </c>
      <c r="BF290">
        <f>(AK290-AQ290)/(AK290-AJ290)</f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f>$B$11*CM290+$C$11*CN290+$F$11*CO290*(1-CR290)</f>
        <v>0</v>
      </c>
      <c r="BP290">
        <f>BO290*BQ290</f>
        <v>0</v>
      </c>
      <c r="BQ290">
        <f>($B$11*$D$9+$C$11*$D$9+$F$11*((DB290+CT290)/MAX(DB290+CT290+DC290, 0.1)*$I$9+DC290/MAX(DB290+CT290+DC290, 0.1)*$J$9))/($B$11+$C$11+$F$11)</f>
        <v>0</v>
      </c>
      <c r="BR290">
        <f>($B$11*$K$9+$C$11*$K$9+$F$11*((DB290+CT290)/MAX(DB290+CT290+DC290, 0.1)*$P$9+DC290/MAX(DB290+CT290+DC290, 0.1)*$Q$9))/($B$11+$C$11+$F$11)</f>
        <v>0</v>
      </c>
      <c r="BS290">
        <v>6</v>
      </c>
      <c r="BT290">
        <v>0.5</v>
      </c>
      <c r="BU290" t="s">
        <v>295</v>
      </c>
      <c r="BV290">
        <v>2</v>
      </c>
      <c r="BW290">
        <v>1621534115.6</v>
      </c>
      <c r="BX290">
        <v>894.277</v>
      </c>
      <c r="BY290">
        <v>904.283</v>
      </c>
      <c r="BZ290">
        <v>12.936</v>
      </c>
      <c r="CA290">
        <v>12.9366</v>
      </c>
      <c r="CB290">
        <v>883.11</v>
      </c>
      <c r="CC290">
        <v>12.7827</v>
      </c>
      <c r="CD290">
        <v>700.057</v>
      </c>
      <c r="CE290">
        <v>100.927</v>
      </c>
      <c r="CF290">
        <v>0.10042</v>
      </c>
      <c r="CG290">
        <v>22.9367</v>
      </c>
      <c r="CH290">
        <v>22.9053</v>
      </c>
      <c r="CI290">
        <v>999.9</v>
      </c>
      <c r="CJ290">
        <v>0</v>
      </c>
      <c r="CK290">
        <v>0</v>
      </c>
      <c r="CL290">
        <v>10000</v>
      </c>
      <c r="CM290">
        <v>0</v>
      </c>
      <c r="CN290">
        <v>3.22278</v>
      </c>
      <c r="CO290">
        <v>600.098</v>
      </c>
      <c r="CP290">
        <v>0.933003</v>
      </c>
      <c r="CQ290">
        <v>0.0669971</v>
      </c>
      <c r="CR290">
        <v>0</v>
      </c>
      <c r="CS290">
        <v>3.5215</v>
      </c>
      <c r="CT290">
        <v>4.99951</v>
      </c>
      <c r="CU290">
        <v>86.4424</v>
      </c>
      <c r="CV290">
        <v>4814.9</v>
      </c>
      <c r="CW290">
        <v>37.562</v>
      </c>
      <c r="CX290">
        <v>41.312</v>
      </c>
      <c r="CY290">
        <v>40</v>
      </c>
      <c r="CZ290">
        <v>40.875</v>
      </c>
      <c r="DA290">
        <v>39.875</v>
      </c>
      <c r="DB290">
        <v>555.23</v>
      </c>
      <c r="DC290">
        <v>39.87</v>
      </c>
      <c r="DD290">
        <v>0</v>
      </c>
      <c r="DE290">
        <v>1621534119.4</v>
      </c>
      <c r="DF290">
        <v>0</v>
      </c>
      <c r="DG290">
        <v>3.494176</v>
      </c>
      <c r="DH290">
        <v>0.118953854214988</v>
      </c>
      <c r="DI290">
        <v>-2.41461538386544</v>
      </c>
      <c r="DJ290">
        <v>86.499092</v>
      </c>
      <c r="DK290">
        <v>15</v>
      </c>
      <c r="DL290">
        <v>1621533543.5</v>
      </c>
      <c r="DM290" t="s">
        <v>296</v>
      </c>
      <c r="DN290">
        <v>1621533543</v>
      </c>
      <c r="DO290">
        <v>1621533543.5</v>
      </c>
      <c r="DP290">
        <v>4</v>
      </c>
      <c r="DQ290">
        <v>0.002</v>
      </c>
      <c r="DR290">
        <v>0.003</v>
      </c>
      <c r="DS290">
        <v>8.559</v>
      </c>
      <c r="DT290">
        <v>0.154</v>
      </c>
      <c r="DU290">
        <v>420</v>
      </c>
      <c r="DV290">
        <v>13</v>
      </c>
      <c r="DW290">
        <v>1.35</v>
      </c>
      <c r="DX290">
        <v>0.35</v>
      </c>
      <c r="DY290">
        <v>-10.1170626829268</v>
      </c>
      <c r="DZ290">
        <v>0.501802787456436</v>
      </c>
      <c r="EA290">
        <v>0.192916462699809</v>
      </c>
      <c r="EB290">
        <v>0</v>
      </c>
      <c r="EC290">
        <v>3.50523142857143</v>
      </c>
      <c r="ED290">
        <v>-0.224163542674568</v>
      </c>
      <c r="EE290">
        <v>0.161366094458583</v>
      </c>
      <c r="EF290">
        <v>1</v>
      </c>
      <c r="EG290">
        <v>-0.00398700985609756</v>
      </c>
      <c r="EH290">
        <v>0.0163400840968641</v>
      </c>
      <c r="EI290">
        <v>0.00687999534710581</v>
      </c>
      <c r="EJ290">
        <v>1</v>
      </c>
      <c r="EK290">
        <v>2</v>
      </c>
      <c r="EL290">
        <v>3</v>
      </c>
      <c r="EM290" t="s">
        <v>306</v>
      </c>
      <c r="EN290">
        <v>100</v>
      </c>
      <c r="EO290">
        <v>100</v>
      </c>
      <c r="EP290">
        <v>11.167</v>
      </c>
      <c r="EQ290">
        <v>0.1533</v>
      </c>
      <c r="ER290">
        <v>5.25304998807394</v>
      </c>
      <c r="ES290">
        <v>0.0095515401478521</v>
      </c>
      <c r="ET290">
        <v>-4.08282145803731e-06</v>
      </c>
      <c r="EU290">
        <v>9.61633180237613e-10</v>
      </c>
      <c r="EV290">
        <v>-0.0133641391554055</v>
      </c>
      <c r="EW290">
        <v>0.00964955815971448</v>
      </c>
      <c r="EX290">
        <v>0.000351754833574242</v>
      </c>
      <c r="EY290">
        <v>-6.74969522547015e-06</v>
      </c>
      <c r="EZ290">
        <v>-1</v>
      </c>
      <c r="FA290">
        <v>-1</v>
      </c>
      <c r="FB290">
        <v>-1</v>
      </c>
      <c r="FC290">
        <v>-1</v>
      </c>
      <c r="FD290">
        <v>9.5</v>
      </c>
      <c r="FE290">
        <v>9.5</v>
      </c>
      <c r="FF290">
        <v>2</v>
      </c>
      <c r="FG290">
        <v>793.215</v>
      </c>
      <c r="FH290">
        <v>740.047</v>
      </c>
      <c r="FI290">
        <v>20.0001</v>
      </c>
      <c r="FJ290">
        <v>26.7364</v>
      </c>
      <c r="FK290">
        <v>30.0004</v>
      </c>
      <c r="FL290">
        <v>26.8174</v>
      </c>
      <c r="FM290">
        <v>26.7924</v>
      </c>
      <c r="FN290">
        <v>50.1631</v>
      </c>
      <c r="FO290">
        <v>15.641</v>
      </c>
      <c r="FP290">
        <v>6.08919</v>
      </c>
      <c r="FQ290">
        <v>20</v>
      </c>
      <c r="FR290">
        <v>915.29</v>
      </c>
      <c r="FS290">
        <v>12.9953</v>
      </c>
      <c r="FT290">
        <v>100.059</v>
      </c>
      <c r="FU290">
        <v>100.421</v>
      </c>
    </row>
    <row r="291" spans="1:177">
      <c r="A291">
        <v>275</v>
      </c>
      <c r="B291">
        <v>1621534117.6</v>
      </c>
      <c r="C291">
        <v>548.099999904633</v>
      </c>
      <c r="D291" t="s">
        <v>846</v>
      </c>
      <c r="E291" t="s">
        <v>847</v>
      </c>
      <c r="G291">
        <v>1621534117.6</v>
      </c>
      <c r="H291">
        <f>CD291*AF291*(BZ291-CA291)/(100*BS291*(1000-AF291*BZ291))</f>
        <v>0</v>
      </c>
      <c r="I291">
        <f>CD291*AF291*(BY291-BX291*(1000-AF291*CA291)/(1000-AF291*BZ291))/(100*BS291)</f>
        <v>0</v>
      </c>
      <c r="J291">
        <f>BX291 - IF(AF291&gt;1, I291*BS291*100.0/(AH291*CL291), 0)</f>
        <v>0</v>
      </c>
      <c r="K291">
        <f>((Q291-H291/2)*J291-I291)/(Q291+H291/2)</f>
        <v>0</v>
      </c>
      <c r="L291">
        <f>K291*(CE291+CF291)/1000.0</f>
        <v>0</v>
      </c>
      <c r="M291">
        <f>(BX291 - IF(AF291&gt;1, I291*BS291*100.0/(AH291*CL291), 0))*(CE291+CF291)/1000.0</f>
        <v>0</v>
      </c>
      <c r="N291">
        <f>2.0/((1/P291-1/O291)+SIGN(P291)*SQRT((1/P291-1/O291)*(1/P291-1/O291) + 4*BT291/((BT291+1)*(BT291+1))*(2*1/P291*1/O291-1/O291*1/O291)))</f>
        <v>0</v>
      </c>
      <c r="O291">
        <f>IF(LEFT(BU291,1)&lt;&gt;"0",IF(LEFT(BU291,1)="1",3.0,BV291),$D$5+$E$5*(CL291*CE291/($K$5*1000))+$F$5*(CL291*CE291/($K$5*1000))*MAX(MIN(BS291,$J$5),$I$5)*MAX(MIN(BS291,$J$5),$I$5)+$G$5*MAX(MIN(BS291,$J$5),$I$5)*(CL291*CE291/($K$5*1000))+$H$5*(CL291*CE291/($K$5*1000))*(CL291*CE291/($K$5*1000)))</f>
        <v>0</v>
      </c>
      <c r="P291">
        <f>H291*(1000-(1000*0.61365*exp(17.502*T291/(240.97+T291))/(CE291+CF291)+BZ291)/2)/(1000*0.61365*exp(17.502*T291/(240.97+T291))/(CE291+CF291)-BZ291)</f>
        <v>0</v>
      </c>
      <c r="Q291">
        <f>1/((BT291+1)/(N291/1.6)+1/(O291/1.37)) + BT291/((BT291+1)/(N291/1.6) + BT291/(O291/1.37))</f>
        <v>0</v>
      </c>
      <c r="R291">
        <f>(BP291*BR291)</f>
        <v>0</v>
      </c>
      <c r="S291">
        <f>(CG291+(R291+2*0.95*5.67E-8*(((CG291+$B$7)+273)^4-(CG291+273)^4)-44100*H291)/(1.84*29.3*O291+8*0.95*5.67E-8*(CG291+273)^3))</f>
        <v>0</v>
      </c>
      <c r="T291">
        <f>($C$7*CH291+$D$7*CI291+$E$7*S291)</f>
        <v>0</v>
      </c>
      <c r="U291">
        <f>0.61365*exp(17.502*T291/(240.97+T291))</f>
        <v>0</v>
      </c>
      <c r="V291">
        <f>(W291/X291*100)</f>
        <v>0</v>
      </c>
      <c r="W291">
        <f>BZ291*(CE291+CF291)/1000</f>
        <v>0</v>
      </c>
      <c r="X291">
        <f>0.61365*exp(17.502*CG291/(240.97+CG291))</f>
        <v>0</v>
      </c>
      <c r="Y291">
        <f>(U291-BZ291*(CE291+CF291)/1000)</f>
        <v>0</v>
      </c>
      <c r="Z291">
        <f>(-H291*44100)</f>
        <v>0</v>
      </c>
      <c r="AA291">
        <f>2*29.3*O291*0.92*(CG291-T291)</f>
        <v>0</v>
      </c>
      <c r="AB291">
        <f>2*0.95*5.67E-8*(((CG291+$B$7)+273)^4-(T291+273)^4)</f>
        <v>0</v>
      </c>
      <c r="AC291">
        <f>R291+AB291+Z291+AA291</f>
        <v>0</v>
      </c>
      <c r="AD291">
        <v>0</v>
      </c>
      <c r="AE291">
        <v>0</v>
      </c>
      <c r="AF291">
        <f>IF(AD291*$H$13&gt;=AH291,1.0,(AH291/(AH291-AD291*$H$13)))</f>
        <v>0</v>
      </c>
      <c r="AG291">
        <f>(AF291-1)*100</f>
        <v>0</v>
      </c>
      <c r="AH291">
        <f>MAX(0,($B$13+$C$13*CL291)/(1+$D$13*CL291)*CE291/(CG291+273)*$E$13)</f>
        <v>0</v>
      </c>
      <c r="AI291" t="s">
        <v>294</v>
      </c>
      <c r="AJ291">
        <v>0</v>
      </c>
      <c r="AK291">
        <v>0</v>
      </c>
      <c r="AL291">
        <f>AK291-AJ291</f>
        <v>0</v>
      </c>
      <c r="AM291">
        <f>AL291/AK291</f>
        <v>0</v>
      </c>
      <c r="AN291">
        <v>0</v>
      </c>
      <c r="AO291" t="s">
        <v>294</v>
      </c>
      <c r="AP291">
        <v>0</v>
      </c>
      <c r="AQ291">
        <v>0</v>
      </c>
      <c r="AR291">
        <f>1-AP291/AQ291</f>
        <v>0</v>
      </c>
      <c r="AS291">
        <v>0.5</v>
      </c>
      <c r="AT291">
        <f>BP291</f>
        <v>0</v>
      </c>
      <c r="AU291">
        <f>I291</f>
        <v>0</v>
      </c>
      <c r="AV291">
        <f>AR291*AS291*AT291</f>
        <v>0</v>
      </c>
      <c r="AW291">
        <f>BB291/AQ291</f>
        <v>0</v>
      </c>
      <c r="AX291">
        <f>(AU291-AN291)/AT291</f>
        <v>0</v>
      </c>
      <c r="AY291">
        <f>(AK291-AQ291)/AQ291</f>
        <v>0</v>
      </c>
      <c r="AZ291" t="s">
        <v>294</v>
      </c>
      <c r="BA291">
        <v>0</v>
      </c>
      <c r="BB291">
        <f>AQ291-BA291</f>
        <v>0</v>
      </c>
      <c r="BC291">
        <f>(AQ291-AP291)/(AQ291-BA291)</f>
        <v>0</v>
      </c>
      <c r="BD291">
        <f>(AK291-AQ291)/(AK291-BA291)</f>
        <v>0</v>
      </c>
      <c r="BE291">
        <f>(AQ291-AP291)/(AQ291-AJ291)</f>
        <v>0</v>
      </c>
      <c r="BF291">
        <f>(AK291-AQ291)/(AK291-AJ291)</f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f>$B$11*CM291+$C$11*CN291+$F$11*CO291*(1-CR291)</f>
        <v>0</v>
      </c>
      <c r="BP291">
        <f>BO291*BQ291</f>
        <v>0</v>
      </c>
      <c r="BQ291">
        <f>($B$11*$D$9+$C$11*$D$9+$F$11*((DB291+CT291)/MAX(DB291+CT291+DC291, 0.1)*$I$9+DC291/MAX(DB291+CT291+DC291, 0.1)*$J$9))/($B$11+$C$11+$F$11)</f>
        <v>0</v>
      </c>
      <c r="BR291">
        <f>($B$11*$K$9+$C$11*$K$9+$F$11*((DB291+CT291)/MAX(DB291+CT291+DC291, 0.1)*$P$9+DC291/MAX(DB291+CT291+DC291, 0.1)*$Q$9))/($B$11+$C$11+$F$11)</f>
        <v>0</v>
      </c>
      <c r="BS291">
        <v>6</v>
      </c>
      <c r="BT291">
        <v>0.5</v>
      </c>
      <c r="BU291" t="s">
        <v>295</v>
      </c>
      <c r="BV291">
        <v>2</v>
      </c>
      <c r="BW291">
        <v>1621534117.6</v>
      </c>
      <c r="BX291">
        <v>897.758</v>
      </c>
      <c r="BY291">
        <v>907.776</v>
      </c>
      <c r="BZ291">
        <v>12.9322</v>
      </c>
      <c r="CA291">
        <v>12.931</v>
      </c>
      <c r="CB291">
        <v>886.576</v>
      </c>
      <c r="CC291">
        <v>12.7789</v>
      </c>
      <c r="CD291">
        <v>699.924</v>
      </c>
      <c r="CE291">
        <v>100.926</v>
      </c>
      <c r="CF291">
        <v>0.100939</v>
      </c>
      <c r="CG291">
        <v>22.9367</v>
      </c>
      <c r="CH291">
        <v>22.9028</v>
      </c>
      <c r="CI291">
        <v>999.9</v>
      </c>
      <c r="CJ291">
        <v>0</v>
      </c>
      <c r="CK291">
        <v>0</v>
      </c>
      <c r="CL291">
        <v>9985</v>
      </c>
      <c r="CM291">
        <v>0</v>
      </c>
      <c r="CN291">
        <v>3.22278</v>
      </c>
      <c r="CO291">
        <v>600.11</v>
      </c>
      <c r="CP291">
        <v>0.933003</v>
      </c>
      <c r="CQ291">
        <v>0.0669971</v>
      </c>
      <c r="CR291">
        <v>0</v>
      </c>
      <c r="CS291">
        <v>3.3192</v>
      </c>
      <c r="CT291">
        <v>4.99951</v>
      </c>
      <c r="CU291">
        <v>86.2342</v>
      </c>
      <c r="CV291">
        <v>4815</v>
      </c>
      <c r="CW291">
        <v>37.562</v>
      </c>
      <c r="CX291">
        <v>41.312</v>
      </c>
      <c r="CY291">
        <v>40</v>
      </c>
      <c r="CZ291">
        <v>40.875</v>
      </c>
      <c r="DA291">
        <v>39.875</v>
      </c>
      <c r="DB291">
        <v>555.24</v>
      </c>
      <c r="DC291">
        <v>39.87</v>
      </c>
      <c r="DD291">
        <v>0</v>
      </c>
      <c r="DE291">
        <v>1621534121.8</v>
      </c>
      <c r="DF291">
        <v>0</v>
      </c>
      <c r="DG291">
        <v>3.486</v>
      </c>
      <c r="DH291">
        <v>0.493223087611023</v>
      </c>
      <c r="DI291">
        <v>-2.34507692879577</v>
      </c>
      <c r="DJ291">
        <v>86.438468</v>
      </c>
      <c r="DK291">
        <v>15</v>
      </c>
      <c r="DL291">
        <v>1621533543.5</v>
      </c>
      <c r="DM291" t="s">
        <v>296</v>
      </c>
      <c r="DN291">
        <v>1621533543</v>
      </c>
      <c r="DO291">
        <v>1621533543.5</v>
      </c>
      <c r="DP291">
        <v>4</v>
      </c>
      <c r="DQ291">
        <v>0.002</v>
      </c>
      <c r="DR291">
        <v>0.003</v>
      </c>
      <c r="DS291">
        <v>8.559</v>
      </c>
      <c r="DT291">
        <v>0.154</v>
      </c>
      <c r="DU291">
        <v>420</v>
      </c>
      <c r="DV291">
        <v>13</v>
      </c>
      <c r="DW291">
        <v>1.35</v>
      </c>
      <c r="DX291">
        <v>0.35</v>
      </c>
      <c r="DY291">
        <v>-10.1006797560976</v>
      </c>
      <c r="DZ291">
        <v>0.369810731707309</v>
      </c>
      <c r="EA291">
        <v>0.188816716595206</v>
      </c>
      <c r="EB291">
        <v>1</v>
      </c>
      <c r="EC291">
        <v>3.50666176470588</v>
      </c>
      <c r="ED291">
        <v>-0.0441237826384884</v>
      </c>
      <c r="EE291">
        <v>0.161025752442977</v>
      </c>
      <c r="EF291">
        <v>1</v>
      </c>
      <c r="EG291">
        <v>-0.00400543241707317</v>
      </c>
      <c r="EH291">
        <v>0.040668472425784</v>
      </c>
      <c r="EI291">
        <v>0.00691474922212736</v>
      </c>
      <c r="EJ291">
        <v>1</v>
      </c>
      <c r="EK291">
        <v>3</v>
      </c>
      <c r="EL291">
        <v>3</v>
      </c>
      <c r="EM291" t="s">
        <v>297</v>
      </c>
      <c r="EN291">
        <v>100</v>
      </c>
      <c r="EO291">
        <v>100</v>
      </c>
      <c r="EP291">
        <v>11.182</v>
      </c>
      <c r="EQ291">
        <v>0.1533</v>
      </c>
      <c r="ER291">
        <v>5.25304998807394</v>
      </c>
      <c r="ES291">
        <v>0.0095515401478521</v>
      </c>
      <c r="ET291">
        <v>-4.08282145803731e-06</v>
      </c>
      <c r="EU291">
        <v>9.61633180237613e-10</v>
      </c>
      <c r="EV291">
        <v>-0.0133641391554055</v>
      </c>
      <c r="EW291">
        <v>0.00964955815971448</v>
      </c>
      <c r="EX291">
        <v>0.000351754833574242</v>
      </c>
      <c r="EY291">
        <v>-6.74969522547015e-06</v>
      </c>
      <c r="EZ291">
        <v>-1</v>
      </c>
      <c r="FA291">
        <v>-1</v>
      </c>
      <c r="FB291">
        <v>-1</v>
      </c>
      <c r="FC291">
        <v>-1</v>
      </c>
      <c r="FD291">
        <v>9.6</v>
      </c>
      <c r="FE291">
        <v>9.6</v>
      </c>
      <c r="FF291">
        <v>2</v>
      </c>
      <c r="FG291">
        <v>793.571</v>
      </c>
      <c r="FH291">
        <v>740.615</v>
      </c>
      <c r="FI291">
        <v>20.0001</v>
      </c>
      <c r="FJ291">
        <v>26.7364</v>
      </c>
      <c r="FK291">
        <v>30.0001</v>
      </c>
      <c r="FL291">
        <v>26.8174</v>
      </c>
      <c r="FM291">
        <v>26.7924</v>
      </c>
      <c r="FN291">
        <v>50.3129</v>
      </c>
      <c r="FO291">
        <v>15.641</v>
      </c>
      <c r="FP291">
        <v>6.08919</v>
      </c>
      <c r="FQ291">
        <v>20</v>
      </c>
      <c r="FR291">
        <v>918.67</v>
      </c>
      <c r="FS291">
        <v>12.9953</v>
      </c>
      <c r="FT291">
        <v>100.063</v>
      </c>
      <c r="FU291">
        <v>100.423</v>
      </c>
    </row>
    <row r="292" spans="1:177">
      <c r="A292">
        <v>276</v>
      </c>
      <c r="B292">
        <v>1621534119.6</v>
      </c>
      <c r="C292">
        <v>550.099999904633</v>
      </c>
      <c r="D292" t="s">
        <v>848</v>
      </c>
      <c r="E292" t="s">
        <v>849</v>
      </c>
      <c r="G292">
        <v>1621534119.6</v>
      </c>
      <c r="H292">
        <f>CD292*AF292*(BZ292-CA292)/(100*BS292*(1000-AF292*BZ292))</f>
        <v>0</v>
      </c>
      <c r="I292">
        <f>CD292*AF292*(BY292-BX292*(1000-AF292*CA292)/(1000-AF292*BZ292))/(100*BS292)</f>
        <v>0</v>
      </c>
      <c r="J292">
        <f>BX292 - IF(AF292&gt;1, I292*BS292*100.0/(AH292*CL292), 0)</f>
        <v>0</v>
      </c>
      <c r="K292">
        <f>((Q292-H292/2)*J292-I292)/(Q292+H292/2)</f>
        <v>0</v>
      </c>
      <c r="L292">
        <f>K292*(CE292+CF292)/1000.0</f>
        <v>0</v>
      </c>
      <c r="M292">
        <f>(BX292 - IF(AF292&gt;1, I292*BS292*100.0/(AH292*CL292), 0))*(CE292+CF292)/1000.0</f>
        <v>0</v>
      </c>
      <c r="N292">
        <f>2.0/((1/P292-1/O292)+SIGN(P292)*SQRT((1/P292-1/O292)*(1/P292-1/O292) + 4*BT292/((BT292+1)*(BT292+1))*(2*1/P292*1/O292-1/O292*1/O292)))</f>
        <v>0</v>
      </c>
      <c r="O292">
        <f>IF(LEFT(BU292,1)&lt;&gt;"0",IF(LEFT(BU292,1)="1",3.0,BV292),$D$5+$E$5*(CL292*CE292/($K$5*1000))+$F$5*(CL292*CE292/($K$5*1000))*MAX(MIN(BS292,$J$5),$I$5)*MAX(MIN(BS292,$J$5),$I$5)+$G$5*MAX(MIN(BS292,$J$5),$I$5)*(CL292*CE292/($K$5*1000))+$H$5*(CL292*CE292/($K$5*1000))*(CL292*CE292/($K$5*1000)))</f>
        <v>0</v>
      </c>
      <c r="P292">
        <f>H292*(1000-(1000*0.61365*exp(17.502*T292/(240.97+T292))/(CE292+CF292)+BZ292)/2)/(1000*0.61365*exp(17.502*T292/(240.97+T292))/(CE292+CF292)-BZ292)</f>
        <v>0</v>
      </c>
      <c r="Q292">
        <f>1/((BT292+1)/(N292/1.6)+1/(O292/1.37)) + BT292/((BT292+1)/(N292/1.6) + BT292/(O292/1.37))</f>
        <v>0</v>
      </c>
      <c r="R292">
        <f>(BP292*BR292)</f>
        <v>0</v>
      </c>
      <c r="S292">
        <f>(CG292+(R292+2*0.95*5.67E-8*(((CG292+$B$7)+273)^4-(CG292+273)^4)-44100*H292)/(1.84*29.3*O292+8*0.95*5.67E-8*(CG292+273)^3))</f>
        <v>0</v>
      </c>
      <c r="T292">
        <f>($C$7*CH292+$D$7*CI292+$E$7*S292)</f>
        <v>0</v>
      </c>
      <c r="U292">
        <f>0.61365*exp(17.502*T292/(240.97+T292))</f>
        <v>0</v>
      </c>
      <c r="V292">
        <f>(W292/X292*100)</f>
        <v>0</v>
      </c>
      <c r="W292">
        <f>BZ292*(CE292+CF292)/1000</f>
        <v>0</v>
      </c>
      <c r="X292">
        <f>0.61365*exp(17.502*CG292/(240.97+CG292))</f>
        <v>0</v>
      </c>
      <c r="Y292">
        <f>(U292-BZ292*(CE292+CF292)/1000)</f>
        <v>0</v>
      </c>
      <c r="Z292">
        <f>(-H292*44100)</f>
        <v>0</v>
      </c>
      <c r="AA292">
        <f>2*29.3*O292*0.92*(CG292-T292)</f>
        <v>0</v>
      </c>
      <c r="AB292">
        <f>2*0.95*5.67E-8*(((CG292+$B$7)+273)^4-(T292+273)^4)</f>
        <v>0</v>
      </c>
      <c r="AC292">
        <f>R292+AB292+Z292+AA292</f>
        <v>0</v>
      </c>
      <c r="AD292">
        <v>0</v>
      </c>
      <c r="AE292">
        <v>0</v>
      </c>
      <c r="AF292">
        <f>IF(AD292*$H$13&gt;=AH292,1.0,(AH292/(AH292-AD292*$H$13)))</f>
        <v>0</v>
      </c>
      <c r="AG292">
        <f>(AF292-1)*100</f>
        <v>0</v>
      </c>
      <c r="AH292">
        <f>MAX(0,($B$13+$C$13*CL292)/(1+$D$13*CL292)*CE292/(CG292+273)*$E$13)</f>
        <v>0</v>
      </c>
      <c r="AI292" t="s">
        <v>294</v>
      </c>
      <c r="AJ292">
        <v>0</v>
      </c>
      <c r="AK292">
        <v>0</v>
      </c>
      <c r="AL292">
        <f>AK292-AJ292</f>
        <v>0</v>
      </c>
      <c r="AM292">
        <f>AL292/AK292</f>
        <v>0</v>
      </c>
      <c r="AN292">
        <v>0</v>
      </c>
      <c r="AO292" t="s">
        <v>294</v>
      </c>
      <c r="AP292">
        <v>0</v>
      </c>
      <c r="AQ292">
        <v>0</v>
      </c>
      <c r="AR292">
        <f>1-AP292/AQ292</f>
        <v>0</v>
      </c>
      <c r="AS292">
        <v>0.5</v>
      </c>
      <c r="AT292">
        <f>BP292</f>
        <v>0</v>
      </c>
      <c r="AU292">
        <f>I292</f>
        <v>0</v>
      </c>
      <c r="AV292">
        <f>AR292*AS292*AT292</f>
        <v>0</v>
      </c>
      <c r="AW292">
        <f>BB292/AQ292</f>
        <v>0</v>
      </c>
      <c r="AX292">
        <f>(AU292-AN292)/AT292</f>
        <v>0</v>
      </c>
      <c r="AY292">
        <f>(AK292-AQ292)/AQ292</f>
        <v>0</v>
      </c>
      <c r="AZ292" t="s">
        <v>294</v>
      </c>
      <c r="BA292">
        <v>0</v>
      </c>
      <c r="BB292">
        <f>AQ292-BA292</f>
        <v>0</v>
      </c>
      <c r="BC292">
        <f>(AQ292-AP292)/(AQ292-BA292)</f>
        <v>0</v>
      </c>
      <c r="BD292">
        <f>(AK292-AQ292)/(AK292-BA292)</f>
        <v>0</v>
      </c>
      <c r="BE292">
        <f>(AQ292-AP292)/(AQ292-AJ292)</f>
        <v>0</v>
      </c>
      <c r="BF292">
        <f>(AK292-AQ292)/(AK292-AJ292)</f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f>$B$11*CM292+$C$11*CN292+$F$11*CO292*(1-CR292)</f>
        <v>0</v>
      </c>
      <c r="BP292">
        <f>BO292*BQ292</f>
        <v>0</v>
      </c>
      <c r="BQ292">
        <f>($B$11*$D$9+$C$11*$D$9+$F$11*((DB292+CT292)/MAX(DB292+CT292+DC292, 0.1)*$I$9+DC292/MAX(DB292+CT292+DC292, 0.1)*$J$9))/($B$11+$C$11+$F$11)</f>
        <v>0</v>
      </c>
      <c r="BR292">
        <f>($B$11*$K$9+$C$11*$K$9+$F$11*((DB292+CT292)/MAX(DB292+CT292+DC292, 0.1)*$P$9+DC292/MAX(DB292+CT292+DC292, 0.1)*$Q$9))/($B$11+$C$11+$F$11)</f>
        <v>0</v>
      </c>
      <c r="BS292">
        <v>6</v>
      </c>
      <c r="BT292">
        <v>0.5</v>
      </c>
      <c r="BU292" t="s">
        <v>295</v>
      </c>
      <c r="BV292">
        <v>2</v>
      </c>
      <c r="BW292">
        <v>1621534119.6</v>
      </c>
      <c r="BX292">
        <v>901.02</v>
      </c>
      <c r="BY292">
        <v>910.877</v>
      </c>
      <c r="BZ292">
        <v>12.934</v>
      </c>
      <c r="CA292">
        <v>12.933</v>
      </c>
      <c r="CB292">
        <v>889.823</v>
      </c>
      <c r="CC292">
        <v>12.7807</v>
      </c>
      <c r="CD292">
        <v>700.087</v>
      </c>
      <c r="CE292">
        <v>100.926</v>
      </c>
      <c r="CF292">
        <v>0.0999867</v>
      </c>
      <c r="CG292">
        <v>22.9367</v>
      </c>
      <c r="CH292">
        <v>22.889</v>
      </c>
      <c r="CI292">
        <v>999.9</v>
      </c>
      <c r="CJ292">
        <v>0</v>
      </c>
      <c r="CK292">
        <v>0</v>
      </c>
      <c r="CL292">
        <v>10050</v>
      </c>
      <c r="CM292">
        <v>0</v>
      </c>
      <c r="CN292">
        <v>3.22278</v>
      </c>
      <c r="CO292">
        <v>600.092</v>
      </c>
      <c r="CP292">
        <v>0.933003</v>
      </c>
      <c r="CQ292">
        <v>0.0669971</v>
      </c>
      <c r="CR292">
        <v>0</v>
      </c>
      <c r="CS292">
        <v>3.233</v>
      </c>
      <c r="CT292">
        <v>4.99951</v>
      </c>
      <c r="CU292">
        <v>86.4354</v>
      </c>
      <c r="CV292">
        <v>4814.85</v>
      </c>
      <c r="CW292">
        <v>37.562</v>
      </c>
      <c r="CX292">
        <v>41.312</v>
      </c>
      <c r="CY292">
        <v>39.937</v>
      </c>
      <c r="CZ292">
        <v>40.875</v>
      </c>
      <c r="DA292">
        <v>39.875</v>
      </c>
      <c r="DB292">
        <v>555.22</v>
      </c>
      <c r="DC292">
        <v>39.87</v>
      </c>
      <c r="DD292">
        <v>0</v>
      </c>
      <c r="DE292">
        <v>1621534123.6</v>
      </c>
      <c r="DF292">
        <v>0</v>
      </c>
      <c r="DG292">
        <v>3.48639615384615</v>
      </c>
      <c r="DH292">
        <v>0.187490611707747</v>
      </c>
      <c r="DI292">
        <v>-1.74761025995662</v>
      </c>
      <c r="DJ292">
        <v>86.4040538461538</v>
      </c>
      <c r="DK292">
        <v>15</v>
      </c>
      <c r="DL292">
        <v>1621533543.5</v>
      </c>
      <c r="DM292" t="s">
        <v>296</v>
      </c>
      <c r="DN292">
        <v>1621533543</v>
      </c>
      <c r="DO292">
        <v>1621533543.5</v>
      </c>
      <c r="DP292">
        <v>4</v>
      </c>
      <c r="DQ292">
        <v>0.002</v>
      </c>
      <c r="DR292">
        <v>0.003</v>
      </c>
      <c r="DS292">
        <v>8.559</v>
      </c>
      <c r="DT292">
        <v>0.154</v>
      </c>
      <c r="DU292">
        <v>420</v>
      </c>
      <c r="DV292">
        <v>13</v>
      </c>
      <c r="DW292">
        <v>1.35</v>
      </c>
      <c r="DX292">
        <v>0.35</v>
      </c>
      <c r="DY292">
        <v>-10.0917358536585</v>
      </c>
      <c r="DZ292">
        <v>0.417697839721231</v>
      </c>
      <c r="EA292">
        <v>0.185765361390556</v>
      </c>
      <c r="EB292">
        <v>1</v>
      </c>
      <c r="EC292">
        <v>3.51033333333333</v>
      </c>
      <c r="ED292">
        <v>-0.0322626718304407</v>
      </c>
      <c r="EE292">
        <v>0.162925658203397</v>
      </c>
      <c r="EF292">
        <v>1</v>
      </c>
      <c r="EG292">
        <v>-0.00414099361219512</v>
      </c>
      <c r="EH292">
        <v>0.0568597484759581</v>
      </c>
      <c r="EI292">
        <v>0.00680303387674295</v>
      </c>
      <c r="EJ292">
        <v>1</v>
      </c>
      <c r="EK292">
        <v>3</v>
      </c>
      <c r="EL292">
        <v>3</v>
      </c>
      <c r="EM292" t="s">
        <v>297</v>
      </c>
      <c r="EN292">
        <v>100</v>
      </c>
      <c r="EO292">
        <v>100</v>
      </c>
      <c r="EP292">
        <v>11.197</v>
      </c>
      <c r="EQ292">
        <v>0.1533</v>
      </c>
      <c r="ER292">
        <v>5.25304998807394</v>
      </c>
      <c r="ES292">
        <v>0.0095515401478521</v>
      </c>
      <c r="ET292">
        <v>-4.08282145803731e-06</v>
      </c>
      <c r="EU292">
        <v>9.61633180237613e-10</v>
      </c>
      <c r="EV292">
        <v>-0.0133641391554055</v>
      </c>
      <c r="EW292">
        <v>0.00964955815971448</v>
      </c>
      <c r="EX292">
        <v>0.000351754833574242</v>
      </c>
      <c r="EY292">
        <v>-6.74969522547015e-06</v>
      </c>
      <c r="EZ292">
        <v>-1</v>
      </c>
      <c r="FA292">
        <v>-1</v>
      </c>
      <c r="FB292">
        <v>-1</v>
      </c>
      <c r="FC292">
        <v>-1</v>
      </c>
      <c r="FD292">
        <v>9.6</v>
      </c>
      <c r="FE292">
        <v>9.6</v>
      </c>
      <c r="FF292">
        <v>2</v>
      </c>
      <c r="FG292">
        <v>793.748</v>
      </c>
      <c r="FH292">
        <v>740.236</v>
      </c>
      <c r="FI292">
        <v>20.0001</v>
      </c>
      <c r="FJ292">
        <v>26.7364</v>
      </c>
      <c r="FK292">
        <v>30.0001</v>
      </c>
      <c r="FL292">
        <v>26.8174</v>
      </c>
      <c r="FM292">
        <v>26.7924</v>
      </c>
      <c r="FN292">
        <v>50.4636</v>
      </c>
      <c r="FO292">
        <v>15.641</v>
      </c>
      <c r="FP292">
        <v>6.08919</v>
      </c>
      <c r="FQ292">
        <v>20</v>
      </c>
      <c r="FR292">
        <v>922.07</v>
      </c>
      <c r="FS292">
        <v>12.9953</v>
      </c>
      <c r="FT292">
        <v>100.062</v>
      </c>
      <c r="FU292">
        <v>100.423</v>
      </c>
    </row>
    <row r="293" spans="1:177">
      <c r="A293">
        <v>277</v>
      </c>
      <c r="B293">
        <v>1621534121.6</v>
      </c>
      <c r="C293">
        <v>552.099999904633</v>
      </c>
      <c r="D293" t="s">
        <v>850</v>
      </c>
      <c r="E293" t="s">
        <v>851</v>
      </c>
      <c r="G293">
        <v>1621534121.6</v>
      </c>
      <c r="H293">
        <f>CD293*AF293*(BZ293-CA293)/(100*BS293*(1000-AF293*BZ293))</f>
        <v>0</v>
      </c>
      <c r="I293">
        <f>CD293*AF293*(BY293-BX293*(1000-AF293*CA293)/(1000-AF293*BZ293))/(100*BS293)</f>
        <v>0</v>
      </c>
      <c r="J293">
        <f>BX293 - IF(AF293&gt;1, I293*BS293*100.0/(AH293*CL293), 0)</f>
        <v>0</v>
      </c>
      <c r="K293">
        <f>((Q293-H293/2)*J293-I293)/(Q293+H293/2)</f>
        <v>0</v>
      </c>
      <c r="L293">
        <f>K293*(CE293+CF293)/1000.0</f>
        <v>0</v>
      </c>
      <c r="M293">
        <f>(BX293 - IF(AF293&gt;1, I293*BS293*100.0/(AH293*CL293), 0))*(CE293+CF293)/1000.0</f>
        <v>0</v>
      </c>
      <c r="N293">
        <f>2.0/((1/P293-1/O293)+SIGN(P293)*SQRT((1/P293-1/O293)*(1/P293-1/O293) + 4*BT293/((BT293+1)*(BT293+1))*(2*1/P293*1/O293-1/O293*1/O293)))</f>
        <v>0</v>
      </c>
      <c r="O293">
        <f>IF(LEFT(BU293,1)&lt;&gt;"0",IF(LEFT(BU293,1)="1",3.0,BV293),$D$5+$E$5*(CL293*CE293/($K$5*1000))+$F$5*(CL293*CE293/($K$5*1000))*MAX(MIN(BS293,$J$5),$I$5)*MAX(MIN(BS293,$J$5),$I$5)+$G$5*MAX(MIN(BS293,$J$5),$I$5)*(CL293*CE293/($K$5*1000))+$H$5*(CL293*CE293/($K$5*1000))*(CL293*CE293/($K$5*1000)))</f>
        <v>0</v>
      </c>
      <c r="P293">
        <f>H293*(1000-(1000*0.61365*exp(17.502*T293/(240.97+T293))/(CE293+CF293)+BZ293)/2)/(1000*0.61365*exp(17.502*T293/(240.97+T293))/(CE293+CF293)-BZ293)</f>
        <v>0</v>
      </c>
      <c r="Q293">
        <f>1/((BT293+1)/(N293/1.6)+1/(O293/1.37)) + BT293/((BT293+1)/(N293/1.6) + BT293/(O293/1.37))</f>
        <v>0</v>
      </c>
      <c r="R293">
        <f>(BP293*BR293)</f>
        <v>0</v>
      </c>
      <c r="S293">
        <f>(CG293+(R293+2*0.95*5.67E-8*(((CG293+$B$7)+273)^4-(CG293+273)^4)-44100*H293)/(1.84*29.3*O293+8*0.95*5.67E-8*(CG293+273)^3))</f>
        <v>0</v>
      </c>
      <c r="T293">
        <f>($C$7*CH293+$D$7*CI293+$E$7*S293)</f>
        <v>0</v>
      </c>
      <c r="U293">
        <f>0.61365*exp(17.502*T293/(240.97+T293))</f>
        <v>0</v>
      </c>
      <c r="V293">
        <f>(W293/X293*100)</f>
        <v>0</v>
      </c>
      <c r="W293">
        <f>BZ293*(CE293+CF293)/1000</f>
        <v>0</v>
      </c>
      <c r="X293">
        <f>0.61365*exp(17.502*CG293/(240.97+CG293))</f>
        <v>0</v>
      </c>
      <c r="Y293">
        <f>(U293-BZ293*(CE293+CF293)/1000)</f>
        <v>0</v>
      </c>
      <c r="Z293">
        <f>(-H293*44100)</f>
        <v>0</v>
      </c>
      <c r="AA293">
        <f>2*29.3*O293*0.92*(CG293-T293)</f>
        <v>0</v>
      </c>
      <c r="AB293">
        <f>2*0.95*5.67E-8*(((CG293+$B$7)+273)^4-(T293+273)^4)</f>
        <v>0</v>
      </c>
      <c r="AC293">
        <f>R293+AB293+Z293+AA293</f>
        <v>0</v>
      </c>
      <c r="AD293">
        <v>0</v>
      </c>
      <c r="AE293">
        <v>0</v>
      </c>
      <c r="AF293">
        <f>IF(AD293*$H$13&gt;=AH293,1.0,(AH293/(AH293-AD293*$H$13)))</f>
        <v>0</v>
      </c>
      <c r="AG293">
        <f>(AF293-1)*100</f>
        <v>0</v>
      </c>
      <c r="AH293">
        <f>MAX(0,($B$13+$C$13*CL293)/(1+$D$13*CL293)*CE293/(CG293+273)*$E$13)</f>
        <v>0</v>
      </c>
      <c r="AI293" t="s">
        <v>294</v>
      </c>
      <c r="AJ293">
        <v>0</v>
      </c>
      <c r="AK293">
        <v>0</v>
      </c>
      <c r="AL293">
        <f>AK293-AJ293</f>
        <v>0</v>
      </c>
      <c r="AM293">
        <f>AL293/AK293</f>
        <v>0</v>
      </c>
      <c r="AN293">
        <v>0</v>
      </c>
      <c r="AO293" t="s">
        <v>294</v>
      </c>
      <c r="AP293">
        <v>0</v>
      </c>
      <c r="AQ293">
        <v>0</v>
      </c>
      <c r="AR293">
        <f>1-AP293/AQ293</f>
        <v>0</v>
      </c>
      <c r="AS293">
        <v>0.5</v>
      </c>
      <c r="AT293">
        <f>BP293</f>
        <v>0</v>
      </c>
      <c r="AU293">
        <f>I293</f>
        <v>0</v>
      </c>
      <c r="AV293">
        <f>AR293*AS293*AT293</f>
        <v>0</v>
      </c>
      <c r="AW293">
        <f>BB293/AQ293</f>
        <v>0</v>
      </c>
      <c r="AX293">
        <f>(AU293-AN293)/AT293</f>
        <v>0</v>
      </c>
      <c r="AY293">
        <f>(AK293-AQ293)/AQ293</f>
        <v>0</v>
      </c>
      <c r="AZ293" t="s">
        <v>294</v>
      </c>
      <c r="BA293">
        <v>0</v>
      </c>
      <c r="BB293">
        <f>AQ293-BA293</f>
        <v>0</v>
      </c>
      <c r="BC293">
        <f>(AQ293-AP293)/(AQ293-BA293)</f>
        <v>0</v>
      </c>
      <c r="BD293">
        <f>(AK293-AQ293)/(AK293-BA293)</f>
        <v>0</v>
      </c>
      <c r="BE293">
        <f>(AQ293-AP293)/(AQ293-AJ293)</f>
        <v>0</v>
      </c>
      <c r="BF293">
        <f>(AK293-AQ293)/(AK293-AJ293)</f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f>$B$11*CM293+$C$11*CN293+$F$11*CO293*(1-CR293)</f>
        <v>0</v>
      </c>
      <c r="BP293">
        <f>BO293*BQ293</f>
        <v>0</v>
      </c>
      <c r="BQ293">
        <f>($B$11*$D$9+$C$11*$D$9+$F$11*((DB293+CT293)/MAX(DB293+CT293+DC293, 0.1)*$I$9+DC293/MAX(DB293+CT293+DC293, 0.1)*$J$9))/($B$11+$C$11+$F$11)</f>
        <v>0</v>
      </c>
      <c r="BR293">
        <f>($B$11*$K$9+$C$11*$K$9+$F$11*((DB293+CT293)/MAX(DB293+CT293+DC293, 0.1)*$P$9+DC293/MAX(DB293+CT293+DC293, 0.1)*$Q$9))/($B$11+$C$11+$F$11)</f>
        <v>0</v>
      </c>
      <c r="BS293">
        <v>6</v>
      </c>
      <c r="BT293">
        <v>0.5</v>
      </c>
      <c r="BU293" t="s">
        <v>295</v>
      </c>
      <c r="BV293">
        <v>2</v>
      </c>
      <c r="BW293">
        <v>1621534121.6</v>
      </c>
      <c r="BX293">
        <v>904.22</v>
      </c>
      <c r="BY293">
        <v>914.5</v>
      </c>
      <c r="BZ293">
        <v>12.933</v>
      </c>
      <c r="CA293">
        <v>12.9313</v>
      </c>
      <c r="CB293">
        <v>893.009</v>
      </c>
      <c r="CC293">
        <v>12.7796</v>
      </c>
      <c r="CD293">
        <v>700.019</v>
      </c>
      <c r="CE293">
        <v>100.927</v>
      </c>
      <c r="CF293">
        <v>0.100572</v>
      </c>
      <c r="CG293">
        <v>22.9339</v>
      </c>
      <c r="CH293">
        <v>22.9013</v>
      </c>
      <c r="CI293">
        <v>999.9</v>
      </c>
      <c r="CJ293">
        <v>0</v>
      </c>
      <c r="CK293">
        <v>0</v>
      </c>
      <c r="CL293">
        <v>10010</v>
      </c>
      <c r="CM293">
        <v>0</v>
      </c>
      <c r="CN293">
        <v>3.22278</v>
      </c>
      <c r="CO293">
        <v>600.095</v>
      </c>
      <c r="CP293">
        <v>0.933003</v>
      </c>
      <c r="CQ293">
        <v>0.0669971</v>
      </c>
      <c r="CR293">
        <v>0</v>
      </c>
      <c r="CS293">
        <v>3.8467</v>
      </c>
      <c r="CT293">
        <v>4.99951</v>
      </c>
      <c r="CU293">
        <v>85.7083</v>
      </c>
      <c r="CV293">
        <v>4814.87</v>
      </c>
      <c r="CW293">
        <v>37.562</v>
      </c>
      <c r="CX293">
        <v>41.312</v>
      </c>
      <c r="CY293">
        <v>40</v>
      </c>
      <c r="CZ293">
        <v>40.875</v>
      </c>
      <c r="DA293">
        <v>39.875</v>
      </c>
      <c r="DB293">
        <v>555.23</v>
      </c>
      <c r="DC293">
        <v>39.87</v>
      </c>
      <c r="DD293">
        <v>0</v>
      </c>
      <c r="DE293">
        <v>1621534125.4</v>
      </c>
      <c r="DF293">
        <v>0</v>
      </c>
      <c r="DG293">
        <v>3.504096</v>
      </c>
      <c r="DH293">
        <v>0.200061558001292</v>
      </c>
      <c r="DI293">
        <v>-1.66163077374584</v>
      </c>
      <c r="DJ293">
        <v>86.287188</v>
      </c>
      <c r="DK293">
        <v>15</v>
      </c>
      <c r="DL293">
        <v>1621533543.5</v>
      </c>
      <c r="DM293" t="s">
        <v>296</v>
      </c>
      <c r="DN293">
        <v>1621533543</v>
      </c>
      <c r="DO293">
        <v>1621533543.5</v>
      </c>
      <c r="DP293">
        <v>4</v>
      </c>
      <c r="DQ293">
        <v>0.002</v>
      </c>
      <c r="DR293">
        <v>0.003</v>
      </c>
      <c r="DS293">
        <v>8.559</v>
      </c>
      <c r="DT293">
        <v>0.154</v>
      </c>
      <c r="DU293">
        <v>420</v>
      </c>
      <c r="DV293">
        <v>13</v>
      </c>
      <c r="DW293">
        <v>1.35</v>
      </c>
      <c r="DX293">
        <v>0.35</v>
      </c>
      <c r="DY293">
        <v>-10.0739014634146</v>
      </c>
      <c r="DZ293">
        <v>0.36697170731708</v>
      </c>
      <c r="EA293">
        <v>0.178279826862579</v>
      </c>
      <c r="EB293">
        <v>1</v>
      </c>
      <c r="EC293">
        <v>3.50871428571429</v>
      </c>
      <c r="ED293">
        <v>-0.0792787129047534</v>
      </c>
      <c r="EE293">
        <v>0.167693852247578</v>
      </c>
      <c r="EF293">
        <v>1</v>
      </c>
      <c r="EG293">
        <v>-0.00243777792926829</v>
      </c>
      <c r="EH293">
        <v>0.0445269492439024</v>
      </c>
      <c r="EI293">
        <v>0.00581599915888353</v>
      </c>
      <c r="EJ293">
        <v>1</v>
      </c>
      <c r="EK293">
        <v>3</v>
      </c>
      <c r="EL293">
        <v>3</v>
      </c>
      <c r="EM293" t="s">
        <v>297</v>
      </c>
      <c r="EN293">
        <v>100</v>
      </c>
      <c r="EO293">
        <v>100</v>
      </c>
      <c r="EP293">
        <v>11.211</v>
      </c>
      <c r="EQ293">
        <v>0.1534</v>
      </c>
      <c r="ER293">
        <v>5.25304998807394</v>
      </c>
      <c r="ES293">
        <v>0.0095515401478521</v>
      </c>
      <c r="ET293">
        <v>-4.08282145803731e-06</v>
      </c>
      <c r="EU293">
        <v>9.61633180237613e-10</v>
      </c>
      <c r="EV293">
        <v>-0.0133641391554055</v>
      </c>
      <c r="EW293">
        <v>0.00964955815971448</v>
      </c>
      <c r="EX293">
        <v>0.000351754833574242</v>
      </c>
      <c r="EY293">
        <v>-6.74969522547015e-06</v>
      </c>
      <c r="EZ293">
        <v>-1</v>
      </c>
      <c r="FA293">
        <v>-1</v>
      </c>
      <c r="FB293">
        <v>-1</v>
      </c>
      <c r="FC293">
        <v>-1</v>
      </c>
      <c r="FD293">
        <v>9.6</v>
      </c>
      <c r="FE293">
        <v>9.6</v>
      </c>
      <c r="FF293">
        <v>2</v>
      </c>
      <c r="FG293">
        <v>793.538</v>
      </c>
      <c r="FH293">
        <v>740.426</v>
      </c>
      <c r="FI293">
        <v>20.0002</v>
      </c>
      <c r="FJ293">
        <v>26.7355</v>
      </c>
      <c r="FK293">
        <v>30.0002</v>
      </c>
      <c r="FL293">
        <v>26.8151</v>
      </c>
      <c r="FM293">
        <v>26.7924</v>
      </c>
      <c r="FN293">
        <v>50.6121</v>
      </c>
      <c r="FO293">
        <v>15.641</v>
      </c>
      <c r="FP293">
        <v>6.08919</v>
      </c>
      <c r="FQ293">
        <v>20</v>
      </c>
      <c r="FR293">
        <v>925.46</v>
      </c>
      <c r="FS293">
        <v>12.9953</v>
      </c>
      <c r="FT293">
        <v>100.061</v>
      </c>
      <c r="FU293">
        <v>100.42</v>
      </c>
    </row>
    <row r="294" spans="1:177">
      <c r="A294">
        <v>278</v>
      </c>
      <c r="B294">
        <v>1621534123.6</v>
      </c>
      <c r="C294">
        <v>554.099999904633</v>
      </c>
      <c r="D294" t="s">
        <v>852</v>
      </c>
      <c r="E294" t="s">
        <v>853</v>
      </c>
      <c r="G294">
        <v>1621534123.6</v>
      </c>
      <c r="H294">
        <f>CD294*AF294*(BZ294-CA294)/(100*BS294*(1000-AF294*BZ294))</f>
        <v>0</v>
      </c>
      <c r="I294">
        <f>CD294*AF294*(BY294-BX294*(1000-AF294*CA294)/(1000-AF294*BZ294))/(100*BS294)</f>
        <v>0</v>
      </c>
      <c r="J294">
        <f>BX294 - IF(AF294&gt;1, I294*BS294*100.0/(AH294*CL294), 0)</f>
        <v>0</v>
      </c>
      <c r="K294">
        <f>((Q294-H294/2)*J294-I294)/(Q294+H294/2)</f>
        <v>0</v>
      </c>
      <c r="L294">
        <f>K294*(CE294+CF294)/1000.0</f>
        <v>0</v>
      </c>
      <c r="M294">
        <f>(BX294 - IF(AF294&gt;1, I294*BS294*100.0/(AH294*CL294), 0))*(CE294+CF294)/1000.0</f>
        <v>0</v>
      </c>
      <c r="N294">
        <f>2.0/((1/P294-1/O294)+SIGN(P294)*SQRT((1/P294-1/O294)*(1/P294-1/O294) + 4*BT294/((BT294+1)*(BT294+1))*(2*1/P294*1/O294-1/O294*1/O294)))</f>
        <v>0</v>
      </c>
      <c r="O294">
        <f>IF(LEFT(BU294,1)&lt;&gt;"0",IF(LEFT(BU294,1)="1",3.0,BV294),$D$5+$E$5*(CL294*CE294/($K$5*1000))+$F$5*(CL294*CE294/($K$5*1000))*MAX(MIN(BS294,$J$5),$I$5)*MAX(MIN(BS294,$J$5),$I$5)+$G$5*MAX(MIN(BS294,$J$5),$I$5)*(CL294*CE294/($K$5*1000))+$H$5*(CL294*CE294/($K$5*1000))*(CL294*CE294/($K$5*1000)))</f>
        <v>0</v>
      </c>
      <c r="P294">
        <f>H294*(1000-(1000*0.61365*exp(17.502*T294/(240.97+T294))/(CE294+CF294)+BZ294)/2)/(1000*0.61365*exp(17.502*T294/(240.97+T294))/(CE294+CF294)-BZ294)</f>
        <v>0</v>
      </c>
      <c r="Q294">
        <f>1/((BT294+1)/(N294/1.6)+1/(O294/1.37)) + BT294/((BT294+1)/(N294/1.6) + BT294/(O294/1.37))</f>
        <v>0</v>
      </c>
      <c r="R294">
        <f>(BP294*BR294)</f>
        <v>0</v>
      </c>
      <c r="S294">
        <f>(CG294+(R294+2*0.95*5.67E-8*(((CG294+$B$7)+273)^4-(CG294+273)^4)-44100*H294)/(1.84*29.3*O294+8*0.95*5.67E-8*(CG294+273)^3))</f>
        <v>0</v>
      </c>
      <c r="T294">
        <f>($C$7*CH294+$D$7*CI294+$E$7*S294)</f>
        <v>0</v>
      </c>
      <c r="U294">
        <f>0.61365*exp(17.502*T294/(240.97+T294))</f>
        <v>0</v>
      </c>
      <c r="V294">
        <f>(W294/X294*100)</f>
        <v>0</v>
      </c>
      <c r="W294">
        <f>BZ294*(CE294+CF294)/1000</f>
        <v>0</v>
      </c>
      <c r="X294">
        <f>0.61365*exp(17.502*CG294/(240.97+CG294))</f>
        <v>0</v>
      </c>
      <c r="Y294">
        <f>(U294-BZ294*(CE294+CF294)/1000)</f>
        <v>0</v>
      </c>
      <c r="Z294">
        <f>(-H294*44100)</f>
        <v>0</v>
      </c>
      <c r="AA294">
        <f>2*29.3*O294*0.92*(CG294-T294)</f>
        <v>0</v>
      </c>
      <c r="AB294">
        <f>2*0.95*5.67E-8*(((CG294+$B$7)+273)^4-(T294+273)^4)</f>
        <v>0</v>
      </c>
      <c r="AC294">
        <f>R294+AB294+Z294+AA294</f>
        <v>0</v>
      </c>
      <c r="AD294">
        <v>0</v>
      </c>
      <c r="AE294">
        <v>0</v>
      </c>
      <c r="AF294">
        <f>IF(AD294*$H$13&gt;=AH294,1.0,(AH294/(AH294-AD294*$H$13)))</f>
        <v>0</v>
      </c>
      <c r="AG294">
        <f>(AF294-1)*100</f>
        <v>0</v>
      </c>
      <c r="AH294">
        <f>MAX(0,($B$13+$C$13*CL294)/(1+$D$13*CL294)*CE294/(CG294+273)*$E$13)</f>
        <v>0</v>
      </c>
      <c r="AI294" t="s">
        <v>294</v>
      </c>
      <c r="AJ294">
        <v>0</v>
      </c>
      <c r="AK294">
        <v>0</v>
      </c>
      <c r="AL294">
        <f>AK294-AJ294</f>
        <v>0</v>
      </c>
      <c r="AM294">
        <f>AL294/AK294</f>
        <v>0</v>
      </c>
      <c r="AN294">
        <v>0</v>
      </c>
      <c r="AO294" t="s">
        <v>294</v>
      </c>
      <c r="AP294">
        <v>0</v>
      </c>
      <c r="AQ294">
        <v>0</v>
      </c>
      <c r="AR294">
        <f>1-AP294/AQ294</f>
        <v>0</v>
      </c>
      <c r="AS294">
        <v>0.5</v>
      </c>
      <c r="AT294">
        <f>BP294</f>
        <v>0</v>
      </c>
      <c r="AU294">
        <f>I294</f>
        <v>0</v>
      </c>
      <c r="AV294">
        <f>AR294*AS294*AT294</f>
        <v>0</v>
      </c>
      <c r="AW294">
        <f>BB294/AQ294</f>
        <v>0</v>
      </c>
      <c r="AX294">
        <f>(AU294-AN294)/AT294</f>
        <v>0</v>
      </c>
      <c r="AY294">
        <f>(AK294-AQ294)/AQ294</f>
        <v>0</v>
      </c>
      <c r="AZ294" t="s">
        <v>294</v>
      </c>
      <c r="BA294">
        <v>0</v>
      </c>
      <c r="BB294">
        <f>AQ294-BA294</f>
        <v>0</v>
      </c>
      <c r="BC294">
        <f>(AQ294-AP294)/(AQ294-BA294)</f>
        <v>0</v>
      </c>
      <c r="BD294">
        <f>(AK294-AQ294)/(AK294-BA294)</f>
        <v>0</v>
      </c>
      <c r="BE294">
        <f>(AQ294-AP294)/(AQ294-AJ294)</f>
        <v>0</v>
      </c>
      <c r="BF294">
        <f>(AK294-AQ294)/(AK294-AJ294)</f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f>$B$11*CM294+$C$11*CN294+$F$11*CO294*(1-CR294)</f>
        <v>0</v>
      </c>
      <c r="BP294">
        <f>BO294*BQ294</f>
        <v>0</v>
      </c>
      <c r="BQ294">
        <f>($B$11*$D$9+$C$11*$D$9+$F$11*((DB294+CT294)/MAX(DB294+CT294+DC294, 0.1)*$I$9+DC294/MAX(DB294+CT294+DC294, 0.1)*$J$9))/($B$11+$C$11+$F$11)</f>
        <v>0</v>
      </c>
      <c r="BR294">
        <f>($B$11*$K$9+$C$11*$K$9+$F$11*((DB294+CT294)/MAX(DB294+CT294+DC294, 0.1)*$P$9+DC294/MAX(DB294+CT294+DC294, 0.1)*$Q$9))/($B$11+$C$11+$F$11)</f>
        <v>0</v>
      </c>
      <c r="BS294">
        <v>6</v>
      </c>
      <c r="BT294">
        <v>0.5</v>
      </c>
      <c r="BU294" t="s">
        <v>295</v>
      </c>
      <c r="BV294">
        <v>2</v>
      </c>
      <c r="BW294">
        <v>1621534123.6</v>
      </c>
      <c r="BX294">
        <v>907.6</v>
      </c>
      <c r="BY294">
        <v>917.671</v>
      </c>
      <c r="BZ294">
        <v>12.9318</v>
      </c>
      <c r="CA294">
        <v>12.9276</v>
      </c>
      <c r="CB294">
        <v>896.373</v>
      </c>
      <c r="CC294">
        <v>12.7785</v>
      </c>
      <c r="CD294">
        <v>700.391</v>
      </c>
      <c r="CE294">
        <v>100.925</v>
      </c>
      <c r="CF294">
        <v>0.100477</v>
      </c>
      <c r="CG294">
        <v>22.9328</v>
      </c>
      <c r="CH294">
        <v>22.9018</v>
      </c>
      <c r="CI294">
        <v>999.9</v>
      </c>
      <c r="CJ294">
        <v>0</v>
      </c>
      <c r="CK294">
        <v>0</v>
      </c>
      <c r="CL294">
        <v>9975</v>
      </c>
      <c r="CM294">
        <v>0</v>
      </c>
      <c r="CN294">
        <v>3.22278</v>
      </c>
      <c r="CO294">
        <v>600.097</v>
      </c>
      <c r="CP294">
        <v>0.933003</v>
      </c>
      <c r="CQ294">
        <v>0.0669971</v>
      </c>
      <c r="CR294">
        <v>0</v>
      </c>
      <c r="CS294">
        <v>3.3404</v>
      </c>
      <c r="CT294">
        <v>4.99951</v>
      </c>
      <c r="CU294">
        <v>86.0033</v>
      </c>
      <c r="CV294">
        <v>4814.89</v>
      </c>
      <c r="CW294">
        <v>37.562</v>
      </c>
      <c r="CX294">
        <v>41.312</v>
      </c>
      <c r="CY294">
        <v>39.937</v>
      </c>
      <c r="CZ294">
        <v>40.875</v>
      </c>
      <c r="DA294">
        <v>39.875</v>
      </c>
      <c r="DB294">
        <v>555.23</v>
      </c>
      <c r="DC294">
        <v>39.87</v>
      </c>
      <c r="DD294">
        <v>0</v>
      </c>
      <c r="DE294">
        <v>1621534127.8</v>
      </c>
      <c r="DF294">
        <v>0</v>
      </c>
      <c r="DG294">
        <v>3.48988</v>
      </c>
      <c r="DH294">
        <v>-0.138284593347655</v>
      </c>
      <c r="DI294">
        <v>-1.89793847419773</v>
      </c>
      <c r="DJ294">
        <v>86.237964</v>
      </c>
      <c r="DK294">
        <v>15</v>
      </c>
      <c r="DL294">
        <v>1621533543.5</v>
      </c>
      <c r="DM294" t="s">
        <v>296</v>
      </c>
      <c r="DN294">
        <v>1621533543</v>
      </c>
      <c r="DO294">
        <v>1621533543.5</v>
      </c>
      <c r="DP294">
        <v>4</v>
      </c>
      <c r="DQ294">
        <v>0.002</v>
      </c>
      <c r="DR294">
        <v>0.003</v>
      </c>
      <c r="DS294">
        <v>8.559</v>
      </c>
      <c r="DT294">
        <v>0.154</v>
      </c>
      <c r="DU294">
        <v>420</v>
      </c>
      <c r="DV294">
        <v>13</v>
      </c>
      <c r="DW294">
        <v>1.35</v>
      </c>
      <c r="DX294">
        <v>0.35</v>
      </c>
      <c r="DY294">
        <v>-10.0728873170732</v>
      </c>
      <c r="DZ294">
        <v>-0.0113728222996588</v>
      </c>
      <c r="EA294">
        <v>0.164239021269113</v>
      </c>
      <c r="EB294">
        <v>1</v>
      </c>
      <c r="EC294">
        <v>3.48379117647059</v>
      </c>
      <c r="ED294">
        <v>0.0801032793064439</v>
      </c>
      <c r="EE294">
        <v>0.184111908691821</v>
      </c>
      <c r="EF294">
        <v>1</v>
      </c>
      <c r="EG294">
        <v>-0.00080980866097561</v>
      </c>
      <c r="EH294">
        <v>0.0347467220048781</v>
      </c>
      <c r="EI294">
        <v>0.00474526318160616</v>
      </c>
      <c r="EJ294">
        <v>1</v>
      </c>
      <c r="EK294">
        <v>3</v>
      </c>
      <c r="EL294">
        <v>3</v>
      </c>
      <c r="EM294" t="s">
        <v>297</v>
      </c>
      <c r="EN294">
        <v>100</v>
      </c>
      <c r="EO294">
        <v>100</v>
      </c>
      <c r="EP294">
        <v>11.227</v>
      </c>
      <c r="EQ294">
        <v>0.1533</v>
      </c>
      <c r="ER294">
        <v>5.25304998807394</v>
      </c>
      <c r="ES294">
        <v>0.0095515401478521</v>
      </c>
      <c r="ET294">
        <v>-4.08282145803731e-06</v>
      </c>
      <c r="EU294">
        <v>9.61633180237613e-10</v>
      </c>
      <c r="EV294">
        <v>-0.0133641391554055</v>
      </c>
      <c r="EW294">
        <v>0.00964955815971448</v>
      </c>
      <c r="EX294">
        <v>0.000351754833574242</v>
      </c>
      <c r="EY294">
        <v>-6.74969522547015e-06</v>
      </c>
      <c r="EZ294">
        <v>-1</v>
      </c>
      <c r="FA294">
        <v>-1</v>
      </c>
      <c r="FB294">
        <v>-1</v>
      </c>
      <c r="FC294">
        <v>-1</v>
      </c>
      <c r="FD294">
        <v>9.7</v>
      </c>
      <c r="FE294">
        <v>9.7</v>
      </c>
      <c r="FF294">
        <v>2</v>
      </c>
      <c r="FG294">
        <v>793.182</v>
      </c>
      <c r="FH294">
        <v>740.395</v>
      </c>
      <c r="FI294">
        <v>20.0001</v>
      </c>
      <c r="FJ294">
        <v>26.7342</v>
      </c>
      <c r="FK294">
        <v>30</v>
      </c>
      <c r="FL294">
        <v>26.8151</v>
      </c>
      <c r="FM294">
        <v>26.7902</v>
      </c>
      <c r="FN294">
        <v>50.7663</v>
      </c>
      <c r="FO294">
        <v>15.641</v>
      </c>
      <c r="FP294">
        <v>6.08919</v>
      </c>
      <c r="FQ294">
        <v>20</v>
      </c>
      <c r="FR294">
        <v>928.83</v>
      </c>
      <c r="FS294">
        <v>12.9953</v>
      </c>
      <c r="FT294">
        <v>100.062</v>
      </c>
      <c r="FU294">
        <v>100.422</v>
      </c>
    </row>
    <row r="295" spans="1:177">
      <c r="A295">
        <v>279</v>
      </c>
      <c r="B295">
        <v>1621534125.6</v>
      </c>
      <c r="C295">
        <v>556.099999904633</v>
      </c>
      <c r="D295" t="s">
        <v>854</v>
      </c>
      <c r="E295" t="s">
        <v>855</v>
      </c>
      <c r="G295">
        <v>1621534125.6</v>
      </c>
      <c r="H295">
        <f>CD295*AF295*(BZ295-CA295)/(100*BS295*(1000-AF295*BZ295))</f>
        <v>0</v>
      </c>
      <c r="I295">
        <f>CD295*AF295*(BY295-BX295*(1000-AF295*CA295)/(1000-AF295*BZ295))/(100*BS295)</f>
        <v>0</v>
      </c>
      <c r="J295">
        <f>BX295 - IF(AF295&gt;1, I295*BS295*100.0/(AH295*CL295), 0)</f>
        <v>0</v>
      </c>
      <c r="K295">
        <f>((Q295-H295/2)*J295-I295)/(Q295+H295/2)</f>
        <v>0</v>
      </c>
      <c r="L295">
        <f>K295*(CE295+CF295)/1000.0</f>
        <v>0</v>
      </c>
      <c r="M295">
        <f>(BX295 - IF(AF295&gt;1, I295*BS295*100.0/(AH295*CL295), 0))*(CE295+CF295)/1000.0</f>
        <v>0</v>
      </c>
      <c r="N295">
        <f>2.0/((1/P295-1/O295)+SIGN(P295)*SQRT((1/P295-1/O295)*(1/P295-1/O295) + 4*BT295/((BT295+1)*(BT295+1))*(2*1/P295*1/O295-1/O295*1/O295)))</f>
        <v>0</v>
      </c>
      <c r="O295">
        <f>IF(LEFT(BU295,1)&lt;&gt;"0",IF(LEFT(BU295,1)="1",3.0,BV295),$D$5+$E$5*(CL295*CE295/($K$5*1000))+$F$5*(CL295*CE295/($K$5*1000))*MAX(MIN(BS295,$J$5),$I$5)*MAX(MIN(BS295,$J$5),$I$5)+$G$5*MAX(MIN(BS295,$J$5),$I$5)*(CL295*CE295/($K$5*1000))+$H$5*(CL295*CE295/($K$5*1000))*(CL295*CE295/($K$5*1000)))</f>
        <v>0</v>
      </c>
      <c r="P295">
        <f>H295*(1000-(1000*0.61365*exp(17.502*T295/(240.97+T295))/(CE295+CF295)+BZ295)/2)/(1000*0.61365*exp(17.502*T295/(240.97+T295))/(CE295+CF295)-BZ295)</f>
        <v>0</v>
      </c>
      <c r="Q295">
        <f>1/((BT295+1)/(N295/1.6)+1/(O295/1.37)) + BT295/((BT295+1)/(N295/1.6) + BT295/(O295/1.37))</f>
        <v>0</v>
      </c>
      <c r="R295">
        <f>(BP295*BR295)</f>
        <v>0</v>
      </c>
      <c r="S295">
        <f>(CG295+(R295+2*0.95*5.67E-8*(((CG295+$B$7)+273)^4-(CG295+273)^4)-44100*H295)/(1.84*29.3*O295+8*0.95*5.67E-8*(CG295+273)^3))</f>
        <v>0</v>
      </c>
      <c r="T295">
        <f>($C$7*CH295+$D$7*CI295+$E$7*S295)</f>
        <v>0</v>
      </c>
      <c r="U295">
        <f>0.61365*exp(17.502*T295/(240.97+T295))</f>
        <v>0</v>
      </c>
      <c r="V295">
        <f>(W295/X295*100)</f>
        <v>0</v>
      </c>
      <c r="W295">
        <f>BZ295*(CE295+CF295)/1000</f>
        <v>0</v>
      </c>
      <c r="X295">
        <f>0.61365*exp(17.502*CG295/(240.97+CG295))</f>
        <v>0</v>
      </c>
      <c r="Y295">
        <f>(U295-BZ295*(CE295+CF295)/1000)</f>
        <v>0</v>
      </c>
      <c r="Z295">
        <f>(-H295*44100)</f>
        <v>0</v>
      </c>
      <c r="AA295">
        <f>2*29.3*O295*0.92*(CG295-T295)</f>
        <v>0</v>
      </c>
      <c r="AB295">
        <f>2*0.95*5.67E-8*(((CG295+$B$7)+273)^4-(T295+273)^4)</f>
        <v>0</v>
      </c>
      <c r="AC295">
        <f>R295+AB295+Z295+AA295</f>
        <v>0</v>
      </c>
      <c r="AD295">
        <v>0</v>
      </c>
      <c r="AE295">
        <v>0</v>
      </c>
      <c r="AF295">
        <f>IF(AD295*$H$13&gt;=AH295,1.0,(AH295/(AH295-AD295*$H$13)))</f>
        <v>0</v>
      </c>
      <c r="AG295">
        <f>(AF295-1)*100</f>
        <v>0</v>
      </c>
      <c r="AH295">
        <f>MAX(0,($B$13+$C$13*CL295)/(1+$D$13*CL295)*CE295/(CG295+273)*$E$13)</f>
        <v>0</v>
      </c>
      <c r="AI295" t="s">
        <v>294</v>
      </c>
      <c r="AJ295">
        <v>0</v>
      </c>
      <c r="AK295">
        <v>0</v>
      </c>
      <c r="AL295">
        <f>AK295-AJ295</f>
        <v>0</v>
      </c>
      <c r="AM295">
        <f>AL295/AK295</f>
        <v>0</v>
      </c>
      <c r="AN295">
        <v>0</v>
      </c>
      <c r="AO295" t="s">
        <v>294</v>
      </c>
      <c r="AP295">
        <v>0</v>
      </c>
      <c r="AQ295">
        <v>0</v>
      </c>
      <c r="AR295">
        <f>1-AP295/AQ295</f>
        <v>0</v>
      </c>
      <c r="AS295">
        <v>0.5</v>
      </c>
      <c r="AT295">
        <f>BP295</f>
        <v>0</v>
      </c>
      <c r="AU295">
        <f>I295</f>
        <v>0</v>
      </c>
      <c r="AV295">
        <f>AR295*AS295*AT295</f>
        <v>0</v>
      </c>
      <c r="AW295">
        <f>BB295/AQ295</f>
        <v>0</v>
      </c>
      <c r="AX295">
        <f>(AU295-AN295)/AT295</f>
        <v>0</v>
      </c>
      <c r="AY295">
        <f>(AK295-AQ295)/AQ295</f>
        <v>0</v>
      </c>
      <c r="AZ295" t="s">
        <v>294</v>
      </c>
      <c r="BA295">
        <v>0</v>
      </c>
      <c r="BB295">
        <f>AQ295-BA295</f>
        <v>0</v>
      </c>
      <c r="BC295">
        <f>(AQ295-AP295)/(AQ295-BA295)</f>
        <v>0</v>
      </c>
      <c r="BD295">
        <f>(AK295-AQ295)/(AK295-BA295)</f>
        <v>0</v>
      </c>
      <c r="BE295">
        <f>(AQ295-AP295)/(AQ295-AJ295)</f>
        <v>0</v>
      </c>
      <c r="BF295">
        <f>(AK295-AQ295)/(AK295-AJ295)</f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f>$B$11*CM295+$C$11*CN295+$F$11*CO295*(1-CR295)</f>
        <v>0</v>
      </c>
      <c r="BP295">
        <f>BO295*BQ295</f>
        <v>0</v>
      </c>
      <c r="BQ295">
        <f>($B$11*$D$9+$C$11*$D$9+$F$11*((DB295+CT295)/MAX(DB295+CT295+DC295, 0.1)*$I$9+DC295/MAX(DB295+CT295+DC295, 0.1)*$J$9))/($B$11+$C$11+$F$11)</f>
        <v>0</v>
      </c>
      <c r="BR295">
        <f>($B$11*$K$9+$C$11*$K$9+$F$11*((DB295+CT295)/MAX(DB295+CT295+DC295, 0.1)*$P$9+DC295/MAX(DB295+CT295+DC295, 0.1)*$Q$9))/($B$11+$C$11+$F$11)</f>
        <v>0</v>
      </c>
      <c r="BS295">
        <v>6</v>
      </c>
      <c r="BT295">
        <v>0.5</v>
      </c>
      <c r="BU295" t="s">
        <v>295</v>
      </c>
      <c r="BV295">
        <v>2</v>
      </c>
      <c r="BW295">
        <v>1621534125.6</v>
      </c>
      <c r="BX295">
        <v>910.838</v>
      </c>
      <c r="BY295">
        <v>921.099</v>
      </c>
      <c r="BZ295">
        <v>12.9276</v>
      </c>
      <c r="CA295">
        <v>12.941</v>
      </c>
      <c r="CB295">
        <v>899.596</v>
      </c>
      <c r="CC295">
        <v>12.7743</v>
      </c>
      <c r="CD295">
        <v>699.98</v>
      </c>
      <c r="CE295">
        <v>100.927</v>
      </c>
      <c r="CF295">
        <v>0.100829</v>
      </c>
      <c r="CG295">
        <v>22.9359</v>
      </c>
      <c r="CH295">
        <v>22.9238</v>
      </c>
      <c r="CI295">
        <v>999.9</v>
      </c>
      <c r="CJ295">
        <v>0</v>
      </c>
      <c r="CK295">
        <v>0</v>
      </c>
      <c r="CL295">
        <v>9990</v>
      </c>
      <c r="CM295">
        <v>0</v>
      </c>
      <c r="CN295">
        <v>3.22278</v>
      </c>
      <c r="CO295">
        <v>599.783</v>
      </c>
      <c r="CP295">
        <v>0.932968</v>
      </c>
      <c r="CQ295">
        <v>0.0670323</v>
      </c>
      <c r="CR295">
        <v>0</v>
      </c>
      <c r="CS295">
        <v>3.3777</v>
      </c>
      <c r="CT295">
        <v>4.99951</v>
      </c>
      <c r="CU295">
        <v>86.3774</v>
      </c>
      <c r="CV295">
        <v>4812.3</v>
      </c>
      <c r="CW295">
        <v>37.562</v>
      </c>
      <c r="CX295">
        <v>41.312</v>
      </c>
      <c r="CY295">
        <v>40</v>
      </c>
      <c r="CZ295">
        <v>40.875</v>
      </c>
      <c r="DA295">
        <v>39.875</v>
      </c>
      <c r="DB295">
        <v>554.91</v>
      </c>
      <c r="DC295">
        <v>39.87</v>
      </c>
      <c r="DD295">
        <v>0</v>
      </c>
      <c r="DE295">
        <v>1621534129.6</v>
      </c>
      <c r="DF295">
        <v>0</v>
      </c>
      <c r="DG295">
        <v>3.47595</v>
      </c>
      <c r="DH295">
        <v>-0.562704251840924</v>
      </c>
      <c r="DI295">
        <v>-0.85476582118905</v>
      </c>
      <c r="DJ295">
        <v>86.2261730769231</v>
      </c>
      <c r="DK295">
        <v>15</v>
      </c>
      <c r="DL295">
        <v>1621533543.5</v>
      </c>
      <c r="DM295" t="s">
        <v>296</v>
      </c>
      <c r="DN295">
        <v>1621533543</v>
      </c>
      <c r="DO295">
        <v>1621533543.5</v>
      </c>
      <c r="DP295">
        <v>4</v>
      </c>
      <c r="DQ295">
        <v>0.002</v>
      </c>
      <c r="DR295">
        <v>0.003</v>
      </c>
      <c r="DS295">
        <v>8.559</v>
      </c>
      <c r="DT295">
        <v>0.154</v>
      </c>
      <c r="DU295">
        <v>420</v>
      </c>
      <c r="DV295">
        <v>13</v>
      </c>
      <c r="DW295">
        <v>1.35</v>
      </c>
      <c r="DX295">
        <v>0.35</v>
      </c>
      <c r="DY295">
        <v>-10.0577034146341</v>
      </c>
      <c r="DZ295">
        <v>-0.206131777003477</v>
      </c>
      <c r="EA295">
        <v>0.148631440599497</v>
      </c>
      <c r="EB295">
        <v>1</v>
      </c>
      <c r="EC295">
        <v>3.47875151515152</v>
      </c>
      <c r="ED295">
        <v>0.0714644221247567</v>
      </c>
      <c r="EE295">
        <v>0.186651935221542</v>
      </c>
      <c r="EF295">
        <v>1</v>
      </c>
      <c r="EG295">
        <v>0.000451599387804878</v>
      </c>
      <c r="EH295">
        <v>0.0270697594348432</v>
      </c>
      <c r="EI295">
        <v>0.0040900789374523</v>
      </c>
      <c r="EJ295">
        <v>1</v>
      </c>
      <c r="EK295">
        <v>3</v>
      </c>
      <c r="EL295">
        <v>3</v>
      </c>
      <c r="EM295" t="s">
        <v>297</v>
      </c>
      <c r="EN295">
        <v>100</v>
      </c>
      <c r="EO295">
        <v>100</v>
      </c>
      <c r="EP295">
        <v>11.242</v>
      </c>
      <c r="EQ295">
        <v>0.1533</v>
      </c>
      <c r="ER295">
        <v>5.25304998807394</v>
      </c>
      <c r="ES295">
        <v>0.0095515401478521</v>
      </c>
      <c r="ET295">
        <v>-4.08282145803731e-06</v>
      </c>
      <c r="EU295">
        <v>9.61633180237613e-10</v>
      </c>
      <c r="EV295">
        <v>-0.0133641391554055</v>
      </c>
      <c r="EW295">
        <v>0.00964955815971448</v>
      </c>
      <c r="EX295">
        <v>0.000351754833574242</v>
      </c>
      <c r="EY295">
        <v>-6.74969522547015e-06</v>
      </c>
      <c r="EZ295">
        <v>-1</v>
      </c>
      <c r="FA295">
        <v>-1</v>
      </c>
      <c r="FB295">
        <v>-1</v>
      </c>
      <c r="FC295">
        <v>-1</v>
      </c>
      <c r="FD295">
        <v>9.7</v>
      </c>
      <c r="FE295">
        <v>9.7</v>
      </c>
      <c r="FF295">
        <v>2</v>
      </c>
      <c r="FG295">
        <v>792.826</v>
      </c>
      <c r="FH295">
        <v>740.774</v>
      </c>
      <c r="FI295">
        <v>20.0001</v>
      </c>
      <c r="FJ295">
        <v>26.7342</v>
      </c>
      <c r="FK295">
        <v>30</v>
      </c>
      <c r="FL295">
        <v>26.8151</v>
      </c>
      <c r="FM295">
        <v>26.7902</v>
      </c>
      <c r="FN295">
        <v>50.9177</v>
      </c>
      <c r="FO295">
        <v>15.3643</v>
      </c>
      <c r="FP295">
        <v>6.08919</v>
      </c>
      <c r="FQ295">
        <v>20</v>
      </c>
      <c r="FR295">
        <v>932.21</v>
      </c>
      <c r="FS295">
        <v>12.9953</v>
      </c>
      <c r="FT295">
        <v>100.06</v>
      </c>
      <c r="FU295">
        <v>100.424</v>
      </c>
    </row>
    <row r="296" spans="1:177">
      <c r="A296">
        <v>280</v>
      </c>
      <c r="B296">
        <v>1621534127.6</v>
      </c>
      <c r="C296">
        <v>558.099999904633</v>
      </c>
      <c r="D296" t="s">
        <v>856</v>
      </c>
      <c r="E296" t="s">
        <v>857</v>
      </c>
      <c r="G296">
        <v>1621534127.6</v>
      </c>
      <c r="H296">
        <f>CD296*AF296*(BZ296-CA296)/(100*BS296*(1000-AF296*BZ296))</f>
        <v>0</v>
      </c>
      <c r="I296">
        <f>CD296*AF296*(BY296-BX296*(1000-AF296*CA296)/(1000-AF296*BZ296))/(100*BS296)</f>
        <v>0</v>
      </c>
      <c r="J296">
        <f>BX296 - IF(AF296&gt;1, I296*BS296*100.0/(AH296*CL296), 0)</f>
        <v>0</v>
      </c>
      <c r="K296">
        <f>((Q296-H296/2)*J296-I296)/(Q296+H296/2)</f>
        <v>0</v>
      </c>
      <c r="L296">
        <f>K296*(CE296+CF296)/1000.0</f>
        <v>0</v>
      </c>
      <c r="M296">
        <f>(BX296 - IF(AF296&gt;1, I296*BS296*100.0/(AH296*CL296), 0))*(CE296+CF296)/1000.0</f>
        <v>0</v>
      </c>
      <c r="N296">
        <f>2.0/((1/P296-1/O296)+SIGN(P296)*SQRT((1/P296-1/O296)*(1/P296-1/O296) + 4*BT296/((BT296+1)*(BT296+1))*(2*1/P296*1/O296-1/O296*1/O296)))</f>
        <v>0</v>
      </c>
      <c r="O296">
        <f>IF(LEFT(BU296,1)&lt;&gt;"0",IF(LEFT(BU296,1)="1",3.0,BV296),$D$5+$E$5*(CL296*CE296/($K$5*1000))+$F$5*(CL296*CE296/($K$5*1000))*MAX(MIN(BS296,$J$5),$I$5)*MAX(MIN(BS296,$J$5),$I$5)+$G$5*MAX(MIN(BS296,$J$5),$I$5)*(CL296*CE296/($K$5*1000))+$H$5*(CL296*CE296/($K$5*1000))*(CL296*CE296/($K$5*1000)))</f>
        <v>0</v>
      </c>
      <c r="P296">
        <f>H296*(1000-(1000*0.61365*exp(17.502*T296/(240.97+T296))/(CE296+CF296)+BZ296)/2)/(1000*0.61365*exp(17.502*T296/(240.97+T296))/(CE296+CF296)-BZ296)</f>
        <v>0</v>
      </c>
      <c r="Q296">
        <f>1/((BT296+1)/(N296/1.6)+1/(O296/1.37)) + BT296/((BT296+1)/(N296/1.6) + BT296/(O296/1.37))</f>
        <v>0</v>
      </c>
      <c r="R296">
        <f>(BP296*BR296)</f>
        <v>0</v>
      </c>
      <c r="S296">
        <f>(CG296+(R296+2*0.95*5.67E-8*(((CG296+$B$7)+273)^4-(CG296+273)^4)-44100*H296)/(1.84*29.3*O296+8*0.95*5.67E-8*(CG296+273)^3))</f>
        <v>0</v>
      </c>
      <c r="T296">
        <f>($C$7*CH296+$D$7*CI296+$E$7*S296)</f>
        <v>0</v>
      </c>
      <c r="U296">
        <f>0.61365*exp(17.502*T296/(240.97+T296))</f>
        <v>0</v>
      </c>
      <c r="V296">
        <f>(W296/X296*100)</f>
        <v>0</v>
      </c>
      <c r="W296">
        <f>BZ296*(CE296+CF296)/1000</f>
        <v>0</v>
      </c>
      <c r="X296">
        <f>0.61365*exp(17.502*CG296/(240.97+CG296))</f>
        <v>0</v>
      </c>
      <c r="Y296">
        <f>(U296-BZ296*(CE296+CF296)/1000)</f>
        <v>0</v>
      </c>
      <c r="Z296">
        <f>(-H296*44100)</f>
        <v>0</v>
      </c>
      <c r="AA296">
        <f>2*29.3*O296*0.92*(CG296-T296)</f>
        <v>0</v>
      </c>
      <c r="AB296">
        <f>2*0.95*5.67E-8*(((CG296+$B$7)+273)^4-(T296+273)^4)</f>
        <v>0</v>
      </c>
      <c r="AC296">
        <f>R296+AB296+Z296+AA296</f>
        <v>0</v>
      </c>
      <c r="AD296">
        <v>0</v>
      </c>
      <c r="AE296">
        <v>0</v>
      </c>
      <c r="AF296">
        <f>IF(AD296*$H$13&gt;=AH296,1.0,(AH296/(AH296-AD296*$H$13)))</f>
        <v>0</v>
      </c>
      <c r="AG296">
        <f>(AF296-1)*100</f>
        <v>0</v>
      </c>
      <c r="AH296">
        <f>MAX(0,($B$13+$C$13*CL296)/(1+$D$13*CL296)*CE296/(CG296+273)*$E$13)</f>
        <v>0</v>
      </c>
      <c r="AI296" t="s">
        <v>294</v>
      </c>
      <c r="AJ296">
        <v>0</v>
      </c>
      <c r="AK296">
        <v>0</v>
      </c>
      <c r="AL296">
        <f>AK296-AJ296</f>
        <v>0</v>
      </c>
      <c r="AM296">
        <f>AL296/AK296</f>
        <v>0</v>
      </c>
      <c r="AN296">
        <v>0</v>
      </c>
      <c r="AO296" t="s">
        <v>294</v>
      </c>
      <c r="AP296">
        <v>0</v>
      </c>
      <c r="AQ296">
        <v>0</v>
      </c>
      <c r="AR296">
        <f>1-AP296/AQ296</f>
        <v>0</v>
      </c>
      <c r="AS296">
        <v>0.5</v>
      </c>
      <c r="AT296">
        <f>BP296</f>
        <v>0</v>
      </c>
      <c r="AU296">
        <f>I296</f>
        <v>0</v>
      </c>
      <c r="AV296">
        <f>AR296*AS296*AT296</f>
        <v>0</v>
      </c>
      <c r="AW296">
        <f>BB296/AQ296</f>
        <v>0</v>
      </c>
      <c r="AX296">
        <f>(AU296-AN296)/AT296</f>
        <v>0</v>
      </c>
      <c r="AY296">
        <f>(AK296-AQ296)/AQ296</f>
        <v>0</v>
      </c>
      <c r="AZ296" t="s">
        <v>294</v>
      </c>
      <c r="BA296">
        <v>0</v>
      </c>
      <c r="BB296">
        <f>AQ296-BA296</f>
        <v>0</v>
      </c>
      <c r="BC296">
        <f>(AQ296-AP296)/(AQ296-BA296)</f>
        <v>0</v>
      </c>
      <c r="BD296">
        <f>(AK296-AQ296)/(AK296-BA296)</f>
        <v>0</v>
      </c>
      <c r="BE296">
        <f>(AQ296-AP296)/(AQ296-AJ296)</f>
        <v>0</v>
      </c>
      <c r="BF296">
        <f>(AK296-AQ296)/(AK296-AJ296)</f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f>$B$11*CM296+$C$11*CN296+$F$11*CO296*(1-CR296)</f>
        <v>0</v>
      </c>
      <c r="BP296">
        <f>BO296*BQ296</f>
        <v>0</v>
      </c>
      <c r="BQ296">
        <f>($B$11*$D$9+$C$11*$D$9+$F$11*((DB296+CT296)/MAX(DB296+CT296+DC296, 0.1)*$I$9+DC296/MAX(DB296+CT296+DC296, 0.1)*$J$9))/($B$11+$C$11+$F$11)</f>
        <v>0</v>
      </c>
      <c r="BR296">
        <f>($B$11*$K$9+$C$11*$K$9+$F$11*((DB296+CT296)/MAX(DB296+CT296+DC296, 0.1)*$P$9+DC296/MAX(DB296+CT296+DC296, 0.1)*$Q$9))/($B$11+$C$11+$F$11)</f>
        <v>0</v>
      </c>
      <c r="BS296">
        <v>6</v>
      </c>
      <c r="BT296">
        <v>0.5</v>
      </c>
      <c r="BU296" t="s">
        <v>295</v>
      </c>
      <c r="BV296">
        <v>2</v>
      </c>
      <c r="BW296">
        <v>1621534127.6</v>
      </c>
      <c r="BX296">
        <v>914.445</v>
      </c>
      <c r="BY296">
        <v>924.784</v>
      </c>
      <c r="BZ296">
        <v>12.9318</v>
      </c>
      <c r="CA296">
        <v>12.9695</v>
      </c>
      <c r="CB296">
        <v>903.187</v>
      </c>
      <c r="CC296">
        <v>12.7785</v>
      </c>
      <c r="CD296">
        <v>700.229</v>
      </c>
      <c r="CE296">
        <v>100.923</v>
      </c>
      <c r="CF296">
        <v>0.10103</v>
      </c>
      <c r="CG296">
        <v>22.9362</v>
      </c>
      <c r="CH296">
        <v>22.9155</v>
      </c>
      <c r="CI296">
        <v>999.9</v>
      </c>
      <c r="CJ296">
        <v>0</v>
      </c>
      <c r="CK296">
        <v>0</v>
      </c>
      <c r="CL296">
        <v>9930</v>
      </c>
      <c r="CM296">
        <v>0</v>
      </c>
      <c r="CN296">
        <v>3.21148</v>
      </c>
      <c r="CO296">
        <v>600.098</v>
      </c>
      <c r="CP296">
        <v>0.933003</v>
      </c>
      <c r="CQ296">
        <v>0.0669971</v>
      </c>
      <c r="CR296">
        <v>0</v>
      </c>
      <c r="CS296">
        <v>3.279</v>
      </c>
      <c r="CT296">
        <v>4.99951</v>
      </c>
      <c r="CU296">
        <v>86.1907</v>
      </c>
      <c r="CV296">
        <v>4814.9</v>
      </c>
      <c r="CW296">
        <v>37.562</v>
      </c>
      <c r="CX296">
        <v>41.312</v>
      </c>
      <c r="CY296">
        <v>39.937</v>
      </c>
      <c r="CZ296">
        <v>40.875</v>
      </c>
      <c r="DA296">
        <v>39.875</v>
      </c>
      <c r="DB296">
        <v>555.23</v>
      </c>
      <c r="DC296">
        <v>39.87</v>
      </c>
      <c r="DD296">
        <v>0</v>
      </c>
      <c r="DE296">
        <v>1621534131.4</v>
      </c>
      <c r="DF296">
        <v>0</v>
      </c>
      <c r="DG296">
        <v>3.461136</v>
      </c>
      <c r="DH296">
        <v>-0.877207669465945</v>
      </c>
      <c r="DI296">
        <v>-0.428415393917007</v>
      </c>
      <c r="DJ296">
        <v>86.208356</v>
      </c>
      <c r="DK296">
        <v>15</v>
      </c>
      <c r="DL296">
        <v>1621533543.5</v>
      </c>
      <c r="DM296" t="s">
        <v>296</v>
      </c>
      <c r="DN296">
        <v>1621533543</v>
      </c>
      <c r="DO296">
        <v>1621533543.5</v>
      </c>
      <c r="DP296">
        <v>4</v>
      </c>
      <c r="DQ296">
        <v>0.002</v>
      </c>
      <c r="DR296">
        <v>0.003</v>
      </c>
      <c r="DS296">
        <v>8.559</v>
      </c>
      <c r="DT296">
        <v>0.154</v>
      </c>
      <c r="DU296">
        <v>420</v>
      </c>
      <c r="DV296">
        <v>13</v>
      </c>
      <c r="DW296">
        <v>1.35</v>
      </c>
      <c r="DX296">
        <v>0.35</v>
      </c>
      <c r="DY296">
        <v>-10.0854907317073</v>
      </c>
      <c r="DZ296">
        <v>-0.336199233449462</v>
      </c>
      <c r="EA296">
        <v>0.141171328834259</v>
      </c>
      <c r="EB296">
        <v>1</v>
      </c>
      <c r="EC296">
        <v>3.46981428571429</v>
      </c>
      <c r="ED296">
        <v>0.00800220093652151</v>
      </c>
      <c r="EE296">
        <v>0.187703605480034</v>
      </c>
      <c r="EF296">
        <v>1</v>
      </c>
      <c r="EG296">
        <v>-0.000818693782926829</v>
      </c>
      <c r="EH296">
        <v>-0.0125553924731707</v>
      </c>
      <c r="EI296">
        <v>0.00756521799640446</v>
      </c>
      <c r="EJ296">
        <v>1</v>
      </c>
      <c r="EK296">
        <v>3</v>
      </c>
      <c r="EL296">
        <v>3</v>
      </c>
      <c r="EM296" t="s">
        <v>297</v>
      </c>
      <c r="EN296">
        <v>100</v>
      </c>
      <c r="EO296">
        <v>100</v>
      </c>
      <c r="EP296">
        <v>11.258</v>
      </c>
      <c r="EQ296">
        <v>0.1533</v>
      </c>
      <c r="ER296">
        <v>5.25304998807394</v>
      </c>
      <c r="ES296">
        <v>0.0095515401478521</v>
      </c>
      <c r="ET296">
        <v>-4.08282145803731e-06</v>
      </c>
      <c r="EU296">
        <v>9.61633180237613e-10</v>
      </c>
      <c r="EV296">
        <v>-0.0133641391554055</v>
      </c>
      <c r="EW296">
        <v>0.00964955815971448</v>
      </c>
      <c r="EX296">
        <v>0.000351754833574242</v>
      </c>
      <c r="EY296">
        <v>-6.74969522547015e-06</v>
      </c>
      <c r="EZ296">
        <v>-1</v>
      </c>
      <c r="FA296">
        <v>-1</v>
      </c>
      <c r="FB296">
        <v>-1</v>
      </c>
      <c r="FC296">
        <v>-1</v>
      </c>
      <c r="FD296">
        <v>9.7</v>
      </c>
      <c r="FE296">
        <v>9.7</v>
      </c>
      <c r="FF296">
        <v>2</v>
      </c>
      <c r="FG296">
        <v>794.04</v>
      </c>
      <c r="FH296">
        <v>740.395</v>
      </c>
      <c r="FI296">
        <v>20</v>
      </c>
      <c r="FJ296">
        <v>26.7342</v>
      </c>
      <c r="FK296">
        <v>29.9999</v>
      </c>
      <c r="FL296">
        <v>26.8128</v>
      </c>
      <c r="FM296">
        <v>26.7897</v>
      </c>
      <c r="FN296">
        <v>51.071</v>
      </c>
      <c r="FO296">
        <v>15.3643</v>
      </c>
      <c r="FP296">
        <v>6.08919</v>
      </c>
      <c r="FQ296">
        <v>20</v>
      </c>
      <c r="FR296">
        <v>935.58</v>
      </c>
      <c r="FS296">
        <v>12.9953</v>
      </c>
      <c r="FT296">
        <v>100.057</v>
      </c>
      <c r="FU296">
        <v>100.424</v>
      </c>
    </row>
    <row r="297" spans="1:177">
      <c r="A297">
        <v>281</v>
      </c>
      <c r="B297">
        <v>1621534129.6</v>
      </c>
      <c r="C297">
        <v>560.099999904633</v>
      </c>
      <c r="D297" t="s">
        <v>858</v>
      </c>
      <c r="E297" t="s">
        <v>859</v>
      </c>
      <c r="G297">
        <v>1621534129.6</v>
      </c>
      <c r="H297">
        <f>CD297*AF297*(BZ297-CA297)/(100*BS297*(1000-AF297*BZ297))</f>
        <v>0</v>
      </c>
      <c r="I297">
        <f>CD297*AF297*(BY297-BX297*(1000-AF297*CA297)/(1000-AF297*BZ297))/(100*BS297)</f>
        <v>0</v>
      </c>
      <c r="J297">
        <f>BX297 - IF(AF297&gt;1, I297*BS297*100.0/(AH297*CL297), 0)</f>
        <v>0</v>
      </c>
      <c r="K297">
        <f>((Q297-H297/2)*J297-I297)/(Q297+H297/2)</f>
        <v>0</v>
      </c>
      <c r="L297">
        <f>K297*(CE297+CF297)/1000.0</f>
        <v>0</v>
      </c>
      <c r="M297">
        <f>(BX297 - IF(AF297&gt;1, I297*BS297*100.0/(AH297*CL297), 0))*(CE297+CF297)/1000.0</f>
        <v>0</v>
      </c>
      <c r="N297">
        <f>2.0/((1/P297-1/O297)+SIGN(P297)*SQRT((1/P297-1/O297)*(1/P297-1/O297) + 4*BT297/((BT297+1)*(BT297+1))*(2*1/P297*1/O297-1/O297*1/O297)))</f>
        <v>0</v>
      </c>
      <c r="O297">
        <f>IF(LEFT(BU297,1)&lt;&gt;"0",IF(LEFT(BU297,1)="1",3.0,BV297),$D$5+$E$5*(CL297*CE297/($K$5*1000))+$F$5*(CL297*CE297/($K$5*1000))*MAX(MIN(BS297,$J$5),$I$5)*MAX(MIN(BS297,$J$5),$I$5)+$G$5*MAX(MIN(BS297,$J$5),$I$5)*(CL297*CE297/($K$5*1000))+$H$5*(CL297*CE297/($K$5*1000))*(CL297*CE297/($K$5*1000)))</f>
        <v>0</v>
      </c>
      <c r="P297">
        <f>H297*(1000-(1000*0.61365*exp(17.502*T297/(240.97+T297))/(CE297+CF297)+BZ297)/2)/(1000*0.61365*exp(17.502*T297/(240.97+T297))/(CE297+CF297)-BZ297)</f>
        <v>0</v>
      </c>
      <c r="Q297">
        <f>1/((BT297+1)/(N297/1.6)+1/(O297/1.37)) + BT297/((BT297+1)/(N297/1.6) + BT297/(O297/1.37))</f>
        <v>0</v>
      </c>
      <c r="R297">
        <f>(BP297*BR297)</f>
        <v>0</v>
      </c>
      <c r="S297">
        <f>(CG297+(R297+2*0.95*5.67E-8*(((CG297+$B$7)+273)^4-(CG297+273)^4)-44100*H297)/(1.84*29.3*O297+8*0.95*5.67E-8*(CG297+273)^3))</f>
        <v>0</v>
      </c>
      <c r="T297">
        <f>($C$7*CH297+$D$7*CI297+$E$7*S297)</f>
        <v>0</v>
      </c>
      <c r="U297">
        <f>0.61365*exp(17.502*T297/(240.97+T297))</f>
        <v>0</v>
      </c>
      <c r="V297">
        <f>(W297/X297*100)</f>
        <v>0</v>
      </c>
      <c r="W297">
        <f>BZ297*(CE297+CF297)/1000</f>
        <v>0</v>
      </c>
      <c r="X297">
        <f>0.61365*exp(17.502*CG297/(240.97+CG297))</f>
        <v>0</v>
      </c>
      <c r="Y297">
        <f>(U297-BZ297*(CE297+CF297)/1000)</f>
        <v>0</v>
      </c>
      <c r="Z297">
        <f>(-H297*44100)</f>
        <v>0</v>
      </c>
      <c r="AA297">
        <f>2*29.3*O297*0.92*(CG297-T297)</f>
        <v>0</v>
      </c>
      <c r="AB297">
        <f>2*0.95*5.67E-8*(((CG297+$B$7)+273)^4-(T297+273)^4)</f>
        <v>0</v>
      </c>
      <c r="AC297">
        <f>R297+AB297+Z297+AA297</f>
        <v>0</v>
      </c>
      <c r="AD297">
        <v>0</v>
      </c>
      <c r="AE297">
        <v>0</v>
      </c>
      <c r="AF297">
        <f>IF(AD297*$H$13&gt;=AH297,1.0,(AH297/(AH297-AD297*$H$13)))</f>
        <v>0</v>
      </c>
      <c r="AG297">
        <f>(AF297-1)*100</f>
        <v>0</v>
      </c>
      <c r="AH297">
        <f>MAX(0,($B$13+$C$13*CL297)/(1+$D$13*CL297)*CE297/(CG297+273)*$E$13)</f>
        <v>0</v>
      </c>
      <c r="AI297" t="s">
        <v>294</v>
      </c>
      <c r="AJ297">
        <v>0</v>
      </c>
      <c r="AK297">
        <v>0</v>
      </c>
      <c r="AL297">
        <f>AK297-AJ297</f>
        <v>0</v>
      </c>
      <c r="AM297">
        <f>AL297/AK297</f>
        <v>0</v>
      </c>
      <c r="AN297">
        <v>0</v>
      </c>
      <c r="AO297" t="s">
        <v>294</v>
      </c>
      <c r="AP297">
        <v>0</v>
      </c>
      <c r="AQ297">
        <v>0</v>
      </c>
      <c r="AR297">
        <f>1-AP297/AQ297</f>
        <v>0</v>
      </c>
      <c r="AS297">
        <v>0.5</v>
      </c>
      <c r="AT297">
        <f>BP297</f>
        <v>0</v>
      </c>
      <c r="AU297">
        <f>I297</f>
        <v>0</v>
      </c>
      <c r="AV297">
        <f>AR297*AS297*AT297</f>
        <v>0</v>
      </c>
      <c r="AW297">
        <f>BB297/AQ297</f>
        <v>0</v>
      </c>
      <c r="AX297">
        <f>(AU297-AN297)/AT297</f>
        <v>0</v>
      </c>
      <c r="AY297">
        <f>(AK297-AQ297)/AQ297</f>
        <v>0</v>
      </c>
      <c r="AZ297" t="s">
        <v>294</v>
      </c>
      <c r="BA297">
        <v>0</v>
      </c>
      <c r="BB297">
        <f>AQ297-BA297</f>
        <v>0</v>
      </c>
      <c r="BC297">
        <f>(AQ297-AP297)/(AQ297-BA297)</f>
        <v>0</v>
      </c>
      <c r="BD297">
        <f>(AK297-AQ297)/(AK297-BA297)</f>
        <v>0</v>
      </c>
      <c r="BE297">
        <f>(AQ297-AP297)/(AQ297-AJ297)</f>
        <v>0</v>
      </c>
      <c r="BF297">
        <f>(AK297-AQ297)/(AK297-AJ297)</f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f>$B$11*CM297+$C$11*CN297+$F$11*CO297*(1-CR297)</f>
        <v>0</v>
      </c>
      <c r="BP297">
        <f>BO297*BQ297</f>
        <v>0</v>
      </c>
      <c r="BQ297">
        <f>($B$11*$D$9+$C$11*$D$9+$F$11*((DB297+CT297)/MAX(DB297+CT297+DC297, 0.1)*$I$9+DC297/MAX(DB297+CT297+DC297, 0.1)*$J$9))/($B$11+$C$11+$F$11)</f>
        <v>0</v>
      </c>
      <c r="BR297">
        <f>($B$11*$K$9+$C$11*$K$9+$F$11*((DB297+CT297)/MAX(DB297+CT297+DC297, 0.1)*$P$9+DC297/MAX(DB297+CT297+DC297, 0.1)*$Q$9))/($B$11+$C$11+$F$11)</f>
        <v>0</v>
      </c>
      <c r="BS297">
        <v>6</v>
      </c>
      <c r="BT297">
        <v>0.5</v>
      </c>
      <c r="BU297" t="s">
        <v>295</v>
      </c>
      <c r="BV297">
        <v>2</v>
      </c>
      <c r="BW297">
        <v>1621534129.6</v>
      </c>
      <c r="BX297">
        <v>917.759</v>
      </c>
      <c r="BY297">
        <v>927.693</v>
      </c>
      <c r="BZ297">
        <v>12.9411</v>
      </c>
      <c r="CA297">
        <v>12.9695</v>
      </c>
      <c r="CB297">
        <v>906.486</v>
      </c>
      <c r="CC297">
        <v>12.7877</v>
      </c>
      <c r="CD297">
        <v>700.199</v>
      </c>
      <c r="CE297">
        <v>100.928</v>
      </c>
      <c r="CF297">
        <v>0.100022</v>
      </c>
      <c r="CG297">
        <v>22.9339</v>
      </c>
      <c r="CH297">
        <v>22.9018</v>
      </c>
      <c r="CI297">
        <v>999.9</v>
      </c>
      <c r="CJ297">
        <v>0</v>
      </c>
      <c r="CK297">
        <v>0</v>
      </c>
      <c r="CL297">
        <v>10070</v>
      </c>
      <c r="CM297">
        <v>0</v>
      </c>
      <c r="CN297">
        <v>3.21148</v>
      </c>
      <c r="CO297">
        <v>600.1</v>
      </c>
      <c r="CP297">
        <v>0.933003</v>
      </c>
      <c r="CQ297">
        <v>0.0669971</v>
      </c>
      <c r="CR297">
        <v>0</v>
      </c>
      <c r="CS297">
        <v>3.2819</v>
      </c>
      <c r="CT297">
        <v>4.99951</v>
      </c>
      <c r="CU297">
        <v>86.418</v>
      </c>
      <c r="CV297">
        <v>4814.91</v>
      </c>
      <c r="CW297">
        <v>37.562</v>
      </c>
      <c r="CX297">
        <v>41.312</v>
      </c>
      <c r="CY297">
        <v>40</v>
      </c>
      <c r="CZ297">
        <v>40.875</v>
      </c>
      <c r="DA297">
        <v>39.875</v>
      </c>
      <c r="DB297">
        <v>555.23</v>
      </c>
      <c r="DC297">
        <v>39.87</v>
      </c>
      <c r="DD297">
        <v>0</v>
      </c>
      <c r="DE297">
        <v>1621534133.8</v>
      </c>
      <c r="DF297">
        <v>0</v>
      </c>
      <c r="DG297">
        <v>3.44156</v>
      </c>
      <c r="DH297">
        <v>-0.774446133871696</v>
      </c>
      <c r="DI297">
        <v>-0.0600000137721338</v>
      </c>
      <c r="DJ297">
        <v>86.214896</v>
      </c>
      <c r="DK297">
        <v>15</v>
      </c>
      <c r="DL297">
        <v>1621533543.5</v>
      </c>
      <c r="DM297" t="s">
        <v>296</v>
      </c>
      <c r="DN297">
        <v>1621533543</v>
      </c>
      <c r="DO297">
        <v>1621533543.5</v>
      </c>
      <c r="DP297">
        <v>4</v>
      </c>
      <c r="DQ297">
        <v>0.002</v>
      </c>
      <c r="DR297">
        <v>0.003</v>
      </c>
      <c r="DS297">
        <v>8.559</v>
      </c>
      <c r="DT297">
        <v>0.154</v>
      </c>
      <c r="DU297">
        <v>420</v>
      </c>
      <c r="DV297">
        <v>13</v>
      </c>
      <c r="DW297">
        <v>1.35</v>
      </c>
      <c r="DX297">
        <v>0.35</v>
      </c>
      <c r="DY297">
        <v>-10.090477804878</v>
      </c>
      <c r="DZ297">
        <v>-0.42200738675958</v>
      </c>
      <c r="EA297">
        <v>0.13191647781673</v>
      </c>
      <c r="EB297">
        <v>1</v>
      </c>
      <c r="EC297">
        <v>3.46657352941176</v>
      </c>
      <c r="ED297">
        <v>-0.471607771622708</v>
      </c>
      <c r="EE297">
        <v>0.182536475498853</v>
      </c>
      <c r="EF297">
        <v>1</v>
      </c>
      <c r="EG297">
        <v>-0.00378752939268293</v>
      </c>
      <c r="EH297">
        <v>-0.0706750602</v>
      </c>
      <c r="EI297">
        <v>0.0124449695677204</v>
      </c>
      <c r="EJ297">
        <v>1</v>
      </c>
      <c r="EK297">
        <v>3</v>
      </c>
      <c r="EL297">
        <v>3</v>
      </c>
      <c r="EM297" t="s">
        <v>297</v>
      </c>
      <c r="EN297">
        <v>100</v>
      </c>
      <c r="EO297">
        <v>100</v>
      </c>
      <c r="EP297">
        <v>11.273</v>
      </c>
      <c r="EQ297">
        <v>0.1534</v>
      </c>
      <c r="ER297">
        <v>5.25304998807394</v>
      </c>
      <c r="ES297">
        <v>0.0095515401478521</v>
      </c>
      <c r="ET297">
        <v>-4.08282145803731e-06</v>
      </c>
      <c r="EU297">
        <v>9.61633180237613e-10</v>
      </c>
      <c r="EV297">
        <v>-0.0133641391554055</v>
      </c>
      <c r="EW297">
        <v>0.00964955815971448</v>
      </c>
      <c r="EX297">
        <v>0.000351754833574242</v>
      </c>
      <c r="EY297">
        <v>-6.74969522547015e-06</v>
      </c>
      <c r="EZ297">
        <v>-1</v>
      </c>
      <c r="FA297">
        <v>-1</v>
      </c>
      <c r="FB297">
        <v>-1</v>
      </c>
      <c r="FC297">
        <v>-1</v>
      </c>
      <c r="FD297">
        <v>9.8</v>
      </c>
      <c r="FE297">
        <v>9.8</v>
      </c>
      <c r="FF297">
        <v>2</v>
      </c>
      <c r="FG297">
        <v>793.15</v>
      </c>
      <c r="FH297">
        <v>740.174</v>
      </c>
      <c r="FI297">
        <v>20</v>
      </c>
      <c r="FJ297">
        <v>26.7342</v>
      </c>
      <c r="FK297">
        <v>30</v>
      </c>
      <c r="FL297">
        <v>26.8128</v>
      </c>
      <c r="FM297">
        <v>26.7879</v>
      </c>
      <c r="FN297">
        <v>51.2235</v>
      </c>
      <c r="FO297">
        <v>15.3643</v>
      </c>
      <c r="FP297">
        <v>6.08919</v>
      </c>
      <c r="FQ297">
        <v>20</v>
      </c>
      <c r="FR297">
        <v>938.96</v>
      </c>
      <c r="FS297">
        <v>12.9953</v>
      </c>
      <c r="FT297">
        <v>100.06</v>
      </c>
      <c r="FU297">
        <v>100.424</v>
      </c>
    </row>
    <row r="298" spans="1:177">
      <c r="A298">
        <v>282</v>
      </c>
      <c r="B298">
        <v>1621534131.6</v>
      </c>
      <c r="C298">
        <v>562.099999904633</v>
      </c>
      <c r="D298" t="s">
        <v>860</v>
      </c>
      <c r="E298" t="s">
        <v>861</v>
      </c>
      <c r="G298">
        <v>1621534131.6</v>
      </c>
      <c r="H298">
        <f>CD298*AF298*(BZ298-CA298)/(100*BS298*(1000-AF298*BZ298))</f>
        <v>0</v>
      </c>
      <c r="I298">
        <f>CD298*AF298*(BY298-BX298*(1000-AF298*CA298)/(1000-AF298*BZ298))/(100*BS298)</f>
        <v>0</v>
      </c>
      <c r="J298">
        <f>BX298 - IF(AF298&gt;1, I298*BS298*100.0/(AH298*CL298), 0)</f>
        <v>0</v>
      </c>
      <c r="K298">
        <f>((Q298-H298/2)*J298-I298)/(Q298+H298/2)</f>
        <v>0</v>
      </c>
      <c r="L298">
        <f>K298*(CE298+CF298)/1000.0</f>
        <v>0</v>
      </c>
      <c r="M298">
        <f>(BX298 - IF(AF298&gt;1, I298*BS298*100.0/(AH298*CL298), 0))*(CE298+CF298)/1000.0</f>
        <v>0</v>
      </c>
      <c r="N298">
        <f>2.0/((1/P298-1/O298)+SIGN(P298)*SQRT((1/P298-1/O298)*(1/P298-1/O298) + 4*BT298/((BT298+1)*(BT298+1))*(2*1/P298*1/O298-1/O298*1/O298)))</f>
        <v>0</v>
      </c>
      <c r="O298">
        <f>IF(LEFT(BU298,1)&lt;&gt;"0",IF(LEFT(BU298,1)="1",3.0,BV298),$D$5+$E$5*(CL298*CE298/($K$5*1000))+$F$5*(CL298*CE298/($K$5*1000))*MAX(MIN(BS298,$J$5),$I$5)*MAX(MIN(BS298,$J$5),$I$5)+$G$5*MAX(MIN(BS298,$J$5),$I$5)*(CL298*CE298/($K$5*1000))+$H$5*(CL298*CE298/($K$5*1000))*(CL298*CE298/($K$5*1000)))</f>
        <v>0</v>
      </c>
      <c r="P298">
        <f>H298*(1000-(1000*0.61365*exp(17.502*T298/(240.97+T298))/(CE298+CF298)+BZ298)/2)/(1000*0.61365*exp(17.502*T298/(240.97+T298))/(CE298+CF298)-BZ298)</f>
        <v>0</v>
      </c>
      <c r="Q298">
        <f>1/((BT298+1)/(N298/1.6)+1/(O298/1.37)) + BT298/((BT298+1)/(N298/1.6) + BT298/(O298/1.37))</f>
        <v>0</v>
      </c>
      <c r="R298">
        <f>(BP298*BR298)</f>
        <v>0</v>
      </c>
      <c r="S298">
        <f>(CG298+(R298+2*0.95*5.67E-8*(((CG298+$B$7)+273)^4-(CG298+273)^4)-44100*H298)/(1.84*29.3*O298+8*0.95*5.67E-8*(CG298+273)^3))</f>
        <v>0</v>
      </c>
      <c r="T298">
        <f>($C$7*CH298+$D$7*CI298+$E$7*S298)</f>
        <v>0</v>
      </c>
      <c r="U298">
        <f>0.61365*exp(17.502*T298/(240.97+T298))</f>
        <v>0</v>
      </c>
      <c r="V298">
        <f>(W298/X298*100)</f>
        <v>0</v>
      </c>
      <c r="W298">
        <f>BZ298*(CE298+CF298)/1000</f>
        <v>0</v>
      </c>
      <c r="X298">
        <f>0.61365*exp(17.502*CG298/(240.97+CG298))</f>
        <v>0</v>
      </c>
      <c r="Y298">
        <f>(U298-BZ298*(CE298+CF298)/1000)</f>
        <v>0</v>
      </c>
      <c r="Z298">
        <f>(-H298*44100)</f>
        <v>0</v>
      </c>
      <c r="AA298">
        <f>2*29.3*O298*0.92*(CG298-T298)</f>
        <v>0</v>
      </c>
      <c r="AB298">
        <f>2*0.95*5.67E-8*(((CG298+$B$7)+273)^4-(T298+273)^4)</f>
        <v>0</v>
      </c>
      <c r="AC298">
        <f>R298+AB298+Z298+AA298</f>
        <v>0</v>
      </c>
      <c r="AD298">
        <v>0</v>
      </c>
      <c r="AE298">
        <v>0</v>
      </c>
      <c r="AF298">
        <f>IF(AD298*$H$13&gt;=AH298,1.0,(AH298/(AH298-AD298*$H$13)))</f>
        <v>0</v>
      </c>
      <c r="AG298">
        <f>(AF298-1)*100</f>
        <v>0</v>
      </c>
      <c r="AH298">
        <f>MAX(0,($B$13+$C$13*CL298)/(1+$D$13*CL298)*CE298/(CG298+273)*$E$13)</f>
        <v>0</v>
      </c>
      <c r="AI298" t="s">
        <v>294</v>
      </c>
      <c r="AJ298">
        <v>0</v>
      </c>
      <c r="AK298">
        <v>0</v>
      </c>
      <c r="AL298">
        <f>AK298-AJ298</f>
        <v>0</v>
      </c>
      <c r="AM298">
        <f>AL298/AK298</f>
        <v>0</v>
      </c>
      <c r="AN298">
        <v>0</v>
      </c>
      <c r="AO298" t="s">
        <v>294</v>
      </c>
      <c r="AP298">
        <v>0</v>
      </c>
      <c r="AQ298">
        <v>0</v>
      </c>
      <c r="AR298">
        <f>1-AP298/AQ298</f>
        <v>0</v>
      </c>
      <c r="AS298">
        <v>0.5</v>
      </c>
      <c r="AT298">
        <f>BP298</f>
        <v>0</v>
      </c>
      <c r="AU298">
        <f>I298</f>
        <v>0</v>
      </c>
      <c r="AV298">
        <f>AR298*AS298*AT298</f>
        <v>0</v>
      </c>
      <c r="AW298">
        <f>BB298/AQ298</f>
        <v>0</v>
      </c>
      <c r="AX298">
        <f>(AU298-AN298)/AT298</f>
        <v>0</v>
      </c>
      <c r="AY298">
        <f>(AK298-AQ298)/AQ298</f>
        <v>0</v>
      </c>
      <c r="AZ298" t="s">
        <v>294</v>
      </c>
      <c r="BA298">
        <v>0</v>
      </c>
      <c r="BB298">
        <f>AQ298-BA298</f>
        <v>0</v>
      </c>
      <c r="BC298">
        <f>(AQ298-AP298)/(AQ298-BA298)</f>
        <v>0</v>
      </c>
      <c r="BD298">
        <f>(AK298-AQ298)/(AK298-BA298)</f>
        <v>0</v>
      </c>
      <c r="BE298">
        <f>(AQ298-AP298)/(AQ298-AJ298)</f>
        <v>0</v>
      </c>
      <c r="BF298">
        <f>(AK298-AQ298)/(AK298-AJ298)</f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f>$B$11*CM298+$C$11*CN298+$F$11*CO298*(1-CR298)</f>
        <v>0</v>
      </c>
      <c r="BP298">
        <f>BO298*BQ298</f>
        <v>0</v>
      </c>
      <c r="BQ298">
        <f>($B$11*$D$9+$C$11*$D$9+$F$11*((DB298+CT298)/MAX(DB298+CT298+DC298, 0.1)*$I$9+DC298/MAX(DB298+CT298+DC298, 0.1)*$J$9))/($B$11+$C$11+$F$11)</f>
        <v>0</v>
      </c>
      <c r="BR298">
        <f>($B$11*$K$9+$C$11*$K$9+$F$11*((DB298+CT298)/MAX(DB298+CT298+DC298, 0.1)*$P$9+DC298/MAX(DB298+CT298+DC298, 0.1)*$Q$9))/($B$11+$C$11+$F$11)</f>
        <v>0</v>
      </c>
      <c r="BS298">
        <v>6</v>
      </c>
      <c r="BT298">
        <v>0.5</v>
      </c>
      <c r="BU298" t="s">
        <v>295</v>
      </c>
      <c r="BV298">
        <v>2</v>
      </c>
      <c r="BW298">
        <v>1621534131.6</v>
      </c>
      <c r="BX298">
        <v>921.151</v>
      </c>
      <c r="BY298">
        <v>930.977</v>
      </c>
      <c r="BZ298">
        <v>12.9486</v>
      </c>
      <c r="CA298">
        <v>12.965</v>
      </c>
      <c r="CB298">
        <v>909.863</v>
      </c>
      <c r="CC298">
        <v>12.795</v>
      </c>
      <c r="CD298">
        <v>700.072</v>
      </c>
      <c r="CE298">
        <v>100.929</v>
      </c>
      <c r="CF298">
        <v>0.100333</v>
      </c>
      <c r="CG298">
        <v>22.9367</v>
      </c>
      <c r="CH298">
        <v>22.9036</v>
      </c>
      <c r="CI298">
        <v>999.9</v>
      </c>
      <c r="CJ298">
        <v>0</v>
      </c>
      <c r="CK298">
        <v>0</v>
      </c>
      <c r="CL298">
        <v>10020</v>
      </c>
      <c r="CM298">
        <v>0</v>
      </c>
      <c r="CN298">
        <v>3.21148</v>
      </c>
      <c r="CO298">
        <v>600.101</v>
      </c>
      <c r="CP298">
        <v>0.932968</v>
      </c>
      <c r="CQ298">
        <v>0.0670323</v>
      </c>
      <c r="CR298">
        <v>0</v>
      </c>
      <c r="CS298">
        <v>3.2142</v>
      </c>
      <c r="CT298">
        <v>4.99951</v>
      </c>
      <c r="CU298">
        <v>86.3962</v>
      </c>
      <c r="CV298">
        <v>4814.87</v>
      </c>
      <c r="CW298">
        <v>37.562</v>
      </c>
      <c r="CX298">
        <v>41.312</v>
      </c>
      <c r="CY298">
        <v>39.937</v>
      </c>
      <c r="CZ298">
        <v>40.875</v>
      </c>
      <c r="DA298">
        <v>39.875</v>
      </c>
      <c r="DB298">
        <v>555.21</v>
      </c>
      <c r="DC298">
        <v>39.89</v>
      </c>
      <c r="DD298">
        <v>0</v>
      </c>
      <c r="DE298">
        <v>1621534135.6</v>
      </c>
      <c r="DF298">
        <v>0</v>
      </c>
      <c r="DG298">
        <v>3.41971153846154</v>
      </c>
      <c r="DH298">
        <v>-0.861781174404754</v>
      </c>
      <c r="DI298">
        <v>0.261596563098047</v>
      </c>
      <c r="DJ298">
        <v>86.2129269230769</v>
      </c>
      <c r="DK298">
        <v>15</v>
      </c>
      <c r="DL298">
        <v>1621533543.5</v>
      </c>
      <c r="DM298" t="s">
        <v>296</v>
      </c>
      <c r="DN298">
        <v>1621533543</v>
      </c>
      <c r="DO298">
        <v>1621533543.5</v>
      </c>
      <c r="DP298">
        <v>4</v>
      </c>
      <c r="DQ298">
        <v>0.002</v>
      </c>
      <c r="DR298">
        <v>0.003</v>
      </c>
      <c r="DS298">
        <v>8.559</v>
      </c>
      <c r="DT298">
        <v>0.154</v>
      </c>
      <c r="DU298">
        <v>420</v>
      </c>
      <c r="DV298">
        <v>13</v>
      </c>
      <c r="DW298">
        <v>1.35</v>
      </c>
      <c r="DX298">
        <v>0.35</v>
      </c>
      <c r="DY298">
        <v>-10.0787034146341</v>
      </c>
      <c r="DZ298">
        <v>-0.419869337979105</v>
      </c>
      <c r="EA298">
        <v>0.135184873352984</v>
      </c>
      <c r="EB298">
        <v>1</v>
      </c>
      <c r="EC298">
        <v>3.46431515151515</v>
      </c>
      <c r="ED298">
        <v>-0.557578222321983</v>
      </c>
      <c r="EE298">
        <v>0.184481601482595</v>
      </c>
      <c r="EF298">
        <v>1</v>
      </c>
      <c r="EG298">
        <v>-0.00615801280731707</v>
      </c>
      <c r="EH298">
        <v>-0.0946704759407665</v>
      </c>
      <c r="EI298">
        <v>0.0137161301752566</v>
      </c>
      <c r="EJ298">
        <v>1</v>
      </c>
      <c r="EK298">
        <v>3</v>
      </c>
      <c r="EL298">
        <v>3</v>
      </c>
      <c r="EM298" t="s">
        <v>297</v>
      </c>
      <c r="EN298">
        <v>100</v>
      </c>
      <c r="EO298">
        <v>100</v>
      </c>
      <c r="EP298">
        <v>11.288</v>
      </c>
      <c r="EQ298">
        <v>0.1536</v>
      </c>
      <c r="ER298">
        <v>5.25304998807394</v>
      </c>
      <c r="ES298">
        <v>0.0095515401478521</v>
      </c>
      <c r="ET298">
        <v>-4.08282145803731e-06</v>
      </c>
      <c r="EU298">
        <v>9.61633180237613e-10</v>
      </c>
      <c r="EV298">
        <v>-0.0133641391554055</v>
      </c>
      <c r="EW298">
        <v>0.00964955815971448</v>
      </c>
      <c r="EX298">
        <v>0.000351754833574242</v>
      </c>
      <c r="EY298">
        <v>-6.74969522547015e-06</v>
      </c>
      <c r="EZ298">
        <v>-1</v>
      </c>
      <c r="FA298">
        <v>-1</v>
      </c>
      <c r="FB298">
        <v>-1</v>
      </c>
      <c r="FC298">
        <v>-1</v>
      </c>
      <c r="FD298">
        <v>9.8</v>
      </c>
      <c r="FE298">
        <v>9.8</v>
      </c>
      <c r="FF298">
        <v>2</v>
      </c>
      <c r="FG298">
        <v>793.862</v>
      </c>
      <c r="FH298">
        <v>740.932</v>
      </c>
      <c r="FI298">
        <v>20.0002</v>
      </c>
      <c r="FJ298">
        <v>26.7319</v>
      </c>
      <c r="FK298">
        <v>29.9999</v>
      </c>
      <c r="FL298">
        <v>26.8128</v>
      </c>
      <c r="FM298">
        <v>26.7879</v>
      </c>
      <c r="FN298">
        <v>51.3785</v>
      </c>
      <c r="FO298">
        <v>15.3643</v>
      </c>
      <c r="FP298">
        <v>6.08919</v>
      </c>
      <c r="FQ298">
        <v>20</v>
      </c>
      <c r="FR298">
        <v>938.96</v>
      </c>
      <c r="FS298">
        <v>12.9953</v>
      </c>
      <c r="FT298">
        <v>100.063</v>
      </c>
      <c r="FU298">
        <v>100.422</v>
      </c>
    </row>
    <row r="299" spans="1:177">
      <c r="A299">
        <v>283</v>
      </c>
      <c r="B299">
        <v>1621534133.6</v>
      </c>
      <c r="C299">
        <v>564.099999904633</v>
      </c>
      <c r="D299" t="s">
        <v>862</v>
      </c>
      <c r="E299" t="s">
        <v>863</v>
      </c>
      <c r="G299">
        <v>1621534133.6</v>
      </c>
      <c r="H299">
        <f>CD299*AF299*(BZ299-CA299)/(100*BS299*(1000-AF299*BZ299))</f>
        <v>0</v>
      </c>
      <c r="I299">
        <f>CD299*AF299*(BY299-BX299*(1000-AF299*CA299)/(1000-AF299*BZ299))/(100*BS299)</f>
        <v>0</v>
      </c>
      <c r="J299">
        <f>BX299 - IF(AF299&gt;1, I299*BS299*100.0/(AH299*CL299), 0)</f>
        <v>0</v>
      </c>
      <c r="K299">
        <f>((Q299-H299/2)*J299-I299)/(Q299+H299/2)</f>
        <v>0</v>
      </c>
      <c r="L299">
        <f>K299*(CE299+CF299)/1000.0</f>
        <v>0</v>
      </c>
      <c r="M299">
        <f>(BX299 - IF(AF299&gt;1, I299*BS299*100.0/(AH299*CL299), 0))*(CE299+CF299)/1000.0</f>
        <v>0</v>
      </c>
      <c r="N299">
        <f>2.0/((1/P299-1/O299)+SIGN(P299)*SQRT((1/P299-1/O299)*(1/P299-1/O299) + 4*BT299/((BT299+1)*(BT299+1))*(2*1/P299*1/O299-1/O299*1/O299)))</f>
        <v>0</v>
      </c>
      <c r="O299">
        <f>IF(LEFT(BU299,1)&lt;&gt;"0",IF(LEFT(BU299,1)="1",3.0,BV299),$D$5+$E$5*(CL299*CE299/($K$5*1000))+$F$5*(CL299*CE299/($K$5*1000))*MAX(MIN(BS299,$J$5),$I$5)*MAX(MIN(BS299,$J$5),$I$5)+$G$5*MAX(MIN(BS299,$J$5),$I$5)*(CL299*CE299/($K$5*1000))+$H$5*(CL299*CE299/($K$5*1000))*(CL299*CE299/($K$5*1000)))</f>
        <v>0</v>
      </c>
      <c r="P299">
        <f>H299*(1000-(1000*0.61365*exp(17.502*T299/(240.97+T299))/(CE299+CF299)+BZ299)/2)/(1000*0.61365*exp(17.502*T299/(240.97+T299))/(CE299+CF299)-BZ299)</f>
        <v>0</v>
      </c>
      <c r="Q299">
        <f>1/((BT299+1)/(N299/1.6)+1/(O299/1.37)) + BT299/((BT299+1)/(N299/1.6) + BT299/(O299/1.37))</f>
        <v>0</v>
      </c>
      <c r="R299">
        <f>(BP299*BR299)</f>
        <v>0</v>
      </c>
      <c r="S299">
        <f>(CG299+(R299+2*0.95*5.67E-8*(((CG299+$B$7)+273)^4-(CG299+273)^4)-44100*H299)/(1.84*29.3*O299+8*0.95*5.67E-8*(CG299+273)^3))</f>
        <v>0</v>
      </c>
      <c r="T299">
        <f>($C$7*CH299+$D$7*CI299+$E$7*S299)</f>
        <v>0</v>
      </c>
      <c r="U299">
        <f>0.61365*exp(17.502*T299/(240.97+T299))</f>
        <v>0</v>
      </c>
      <c r="V299">
        <f>(W299/X299*100)</f>
        <v>0</v>
      </c>
      <c r="W299">
        <f>BZ299*(CE299+CF299)/1000</f>
        <v>0</v>
      </c>
      <c r="X299">
        <f>0.61365*exp(17.502*CG299/(240.97+CG299))</f>
        <v>0</v>
      </c>
      <c r="Y299">
        <f>(U299-BZ299*(CE299+CF299)/1000)</f>
        <v>0</v>
      </c>
      <c r="Z299">
        <f>(-H299*44100)</f>
        <v>0</v>
      </c>
      <c r="AA299">
        <f>2*29.3*O299*0.92*(CG299-T299)</f>
        <v>0</v>
      </c>
      <c r="AB299">
        <f>2*0.95*5.67E-8*(((CG299+$B$7)+273)^4-(T299+273)^4)</f>
        <v>0</v>
      </c>
      <c r="AC299">
        <f>R299+AB299+Z299+AA299</f>
        <v>0</v>
      </c>
      <c r="AD299">
        <v>0</v>
      </c>
      <c r="AE299">
        <v>0</v>
      </c>
      <c r="AF299">
        <f>IF(AD299*$H$13&gt;=AH299,1.0,(AH299/(AH299-AD299*$H$13)))</f>
        <v>0</v>
      </c>
      <c r="AG299">
        <f>(AF299-1)*100</f>
        <v>0</v>
      </c>
      <c r="AH299">
        <f>MAX(0,($B$13+$C$13*CL299)/(1+$D$13*CL299)*CE299/(CG299+273)*$E$13)</f>
        <v>0</v>
      </c>
      <c r="AI299" t="s">
        <v>294</v>
      </c>
      <c r="AJ299">
        <v>0</v>
      </c>
      <c r="AK299">
        <v>0</v>
      </c>
      <c r="AL299">
        <f>AK299-AJ299</f>
        <v>0</v>
      </c>
      <c r="AM299">
        <f>AL299/AK299</f>
        <v>0</v>
      </c>
      <c r="AN299">
        <v>0</v>
      </c>
      <c r="AO299" t="s">
        <v>294</v>
      </c>
      <c r="AP299">
        <v>0</v>
      </c>
      <c r="AQ299">
        <v>0</v>
      </c>
      <c r="AR299">
        <f>1-AP299/AQ299</f>
        <v>0</v>
      </c>
      <c r="AS299">
        <v>0.5</v>
      </c>
      <c r="AT299">
        <f>BP299</f>
        <v>0</v>
      </c>
      <c r="AU299">
        <f>I299</f>
        <v>0</v>
      </c>
      <c r="AV299">
        <f>AR299*AS299*AT299</f>
        <v>0</v>
      </c>
      <c r="AW299">
        <f>BB299/AQ299</f>
        <v>0</v>
      </c>
      <c r="AX299">
        <f>(AU299-AN299)/AT299</f>
        <v>0</v>
      </c>
      <c r="AY299">
        <f>(AK299-AQ299)/AQ299</f>
        <v>0</v>
      </c>
      <c r="AZ299" t="s">
        <v>294</v>
      </c>
      <c r="BA299">
        <v>0</v>
      </c>
      <c r="BB299">
        <f>AQ299-BA299</f>
        <v>0</v>
      </c>
      <c r="BC299">
        <f>(AQ299-AP299)/(AQ299-BA299)</f>
        <v>0</v>
      </c>
      <c r="BD299">
        <f>(AK299-AQ299)/(AK299-BA299)</f>
        <v>0</v>
      </c>
      <c r="BE299">
        <f>(AQ299-AP299)/(AQ299-AJ299)</f>
        <v>0</v>
      </c>
      <c r="BF299">
        <f>(AK299-AQ299)/(AK299-AJ299)</f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f>$B$11*CM299+$C$11*CN299+$F$11*CO299*(1-CR299)</f>
        <v>0</v>
      </c>
      <c r="BP299">
        <f>BO299*BQ299</f>
        <v>0</v>
      </c>
      <c r="BQ299">
        <f>($B$11*$D$9+$C$11*$D$9+$F$11*((DB299+CT299)/MAX(DB299+CT299+DC299, 0.1)*$I$9+DC299/MAX(DB299+CT299+DC299, 0.1)*$J$9))/($B$11+$C$11+$F$11)</f>
        <v>0</v>
      </c>
      <c r="BR299">
        <f>($B$11*$K$9+$C$11*$K$9+$F$11*((DB299+CT299)/MAX(DB299+CT299+DC299, 0.1)*$P$9+DC299/MAX(DB299+CT299+DC299, 0.1)*$Q$9))/($B$11+$C$11+$F$11)</f>
        <v>0</v>
      </c>
      <c r="BS299">
        <v>6</v>
      </c>
      <c r="BT299">
        <v>0.5</v>
      </c>
      <c r="BU299" t="s">
        <v>295</v>
      </c>
      <c r="BV299">
        <v>2</v>
      </c>
      <c r="BW299">
        <v>1621534133.6</v>
      </c>
      <c r="BX299">
        <v>924.48</v>
      </c>
      <c r="BY299">
        <v>934.491</v>
      </c>
      <c r="BZ299">
        <v>12.9492</v>
      </c>
      <c r="CA299">
        <v>12.9679</v>
      </c>
      <c r="CB299">
        <v>913.177</v>
      </c>
      <c r="CC299">
        <v>12.7957</v>
      </c>
      <c r="CD299">
        <v>700.368</v>
      </c>
      <c r="CE299">
        <v>100.927</v>
      </c>
      <c r="CF299">
        <v>0.0997333</v>
      </c>
      <c r="CG299">
        <v>22.9355</v>
      </c>
      <c r="CH299">
        <v>22.9061</v>
      </c>
      <c r="CI299">
        <v>999.9</v>
      </c>
      <c r="CJ299">
        <v>0</v>
      </c>
      <c r="CK299">
        <v>0</v>
      </c>
      <c r="CL299">
        <v>10050</v>
      </c>
      <c r="CM299">
        <v>0</v>
      </c>
      <c r="CN299">
        <v>3.21148</v>
      </c>
      <c r="CO299">
        <v>599.792</v>
      </c>
      <c r="CP299">
        <v>0.932968</v>
      </c>
      <c r="CQ299">
        <v>0.0670323</v>
      </c>
      <c r="CR299">
        <v>0</v>
      </c>
      <c r="CS299">
        <v>3.2182</v>
      </c>
      <c r="CT299">
        <v>4.99951</v>
      </c>
      <c r="CU299">
        <v>86.2451</v>
      </c>
      <c r="CV299">
        <v>4812.37</v>
      </c>
      <c r="CW299">
        <v>37.562</v>
      </c>
      <c r="CX299">
        <v>41.312</v>
      </c>
      <c r="CY299">
        <v>39.937</v>
      </c>
      <c r="CZ299">
        <v>40.875</v>
      </c>
      <c r="DA299">
        <v>39.875</v>
      </c>
      <c r="DB299">
        <v>554.92</v>
      </c>
      <c r="DC299">
        <v>39.87</v>
      </c>
      <c r="DD299">
        <v>0</v>
      </c>
      <c r="DE299">
        <v>1621534137.4</v>
      </c>
      <c r="DF299">
        <v>0</v>
      </c>
      <c r="DG299">
        <v>3.401776</v>
      </c>
      <c r="DH299">
        <v>-0.49469228814659</v>
      </c>
      <c r="DI299">
        <v>0.912192285935445</v>
      </c>
      <c r="DJ299">
        <v>86.198544</v>
      </c>
      <c r="DK299">
        <v>15</v>
      </c>
      <c r="DL299">
        <v>1621533543.5</v>
      </c>
      <c r="DM299" t="s">
        <v>296</v>
      </c>
      <c r="DN299">
        <v>1621533543</v>
      </c>
      <c r="DO299">
        <v>1621533543.5</v>
      </c>
      <c r="DP299">
        <v>4</v>
      </c>
      <c r="DQ299">
        <v>0.002</v>
      </c>
      <c r="DR299">
        <v>0.003</v>
      </c>
      <c r="DS299">
        <v>8.559</v>
      </c>
      <c r="DT299">
        <v>0.154</v>
      </c>
      <c r="DU299">
        <v>420</v>
      </c>
      <c r="DV299">
        <v>13</v>
      </c>
      <c r="DW299">
        <v>1.35</v>
      </c>
      <c r="DX299">
        <v>0.35</v>
      </c>
      <c r="DY299">
        <v>-10.0846629268293</v>
      </c>
      <c r="DZ299">
        <v>-0.0410063414634387</v>
      </c>
      <c r="EA299">
        <v>0.136024153562554</v>
      </c>
      <c r="EB299">
        <v>1</v>
      </c>
      <c r="EC299">
        <v>3.45009117647059</v>
      </c>
      <c r="ED299">
        <v>-0.828661467791901</v>
      </c>
      <c r="EE299">
        <v>0.189884214515439</v>
      </c>
      <c r="EF299">
        <v>1</v>
      </c>
      <c r="EG299">
        <v>-0.0077768861</v>
      </c>
      <c r="EH299">
        <v>-0.100963590315679</v>
      </c>
      <c r="EI299">
        <v>0.0139351163782947</v>
      </c>
      <c r="EJ299">
        <v>0</v>
      </c>
      <c r="EK299">
        <v>2</v>
      </c>
      <c r="EL299">
        <v>3</v>
      </c>
      <c r="EM299" t="s">
        <v>306</v>
      </c>
      <c r="EN299">
        <v>100</v>
      </c>
      <c r="EO299">
        <v>100</v>
      </c>
      <c r="EP299">
        <v>11.303</v>
      </c>
      <c r="EQ299">
        <v>0.1535</v>
      </c>
      <c r="ER299">
        <v>5.25304998807394</v>
      </c>
      <c r="ES299">
        <v>0.0095515401478521</v>
      </c>
      <c r="ET299">
        <v>-4.08282145803731e-06</v>
      </c>
      <c r="EU299">
        <v>9.61633180237613e-10</v>
      </c>
      <c r="EV299">
        <v>-0.0133641391554055</v>
      </c>
      <c r="EW299">
        <v>0.00964955815971448</v>
      </c>
      <c r="EX299">
        <v>0.000351754833574242</v>
      </c>
      <c r="EY299">
        <v>-6.74969522547015e-06</v>
      </c>
      <c r="EZ299">
        <v>-1</v>
      </c>
      <c r="FA299">
        <v>-1</v>
      </c>
      <c r="FB299">
        <v>-1</v>
      </c>
      <c r="FC299">
        <v>-1</v>
      </c>
      <c r="FD299">
        <v>9.8</v>
      </c>
      <c r="FE299">
        <v>9.8</v>
      </c>
      <c r="FF299">
        <v>2</v>
      </c>
      <c r="FG299">
        <v>793.671</v>
      </c>
      <c r="FH299">
        <v>739.985</v>
      </c>
      <c r="FI299">
        <v>20</v>
      </c>
      <c r="FJ299">
        <v>26.7319</v>
      </c>
      <c r="FK299">
        <v>29.9999</v>
      </c>
      <c r="FL299">
        <v>26.8115</v>
      </c>
      <c r="FM299">
        <v>26.7879</v>
      </c>
      <c r="FN299">
        <v>51.5306</v>
      </c>
      <c r="FO299">
        <v>15.3643</v>
      </c>
      <c r="FP299">
        <v>6.08919</v>
      </c>
      <c r="FQ299">
        <v>20</v>
      </c>
      <c r="FR299">
        <v>942.32</v>
      </c>
      <c r="FS299">
        <v>12.9953</v>
      </c>
      <c r="FT299">
        <v>100.061</v>
      </c>
      <c r="FU299">
        <v>100.421</v>
      </c>
    </row>
    <row r="300" spans="1:177">
      <c r="A300">
        <v>284</v>
      </c>
      <c r="B300">
        <v>1621534135.6</v>
      </c>
      <c r="C300">
        <v>566.099999904633</v>
      </c>
      <c r="D300" t="s">
        <v>864</v>
      </c>
      <c r="E300" t="s">
        <v>865</v>
      </c>
      <c r="G300">
        <v>1621534135.6</v>
      </c>
      <c r="H300">
        <f>CD300*AF300*(BZ300-CA300)/(100*BS300*(1000-AF300*BZ300))</f>
        <v>0</v>
      </c>
      <c r="I300">
        <f>CD300*AF300*(BY300-BX300*(1000-AF300*CA300)/(1000-AF300*BZ300))/(100*BS300)</f>
        <v>0</v>
      </c>
      <c r="J300">
        <f>BX300 - IF(AF300&gt;1, I300*BS300*100.0/(AH300*CL300), 0)</f>
        <v>0</v>
      </c>
      <c r="K300">
        <f>((Q300-H300/2)*J300-I300)/(Q300+H300/2)</f>
        <v>0</v>
      </c>
      <c r="L300">
        <f>K300*(CE300+CF300)/1000.0</f>
        <v>0</v>
      </c>
      <c r="M300">
        <f>(BX300 - IF(AF300&gt;1, I300*BS300*100.0/(AH300*CL300), 0))*(CE300+CF300)/1000.0</f>
        <v>0</v>
      </c>
      <c r="N300">
        <f>2.0/((1/P300-1/O300)+SIGN(P300)*SQRT((1/P300-1/O300)*(1/P300-1/O300) + 4*BT300/((BT300+1)*(BT300+1))*(2*1/P300*1/O300-1/O300*1/O300)))</f>
        <v>0</v>
      </c>
      <c r="O300">
        <f>IF(LEFT(BU300,1)&lt;&gt;"0",IF(LEFT(BU300,1)="1",3.0,BV300),$D$5+$E$5*(CL300*CE300/($K$5*1000))+$F$5*(CL300*CE300/($K$5*1000))*MAX(MIN(BS300,$J$5),$I$5)*MAX(MIN(BS300,$J$5),$I$5)+$G$5*MAX(MIN(BS300,$J$5),$I$5)*(CL300*CE300/($K$5*1000))+$H$5*(CL300*CE300/($K$5*1000))*(CL300*CE300/($K$5*1000)))</f>
        <v>0</v>
      </c>
      <c r="P300">
        <f>H300*(1000-(1000*0.61365*exp(17.502*T300/(240.97+T300))/(CE300+CF300)+BZ300)/2)/(1000*0.61365*exp(17.502*T300/(240.97+T300))/(CE300+CF300)-BZ300)</f>
        <v>0</v>
      </c>
      <c r="Q300">
        <f>1/((BT300+1)/(N300/1.6)+1/(O300/1.37)) + BT300/((BT300+1)/(N300/1.6) + BT300/(O300/1.37))</f>
        <v>0</v>
      </c>
      <c r="R300">
        <f>(BP300*BR300)</f>
        <v>0</v>
      </c>
      <c r="S300">
        <f>(CG300+(R300+2*0.95*5.67E-8*(((CG300+$B$7)+273)^4-(CG300+273)^4)-44100*H300)/(1.84*29.3*O300+8*0.95*5.67E-8*(CG300+273)^3))</f>
        <v>0</v>
      </c>
      <c r="T300">
        <f>($C$7*CH300+$D$7*CI300+$E$7*S300)</f>
        <v>0</v>
      </c>
      <c r="U300">
        <f>0.61365*exp(17.502*T300/(240.97+T300))</f>
        <v>0</v>
      </c>
      <c r="V300">
        <f>(W300/X300*100)</f>
        <v>0</v>
      </c>
      <c r="W300">
        <f>BZ300*(CE300+CF300)/1000</f>
        <v>0</v>
      </c>
      <c r="X300">
        <f>0.61365*exp(17.502*CG300/(240.97+CG300))</f>
        <v>0</v>
      </c>
      <c r="Y300">
        <f>(U300-BZ300*(CE300+CF300)/1000)</f>
        <v>0</v>
      </c>
      <c r="Z300">
        <f>(-H300*44100)</f>
        <v>0</v>
      </c>
      <c r="AA300">
        <f>2*29.3*O300*0.92*(CG300-T300)</f>
        <v>0</v>
      </c>
      <c r="AB300">
        <f>2*0.95*5.67E-8*(((CG300+$B$7)+273)^4-(T300+273)^4)</f>
        <v>0</v>
      </c>
      <c r="AC300">
        <f>R300+AB300+Z300+AA300</f>
        <v>0</v>
      </c>
      <c r="AD300">
        <v>0</v>
      </c>
      <c r="AE300">
        <v>0</v>
      </c>
      <c r="AF300">
        <f>IF(AD300*$H$13&gt;=AH300,1.0,(AH300/(AH300-AD300*$H$13)))</f>
        <v>0</v>
      </c>
      <c r="AG300">
        <f>(AF300-1)*100</f>
        <v>0</v>
      </c>
      <c r="AH300">
        <f>MAX(0,($B$13+$C$13*CL300)/(1+$D$13*CL300)*CE300/(CG300+273)*$E$13)</f>
        <v>0</v>
      </c>
      <c r="AI300" t="s">
        <v>294</v>
      </c>
      <c r="AJ300">
        <v>0</v>
      </c>
      <c r="AK300">
        <v>0</v>
      </c>
      <c r="AL300">
        <f>AK300-AJ300</f>
        <v>0</v>
      </c>
      <c r="AM300">
        <f>AL300/AK300</f>
        <v>0</v>
      </c>
      <c r="AN300">
        <v>0</v>
      </c>
      <c r="AO300" t="s">
        <v>294</v>
      </c>
      <c r="AP300">
        <v>0</v>
      </c>
      <c r="AQ300">
        <v>0</v>
      </c>
      <c r="AR300">
        <f>1-AP300/AQ300</f>
        <v>0</v>
      </c>
      <c r="AS300">
        <v>0.5</v>
      </c>
      <c r="AT300">
        <f>BP300</f>
        <v>0</v>
      </c>
      <c r="AU300">
        <f>I300</f>
        <v>0</v>
      </c>
      <c r="AV300">
        <f>AR300*AS300*AT300</f>
        <v>0</v>
      </c>
      <c r="AW300">
        <f>BB300/AQ300</f>
        <v>0</v>
      </c>
      <c r="AX300">
        <f>(AU300-AN300)/AT300</f>
        <v>0</v>
      </c>
      <c r="AY300">
        <f>(AK300-AQ300)/AQ300</f>
        <v>0</v>
      </c>
      <c r="AZ300" t="s">
        <v>294</v>
      </c>
      <c r="BA300">
        <v>0</v>
      </c>
      <c r="BB300">
        <f>AQ300-BA300</f>
        <v>0</v>
      </c>
      <c r="BC300">
        <f>(AQ300-AP300)/(AQ300-BA300)</f>
        <v>0</v>
      </c>
      <c r="BD300">
        <f>(AK300-AQ300)/(AK300-BA300)</f>
        <v>0</v>
      </c>
      <c r="BE300">
        <f>(AQ300-AP300)/(AQ300-AJ300)</f>
        <v>0</v>
      </c>
      <c r="BF300">
        <f>(AK300-AQ300)/(AK300-AJ300)</f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f>$B$11*CM300+$C$11*CN300+$F$11*CO300*(1-CR300)</f>
        <v>0</v>
      </c>
      <c r="BP300">
        <f>BO300*BQ300</f>
        <v>0</v>
      </c>
      <c r="BQ300">
        <f>($B$11*$D$9+$C$11*$D$9+$F$11*((DB300+CT300)/MAX(DB300+CT300+DC300, 0.1)*$I$9+DC300/MAX(DB300+CT300+DC300, 0.1)*$J$9))/($B$11+$C$11+$F$11)</f>
        <v>0</v>
      </c>
      <c r="BR300">
        <f>($B$11*$K$9+$C$11*$K$9+$F$11*((DB300+CT300)/MAX(DB300+CT300+DC300, 0.1)*$P$9+DC300/MAX(DB300+CT300+DC300, 0.1)*$Q$9))/($B$11+$C$11+$F$11)</f>
        <v>0</v>
      </c>
      <c r="BS300">
        <v>6</v>
      </c>
      <c r="BT300">
        <v>0.5</v>
      </c>
      <c r="BU300" t="s">
        <v>295</v>
      </c>
      <c r="BV300">
        <v>2</v>
      </c>
      <c r="BW300">
        <v>1621534135.6</v>
      </c>
      <c r="BX300">
        <v>927.765</v>
      </c>
      <c r="BY300">
        <v>938.101</v>
      </c>
      <c r="BZ300">
        <v>12.9542</v>
      </c>
      <c r="CA300">
        <v>12.9656</v>
      </c>
      <c r="CB300">
        <v>916.447</v>
      </c>
      <c r="CC300">
        <v>12.8006</v>
      </c>
      <c r="CD300">
        <v>700.149</v>
      </c>
      <c r="CE300">
        <v>100.923</v>
      </c>
      <c r="CF300">
        <v>0.100086</v>
      </c>
      <c r="CG300">
        <v>22.9359</v>
      </c>
      <c r="CH300">
        <v>22.9017</v>
      </c>
      <c r="CI300">
        <v>999.9</v>
      </c>
      <c r="CJ300">
        <v>0</v>
      </c>
      <c r="CK300">
        <v>0</v>
      </c>
      <c r="CL300">
        <v>10020</v>
      </c>
      <c r="CM300">
        <v>0</v>
      </c>
      <c r="CN300">
        <v>3.21148</v>
      </c>
      <c r="CO300">
        <v>600.093</v>
      </c>
      <c r="CP300">
        <v>0.933003</v>
      </c>
      <c r="CQ300">
        <v>0.0669971</v>
      </c>
      <c r="CR300">
        <v>0</v>
      </c>
      <c r="CS300">
        <v>3.4707</v>
      </c>
      <c r="CT300">
        <v>4.99951</v>
      </c>
      <c r="CU300">
        <v>86.5863</v>
      </c>
      <c r="CV300">
        <v>4814.85</v>
      </c>
      <c r="CW300">
        <v>37.562</v>
      </c>
      <c r="CX300">
        <v>41.375</v>
      </c>
      <c r="CY300">
        <v>39.937</v>
      </c>
      <c r="CZ300">
        <v>40.875</v>
      </c>
      <c r="DA300">
        <v>39.875</v>
      </c>
      <c r="DB300">
        <v>555.22</v>
      </c>
      <c r="DC300">
        <v>39.87</v>
      </c>
      <c r="DD300">
        <v>0</v>
      </c>
      <c r="DE300">
        <v>1621534139.2</v>
      </c>
      <c r="DF300">
        <v>0</v>
      </c>
      <c r="DG300">
        <v>3.41817307692308</v>
      </c>
      <c r="DH300">
        <v>-0.197870071561343</v>
      </c>
      <c r="DI300">
        <v>2.30824955456715</v>
      </c>
      <c r="DJ300">
        <v>86.2512653846154</v>
      </c>
      <c r="DK300">
        <v>15</v>
      </c>
      <c r="DL300">
        <v>1621533543.5</v>
      </c>
      <c r="DM300" t="s">
        <v>296</v>
      </c>
      <c r="DN300">
        <v>1621533543</v>
      </c>
      <c r="DO300">
        <v>1621533543.5</v>
      </c>
      <c r="DP300">
        <v>4</v>
      </c>
      <c r="DQ300">
        <v>0.002</v>
      </c>
      <c r="DR300">
        <v>0.003</v>
      </c>
      <c r="DS300">
        <v>8.559</v>
      </c>
      <c r="DT300">
        <v>0.154</v>
      </c>
      <c r="DU300">
        <v>420</v>
      </c>
      <c r="DV300">
        <v>13</v>
      </c>
      <c r="DW300">
        <v>1.35</v>
      </c>
      <c r="DX300">
        <v>0.35</v>
      </c>
      <c r="DY300">
        <v>-10.0795441463415</v>
      </c>
      <c r="DZ300">
        <v>0.0141742160278568</v>
      </c>
      <c r="EA300">
        <v>0.126326150971971</v>
      </c>
      <c r="EB300">
        <v>1</v>
      </c>
      <c r="EC300">
        <v>3.44194705882353</v>
      </c>
      <c r="ED300">
        <v>-0.503614341654122</v>
      </c>
      <c r="EE300">
        <v>0.178225539919465</v>
      </c>
      <c r="EF300">
        <v>1</v>
      </c>
      <c r="EG300">
        <v>-0.00923800809756098</v>
      </c>
      <c r="EH300">
        <v>-0.0960226216933798</v>
      </c>
      <c r="EI300">
        <v>0.0138176547240095</v>
      </c>
      <c r="EJ300">
        <v>1</v>
      </c>
      <c r="EK300">
        <v>3</v>
      </c>
      <c r="EL300">
        <v>3</v>
      </c>
      <c r="EM300" t="s">
        <v>297</v>
      </c>
      <c r="EN300">
        <v>100</v>
      </c>
      <c r="EO300">
        <v>100</v>
      </c>
      <c r="EP300">
        <v>11.318</v>
      </c>
      <c r="EQ300">
        <v>0.1536</v>
      </c>
      <c r="ER300">
        <v>5.25304998807394</v>
      </c>
      <c r="ES300">
        <v>0.0095515401478521</v>
      </c>
      <c r="ET300">
        <v>-4.08282145803731e-06</v>
      </c>
      <c r="EU300">
        <v>9.61633180237613e-10</v>
      </c>
      <c r="EV300">
        <v>-0.0133641391554055</v>
      </c>
      <c r="EW300">
        <v>0.00964955815971448</v>
      </c>
      <c r="EX300">
        <v>0.000351754833574242</v>
      </c>
      <c r="EY300">
        <v>-6.74969522547015e-06</v>
      </c>
      <c r="EZ300">
        <v>-1</v>
      </c>
      <c r="FA300">
        <v>-1</v>
      </c>
      <c r="FB300">
        <v>-1</v>
      </c>
      <c r="FC300">
        <v>-1</v>
      </c>
      <c r="FD300">
        <v>9.9</v>
      </c>
      <c r="FE300">
        <v>9.9</v>
      </c>
      <c r="FF300">
        <v>2</v>
      </c>
      <c r="FG300">
        <v>793.474</v>
      </c>
      <c r="FH300">
        <v>740.364</v>
      </c>
      <c r="FI300">
        <v>20.0001</v>
      </c>
      <c r="FJ300">
        <v>26.7319</v>
      </c>
      <c r="FK300">
        <v>30</v>
      </c>
      <c r="FL300">
        <v>26.8106</v>
      </c>
      <c r="FM300">
        <v>26.7879</v>
      </c>
      <c r="FN300">
        <v>51.6835</v>
      </c>
      <c r="FO300">
        <v>15.3643</v>
      </c>
      <c r="FP300">
        <v>6.08919</v>
      </c>
      <c r="FQ300">
        <v>20</v>
      </c>
      <c r="FR300">
        <v>945.68</v>
      </c>
      <c r="FS300">
        <v>12.9953</v>
      </c>
      <c r="FT300">
        <v>100.06</v>
      </c>
      <c r="FU300">
        <v>100.422</v>
      </c>
    </row>
    <row r="301" spans="1:177">
      <c r="A301">
        <v>285</v>
      </c>
      <c r="B301">
        <v>1621534137.6</v>
      </c>
      <c r="C301">
        <v>568.099999904633</v>
      </c>
      <c r="D301" t="s">
        <v>866</v>
      </c>
      <c r="E301" t="s">
        <v>867</v>
      </c>
      <c r="G301">
        <v>1621534137.6</v>
      </c>
      <c r="H301">
        <f>CD301*AF301*(BZ301-CA301)/(100*BS301*(1000-AF301*BZ301))</f>
        <v>0</v>
      </c>
      <c r="I301">
        <f>CD301*AF301*(BY301-BX301*(1000-AF301*CA301)/(1000-AF301*BZ301))/(100*BS301)</f>
        <v>0</v>
      </c>
      <c r="J301">
        <f>BX301 - IF(AF301&gt;1, I301*BS301*100.0/(AH301*CL301), 0)</f>
        <v>0</v>
      </c>
      <c r="K301">
        <f>((Q301-H301/2)*J301-I301)/(Q301+H301/2)</f>
        <v>0</v>
      </c>
      <c r="L301">
        <f>K301*(CE301+CF301)/1000.0</f>
        <v>0</v>
      </c>
      <c r="M301">
        <f>(BX301 - IF(AF301&gt;1, I301*BS301*100.0/(AH301*CL301), 0))*(CE301+CF301)/1000.0</f>
        <v>0</v>
      </c>
      <c r="N301">
        <f>2.0/((1/P301-1/O301)+SIGN(P301)*SQRT((1/P301-1/O301)*(1/P301-1/O301) + 4*BT301/((BT301+1)*(BT301+1))*(2*1/P301*1/O301-1/O301*1/O301)))</f>
        <v>0</v>
      </c>
      <c r="O301">
        <f>IF(LEFT(BU301,1)&lt;&gt;"0",IF(LEFT(BU301,1)="1",3.0,BV301),$D$5+$E$5*(CL301*CE301/($K$5*1000))+$F$5*(CL301*CE301/($K$5*1000))*MAX(MIN(BS301,$J$5),$I$5)*MAX(MIN(BS301,$J$5),$I$5)+$G$5*MAX(MIN(BS301,$J$5),$I$5)*(CL301*CE301/($K$5*1000))+$H$5*(CL301*CE301/($K$5*1000))*(CL301*CE301/($K$5*1000)))</f>
        <v>0</v>
      </c>
      <c r="P301">
        <f>H301*(1000-(1000*0.61365*exp(17.502*T301/(240.97+T301))/(CE301+CF301)+BZ301)/2)/(1000*0.61365*exp(17.502*T301/(240.97+T301))/(CE301+CF301)-BZ301)</f>
        <v>0</v>
      </c>
      <c r="Q301">
        <f>1/((BT301+1)/(N301/1.6)+1/(O301/1.37)) + BT301/((BT301+1)/(N301/1.6) + BT301/(O301/1.37))</f>
        <v>0</v>
      </c>
      <c r="R301">
        <f>(BP301*BR301)</f>
        <v>0</v>
      </c>
      <c r="S301">
        <f>(CG301+(R301+2*0.95*5.67E-8*(((CG301+$B$7)+273)^4-(CG301+273)^4)-44100*H301)/(1.84*29.3*O301+8*0.95*5.67E-8*(CG301+273)^3))</f>
        <v>0</v>
      </c>
      <c r="T301">
        <f>($C$7*CH301+$D$7*CI301+$E$7*S301)</f>
        <v>0</v>
      </c>
      <c r="U301">
        <f>0.61365*exp(17.502*T301/(240.97+T301))</f>
        <v>0</v>
      </c>
      <c r="V301">
        <f>(W301/X301*100)</f>
        <v>0</v>
      </c>
      <c r="W301">
        <f>BZ301*(CE301+CF301)/1000</f>
        <v>0</v>
      </c>
      <c r="X301">
        <f>0.61365*exp(17.502*CG301/(240.97+CG301))</f>
        <v>0</v>
      </c>
      <c r="Y301">
        <f>(U301-BZ301*(CE301+CF301)/1000)</f>
        <v>0</v>
      </c>
      <c r="Z301">
        <f>(-H301*44100)</f>
        <v>0</v>
      </c>
      <c r="AA301">
        <f>2*29.3*O301*0.92*(CG301-T301)</f>
        <v>0</v>
      </c>
      <c r="AB301">
        <f>2*0.95*5.67E-8*(((CG301+$B$7)+273)^4-(T301+273)^4)</f>
        <v>0</v>
      </c>
      <c r="AC301">
        <f>R301+AB301+Z301+AA301</f>
        <v>0</v>
      </c>
      <c r="AD301">
        <v>0</v>
      </c>
      <c r="AE301">
        <v>0</v>
      </c>
      <c r="AF301">
        <f>IF(AD301*$H$13&gt;=AH301,1.0,(AH301/(AH301-AD301*$H$13)))</f>
        <v>0</v>
      </c>
      <c r="AG301">
        <f>(AF301-1)*100</f>
        <v>0</v>
      </c>
      <c r="AH301">
        <f>MAX(0,($B$13+$C$13*CL301)/(1+$D$13*CL301)*CE301/(CG301+273)*$E$13)</f>
        <v>0</v>
      </c>
      <c r="AI301" t="s">
        <v>294</v>
      </c>
      <c r="AJ301">
        <v>0</v>
      </c>
      <c r="AK301">
        <v>0</v>
      </c>
      <c r="AL301">
        <f>AK301-AJ301</f>
        <v>0</v>
      </c>
      <c r="AM301">
        <f>AL301/AK301</f>
        <v>0</v>
      </c>
      <c r="AN301">
        <v>0</v>
      </c>
      <c r="AO301" t="s">
        <v>294</v>
      </c>
      <c r="AP301">
        <v>0</v>
      </c>
      <c r="AQ301">
        <v>0</v>
      </c>
      <c r="AR301">
        <f>1-AP301/AQ301</f>
        <v>0</v>
      </c>
      <c r="AS301">
        <v>0.5</v>
      </c>
      <c r="AT301">
        <f>BP301</f>
        <v>0</v>
      </c>
      <c r="AU301">
        <f>I301</f>
        <v>0</v>
      </c>
      <c r="AV301">
        <f>AR301*AS301*AT301</f>
        <v>0</v>
      </c>
      <c r="AW301">
        <f>BB301/AQ301</f>
        <v>0</v>
      </c>
      <c r="AX301">
        <f>(AU301-AN301)/AT301</f>
        <v>0</v>
      </c>
      <c r="AY301">
        <f>(AK301-AQ301)/AQ301</f>
        <v>0</v>
      </c>
      <c r="AZ301" t="s">
        <v>294</v>
      </c>
      <c r="BA301">
        <v>0</v>
      </c>
      <c r="BB301">
        <f>AQ301-BA301</f>
        <v>0</v>
      </c>
      <c r="BC301">
        <f>(AQ301-AP301)/(AQ301-BA301)</f>
        <v>0</v>
      </c>
      <c r="BD301">
        <f>(AK301-AQ301)/(AK301-BA301)</f>
        <v>0</v>
      </c>
      <c r="BE301">
        <f>(AQ301-AP301)/(AQ301-AJ301)</f>
        <v>0</v>
      </c>
      <c r="BF301">
        <f>(AK301-AQ301)/(AK301-AJ301)</f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f>$B$11*CM301+$C$11*CN301+$F$11*CO301*(1-CR301)</f>
        <v>0</v>
      </c>
      <c r="BP301">
        <f>BO301*BQ301</f>
        <v>0</v>
      </c>
      <c r="BQ301">
        <f>($B$11*$D$9+$C$11*$D$9+$F$11*((DB301+CT301)/MAX(DB301+CT301+DC301, 0.1)*$I$9+DC301/MAX(DB301+CT301+DC301, 0.1)*$J$9))/($B$11+$C$11+$F$11)</f>
        <v>0</v>
      </c>
      <c r="BR301">
        <f>($B$11*$K$9+$C$11*$K$9+$F$11*((DB301+CT301)/MAX(DB301+CT301+DC301, 0.1)*$P$9+DC301/MAX(DB301+CT301+DC301, 0.1)*$Q$9))/($B$11+$C$11+$F$11)</f>
        <v>0</v>
      </c>
      <c r="BS301">
        <v>6</v>
      </c>
      <c r="BT301">
        <v>0.5</v>
      </c>
      <c r="BU301" t="s">
        <v>295</v>
      </c>
      <c r="BV301">
        <v>2</v>
      </c>
      <c r="BW301">
        <v>1621534137.6</v>
      </c>
      <c r="BX301">
        <v>931.305</v>
      </c>
      <c r="BY301">
        <v>941.392</v>
      </c>
      <c r="BZ301">
        <v>12.9574</v>
      </c>
      <c r="CA301">
        <v>12.9634</v>
      </c>
      <c r="CB301">
        <v>919.971</v>
      </c>
      <c r="CC301">
        <v>12.8037</v>
      </c>
      <c r="CD301">
        <v>699.977</v>
      </c>
      <c r="CE301">
        <v>100.925</v>
      </c>
      <c r="CF301">
        <v>0.0999078</v>
      </c>
      <c r="CG301">
        <v>22.9343</v>
      </c>
      <c r="CH301">
        <v>22.9031</v>
      </c>
      <c r="CI301">
        <v>999.9</v>
      </c>
      <c r="CJ301">
        <v>0</v>
      </c>
      <c r="CK301">
        <v>0</v>
      </c>
      <c r="CL301">
        <v>10060</v>
      </c>
      <c r="CM301">
        <v>0</v>
      </c>
      <c r="CN301">
        <v>3.21148</v>
      </c>
      <c r="CO301">
        <v>600.097</v>
      </c>
      <c r="CP301">
        <v>0.933003</v>
      </c>
      <c r="CQ301">
        <v>0.0669971</v>
      </c>
      <c r="CR301">
        <v>0</v>
      </c>
      <c r="CS301">
        <v>3.5492</v>
      </c>
      <c r="CT301">
        <v>4.99951</v>
      </c>
      <c r="CU301">
        <v>86.5275</v>
      </c>
      <c r="CV301">
        <v>4814.88</v>
      </c>
      <c r="CW301">
        <v>37.562</v>
      </c>
      <c r="CX301">
        <v>41.312</v>
      </c>
      <c r="CY301">
        <v>39.937</v>
      </c>
      <c r="CZ301">
        <v>40.875</v>
      </c>
      <c r="DA301">
        <v>39.875</v>
      </c>
      <c r="DB301">
        <v>555.23</v>
      </c>
      <c r="DC301">
        <v>39.87</v>
      </c>
      <c r="DD301">
        <v>0</v>
      </c>
      <c r="DE301">
        <v>1621534141.6</v>
      </c>
      <c r="DF301">
        <v>0</v>
      </c>
      <c r="DG301">
        <v>3.41100769230769</v>
      </c>
      <c r="DH301">
        <v>0.431958979248602</v>
      </c>
      <c r="DI301">
        <v>2.11937092666122</v>
      </c>
      <c r="DJ301">
        <v>86.3529</v>
      </c>
      <c r="DK301">
        <v>15</v>
      </c>
      <c r="DL301">
        <v>1621533543.5</v>
      </c>
      <c r="DM301" t="s">
        <v>296</v>
      </c>
      <c r="DN301">
        <v>1621533543</v>
      </c>
      <c r="DO301">
        <v>1621533543.5</v>
      </c>
      <c r="DP301">
        <v>4</v>
      </c>
      <c r="DQ301">
        <v>0.002</v>
      </c>
      <c r="DR301">
        <v>0.003</v>
      </c>
      <c r="DS301">
        <v>8.559</v>
      </c>
      <c r="DT301">
        <v>0.154</v>
      </c>
      <c r="DU301">
        <v>420</v>
      </c>
      <c r="DV301">
        <v>13</v>
      </c>
      <c r="DW301">
        <v>1.35</v>
      </c>
      <c r="DX301">
        <v>0.35</v>
      </c>
      <c r="DY301">
        <v>-10.0976636585366</v>
      </c>
      <c r="DZ301">
        <v>-0.126187317073169</v>
      </c>
      <c r="EA301">
        <v>0.140488852517689</v>
      </c>
      <c r="EB301">
        <v>1</v>
      </c>
      <c r="EC301">
        <v>3.42627647058824</v>
      </c>
      <c r="ED301">
        <v>-0.312364145900345</v>
      </c>
      <c r="EE301">
        <v>0.171569723537115</v>
      </c>
      <c r="EF301">
        <v>1</v>
      </c>
      <c r="EG301">
        <v>-0.0105725226097561</v>
      </c>
      <c r="EH301">
        <v>-0.0789829575261324</v>
      </c>
      <c r="EI301">
        <v>0.0133464616961585</v>
      </c>
      <c r="EJ301">
        <v>1</v>
      </c>
      <c r="EK301">
        <v>3</v>
      </c>
      <c r="EL301">
        <v>3</v>
      </c>
      <c r="EM301" t="s">
        <v>297</v>
      </c>
      <c r="EN301">
        <v>100</v>
      </c>
      <c r="EO301">
        <v>100</v>
      </c>
      <c r="EP301">
        <v>11.334</v>
      </c>
      <c r="EQ301">
        <v>0.1537</v>
      </c>
      <c r="ER301">
        <v>5.25304998807394</v>
      </c>
      <c r="ES301">
        <v>0.0095515401478521</v>
      </c>
      <c r="ET301">
        <v>-4.08282145803731e-06</v>
      </c>
      <c r="EU301">
        <v>9.61633180237613e-10</v>
      </c>
      <c r="EV301">
        <v>-0.0133641391554055</v>
      </c>
      <c r="EW301">
        <v>0.00964955815971448</v>
      </c>
      <c r="EX301">
        <v>0.000351754833574242</v>
      </c>
      <c r="EY301">
        <v>-6.74969522547015e-06</v>
      </c>
      <c r="EZ301">
        <v>-1</v>
      </c>
      <c r="FA301">
        <v>-1</v>
      </c>
      <c r="FB301">
        <v>-1</v>
      </c>
      <c r="FC301">
        <v>-1</v>
      </c>
      <c r="FD301">
        <v>9.9</v>
      </c>
      <c r="FE301">
        <v>9.9</v>
      </c>
      <c r="FF301">
        <v>2</v>
      </c>
      <c r="FG301">
        <v>794.008</v>
      </c>
      <c r="FH301">
        <v>740.333</v>
      </c>
      <c r="FI301">
        <v>20</v>
      </c>
      <c r="FJ301">
        <v>26.7319</v>
      </c>
      <c r="FK301">
        <v>29.9999</v>
      </c>
      <c r="FL301">
        <v>26.8106</v>
      </c>
      <c r="FM301">
        <v>26.7857</v>
      </c>
      <c r="FN301">
        <v>51.8325</v>
      </c>
      <c r="FO301">
        <v>15.3643</v>
      </c>
      <c r="FP301">
        <v>6.08919</v>
      </c>
      <c r="FQ301">
        <v>20</v>
      </c>
      <c r="FR301">
        <v>949.07</v>
      </c>
      <c r="FS301">
        <v>12.9953</v>
      </c>
      <c r="FT301">
        <v>100.06</v>
      </c>
      <c r="FU301">
        <v>100.423</v>
      </c>
    </row>
    <row r="302" spans="1:177">
      <c r="A302">
        <v>286</v>
      </c>
      <c r="B302">
        <v>1621534139.6</v>
      </c>
      <c r="C302">
        <v>570.099999904633</v>
      </c>
      <c r="D302" t="s">
        <v>868</v>
      </c>
      <c r="E302" t="s">
        <v>869</v>
      </c>
      <c r="G302">
        <v>1621534139.6</v>
      </c>
      <c r="H302">
        <f>CD302*AF302*(BZ302-CA302)/(100*BS302*(1000-AF302*BZ302))</f>
        <v>0</v>
      </c>
      <c r="I302">
        <f>CD302*AF302*(BY302-BX302*(1000-AF302*CA302)/(1000-AF302*BZ302))/(100*BS302)</f>
        <v>0</v>
      </c>
      <c r="J302">
        <f>BX302 - IF(AF302&gt;1, I302*BS302*100.0/(AH302*CL302), 0)</f>
        <v>0</v>
      </c>
      <c r="K302">
        <f>((Q302-H302/2)*J302-I302)/(Q302+H302/2)</f>
        <v>0</v>
      </c>
      <c r="L302">
        <f>K302*(CE302+CF302)/1000.0</f>
        <v>0</v>
      </c>
      <c r="M302">
        <f>(BX302 - IF(AF302&gt;1, I302*BS302*100.0/(AH302*CL302), 0))*(CE302+CF302)/1000.0</f>
        <v>0</v>
      </c>
      <c r="N302">
        <f>2.0/((1/P302-1/O302)+SIGN(P302)*SQRT((1/P302-1/O302)*(1/P302-1/O302) + 4*BT302/((BT302+1)*(BT302+1))*(2*1/P302*1/O302-1/O302*1/O302)))</f>
        <v>0</v>
      </c>
      <c r="O302">
        <f>IF(LEFT(BU302,1)&lt;&gt;"0",IF(LEFT(BU302,1)="1",3.0,BV302),$D$5+$E$5*(CL302*CE302/($K$5*1000))+$F$5*(CL302*CE302/($K$5*1000))*MAX(MIN(BS302,$J$5),$I$5)*MAX(MIN(BS302,$J$5),$I$5)+$G$5*MAX(MIN(BS302,$J$5),$I$5)*(CL302*CE302/($K$5*1000))+$H$5*(CL302*CE302/($K$5*1000))*(CL302*CE302/($K$5*1000)))</f>
        <v>0</v>
      </c>
      <c r="P302">
        <f>H302*(1000-(1000*0.61365*exp(17.502*T302/(240.97+T302))/(CE302+CF302)+BZ302)/2)/(1000*0.61365*exp(17.502*T302/(240.97+T302))/(CE302+CF302)-BZ302)</f>
        <v>0</v>
      </c>
      <c r="Q302">
        <f>1/((BT302+1)/(N302/1.6)+1/(O302/1.37)) + BT302/((BT302+1)/(N302/1.6) + BT302/(O302/1.37))</f>
        <v>0</v>
      </c>
      <c r="R302">
        <f>(BP302*BR302)</f>
        <v>0</v>
      </c>
      <c r="S302">
        <f>(CG302+(R302+2*0.95*5.67E-8*(((CG302+$B$7)+273)^4-(CG302+273)^4)-44100*H302)/(1.84*29.3*O302+8*0.95*5.67E-8*(CG302+273)^3))</f>
        <v>0</v>
      </c>
      <c r="T302">
        <f>($C$7*CH302+$D$7*CI302+$E$7*S302)</f>
        <v>0</v>
      </c>
      <c r="U302">
        <f>0.61365*exp(17.502*T302/(240.97+T302))</f>
        <v>0</v>
      </c>
      <c r="V302">
        <f>(W302/X302*100)</f>
        <v>0</v>
      </c>
      <c r="W302">
        <f>BZ302*(CE302+CF302)/1000</f>
        <v>0</v>
      </c>
      <c r="X302">
        <f>0.61365*exp(17.502*CG302/(240.97+CG302))</f>
        <v>0</v>
      </c>
      <c r="Y302">
        <f>(U302-BZ302*(CE302+CF302)/1000)</f>
        <v>0</v>
      </c>
      <c r="Z302">
        <f>(-H302*44100)</f>
        <v>0</v>
      </c>
      <c r="AA302">
        <f>2*29.3*O302*0.92*(CG302-T302)</f>
        <v>0</v>
      </c>
      <c r="AB302">
        <f>2*0.95*5.67E-8*(((CG302+$B$7)+273)^4-(T302+273)^4)</f>
        <v>0</v>
      </c>
      <c r="AC302">
        <f>R302+AB302+Z302+AA302</f>
        <v>0</v>
      </c>
      <c r="AD302">
        <v>0</v>
      </c>
      <c r="AE302">
        <v>0</v>
      </c>
      <c r="AF302">
        <f>IF(AD302*$H$13&gt;=AH302,1.0,(AH302/(AH302-AD302*$H$13)))</f>
        <v>0</v>
      </c>
      <c r="AG302">
        <f>(AF302-1)*100</f>
        <v>0</v>
      </c>
      <c r="AH302">
        <f>MAX(0,($B$13+$C$13*CL302)/(1+$D$13*CL302)*CE302/(CG302+273)*$E$13)</f>
        <v>0</v>
      </c>
      <c r="AI302" t="s">
        <v>294</v>
      </c>
      <c r="AJ302">
        <v>0</v>
      </c>
      <c r="AK302">
        <v>0</v>
      </c>
      <c r="AL302">
        <f>AK302-AJ302</f>
        <v>0</v>
      </c>
      <c r="AM302">
        <f>AL302/AK302</f>
        <v>0</v>
      </c>
      <c r="AN302">
        <v>0</v>
      </c>
      <c r="AO302" t="s">
        <v>294</v>
      </c>
      <c r="AP302">
        <v>0</v>
      </c>
      <c r="AQ302">
        <v>0</v>
      </c>
      <c r="AR302">
        <f>1-AP302/AQ302</f>
        <v>0</v>
      </c>
      <c r="AS302">
        <v>0.5</v>
      </c>
      <c r="AT302">
        <f>BP302</f>
        <v>0</v>
      </c>
      <c r="AU302">
        <f>I302</f>
        <v>0</v>
      </c>
      <c r="AV302">
        <f>AR302*AS302*AT302</f>
        <v>0</v>
      </c>
      <c r="AW302">
        <f>BB302/AQ302</f>
        <v>0</v>
      </c>
      <c r="AX302">
        <f>(AU302-AN302)/AT302</f>
        <v>0</v>
      </c>
      <c r="AY302">
        <f>(AK302-AQ302)/AQ302</f>
        <v>0</v>
      </c>
      <c r="AZ302" t="s">
        <v>294</v>
      </c>
      <c r="BA302">
        <v>0</v>
      </c>
      <c r="BB302">
        <f>AQ302-BA302</f>
        <v>0</v>
      </c>
      <c r="BC302">
        <f>(AQ302-AP302)/(AQ302-BA302)</f>
        <v>0</v>
      </c>
      <c r="BD302">
        <f>(AK302-AQ302)/(AK302-BA302)</f>
        <v>0</v>
      </c>
      <c r="BE302">
        <f>(AQ302-AP302)/(AQ302-AJ302)</f>
        <v>0</v>
      </c>
      <c r="BF302">
        <f>(AK302-AQ302)/(AK302-AJ302)</f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f>$B$11*CM302+$C$11*CN302+$F$11*CO302*(1-CR302)</f>
        <v>0</v>
      </c>
      <c r="BP302">
        <f>BO302*BQ302</f>
        <v>0</v>
      </c>
      <c r="BQ302">
        <f>($B$11*$D$9+$C$11*$D$9+$F$11*((DB302+CT302)/MAX(DB302+CT302+DC302, 0.1)*$I$9+DC302/MAX(DB302+CT302+DC302, 0.1)*$J$9))/($B$11+$C$11+$F$11)</f>
        <v>0</v>
      </c>
      <c r="BR302">
        <f>($B$11*$K$9+$C$11*$K$9+$F$11*((DB302+CT302)/MAX(DB302+CT302+DC302, 0.1)*$P$9+DC302/MAX(DB302+CT302+DC302, 0.1)*$Q$9))/($B$11+$C$11+$F$11)</f>
        <v>0</v>
      </c>
      <c r="BS302">
        <v>6</v>
      </c>
      <c r="BT302">
        <v>0.5</v>
      </c>
      <c r="BU302" t="s">
        <v>295</v>
      </c>
      <c r="BV302">
        <v>2</v>
      </c>
      <c r="BW302">
        <v>1621534139.6</v>
      </c>
      <c r="BX302">
        <v>934.729</v>
      </c>
      <c r="BY302">
        <v>943.959</v>
      </c>
      <c r="BZ302">
        <v>12.957</v>
      </c>
      <c r="CA302">
        <v>12.9767</v>
      </c>
      <c r="CB302">
        <v>923.38</v>
      </c>
      <c r="CC302">
        <v>12.8033</v>
      </c>
      <c r="CD302">
        <v>699.87</v>
      </c>
      <c r="CE302">
        <v>100.925</v>
      </c>
      <c r="CF302">
        <v>0.0990692</v>
      </c>
      <c r="CG302">
        <v>22.9316</v>
      </c>
      <c r="CH302">
        <v>22.8982</v>
      </c>
      <c r="CI302">
        <v>999.9</v>
      </c>
      <c r="CJ302">
        <v>0</v>
      </c>
      <c r="CK302">
        <v>0</v>
      </c>
      <c r="CL302">
        <v>10010</v>
      </c>
      <c r="CM302">
        <v>0</v>
      </c>
      <c r="CN302">
        <v>3.22278</v>
      </c>
      <c r="CO302">
        <v>600.105</v>
      </c>
      <c r="CP302">
        <v>0.933003</v>
      </c>
      <c r="CQ302">
        <v>0.0669971</v>
      </c>
      <c r="CR302">
        <v>0</v>
      </c>
      <c r="CS302">
        <v>3.3798</v>
      </c>
      <c r="CT302">
        <v>4.99951</v>
      </c>
      <c r="CU302">
        <v>86.781</v>
      </c>
      <c r="CV302">
        <v>4814.95</v>
      </c>
      <c r="CW302">
        <v>37.562</v>
      </c>
      <c r="CX302">
        <v>41.375</v>
      </c>
      <c r="CY302">
        <v>40</v>
      </c>
      <c r="CZ302">
        <v>40.875</v>
      </c>
      <c r="DA302">
        <v>39.875</v>
      </c>
      <c r="DB302">
        <v>555.24</v>
      </c>
      <c r="DC302">
        <v>39.87</v>
      </c>
      <c r="DD302">
        <v>0</v>
      </c>
      <c r="DE302">
        <v>1621534143.4</v>
      </c>
      <c r="DF302">
        <v>0</v>
      </c>
      <c r="DG302">
        <v>3.41484</v>
      </c>
      <c r="DH302">
        <v>0.605815383089467</v>
      </c>
      <c r="DI302">
        <v>2.18922306248842</v>
      </c>
      <c r="DJ302">
        <v>86.427428</v>
      </c>
      <c r="DK302">
        <v>15</v>
      </c>
      <c r="DL302">
        <v>1621533543.5</v>
      </c>
      <c r="DM302" t="s">
        <v>296</v>
      </c>
      <c r="DN302">
        <v>1621533543</v>
      </c>
      <c r="DO302">
        <v>1621533543.5</v>
      </c>
      <c r="DP302">
        <v>4</v>
      </c>
      <c r="DQ302">
        <v>0.002</v>
      </c>
      <c r="DR302">
        <v>0.003</v>
      </c>
      <c r="DS302">
        <v>8.559</v>
      </c>
      <c r="DT302">
        <v>0.154</v>
      </c>
      <c r="DU302">
        <v>420</v>
      </c>
      <c r="DV302">
        <v>13</v>
      </c>
      <c r="DW302">
        <v>1.35</v>
      </c>
      <c r="DX302">
        <v>0.35</v>
      </c>
      <c r="DY302">
        <v>-10.1081656097561</v>
      </c>
      <c r="DZ302">
        <v>-0.160026062717781</v>
      </c>
      <c r="EA302">
        <v>0.14130384751375</v>
      </c>
      <c r="EB302">
        <v>1</v>
      </c>
      <c r="EC302">
        <v>3.43082857142857</v>
      </c>
      <c r="ED302">
        <v>0.0311278850341191</v>
      </c>
      <c r="EE302">
        <v>0.169184307903589</v>
      </c>
      <c r="EF302">
        <v>1</v>
      </c>
      <c r="EG302">
        <v>-0.0115931150487805</v>
      </c>
      <c r="EH302">
        <v>-0.052109144466899</v>
      </c>
      <c r="EI302">
        <v>0.0127222875896698</v>
      </c>
      <c r="EJ302">
        <v>1</v>
      </c>
      <c r="EK302">
        <v>3</v>
      </c>
      <c r="EL302">
        <v>3</v>
      </c>
      <c r="EM302" t="s">
        <v>297</v>
      </c>
      <c r="EN302">
        <v>100</v>
      </c>
      <c r="EO302">
        <v>100</v>
      </c>
      <c r="EP302">
        <v>11.349</v>
      </c>
      <c r="EQ302">
        <v>0.1537</v>
      </c>
      <c r="ER302">
        <v>5.25304998807394</v>
      </c>
      <c r="ES302">
        <v>0.0095515401478521</v>
      </c>
      <c r="ET302">
        <v>-4.08282145803731e-06</v>
      </c>
      <c r="EU302">
        <v>9.61633180237613e-10</v>
      </c>
      <c r="EV302">
        <v>-0.0133641391554055</v>
      </c>
      <c r="EW302">
        <v>0.00964955815971448</v>
      </c>
      <c r="EX302">
        <v>0.000351754833574242</v>
      </c>
      <c r="EY302">
        <v>-6.74969522547015e-06</v>
      </c>
      <c r="EZ302">
        <v>-1</v>
      </c>
      <c r="FA302">
        <v>-1</v>
      </c>
      <c r="FB302">
        <v>-1</v>
      </c>
      <c r="FC302">
        <v>-1</v>
      </c>
      <c r="FD302">
        <v>9.9</v>
      </c>
      <c r="FE302">
        <v>9.9</v>
      </c>
      <c r="FF302">
        <v>2</v>
      </c>
      <c r="FG302">
        <v>793.296</v>
      </c>
      <c r="FH302">
        <v>740.333</v>
      </c>
      <c r="FI302">
        <v>19.9999</v>
      </c>
      <c r="FJ302">
        <v>26.7297</v>
      </c>
      <c r="FK302">
        <v>29.9998</v>
      </c>
      <c r="FL302">
        <v>26.8106</v>
      </c>
      <c r="FM302">
        <v>26.7857</v>
      </c>
      <c r="FN302">
        <v>51.954</v>
      </c>
      <c r="FO302">
        <v>15.3643</v>
      </c>
      <c r="FP302">
        <v>6.08919</v>
      </c>
      <c r="FQ302">
        <v>20</v>
      </c>
      <c r="FR302">
        <v>952.51</v>
      </c>
      <c r="FS302">
        <v>12.9953</v>
      </c>
      <c r="FT302">
        <v>100.06</v>
      </c>
      <c r="FU302">
        <v>100.426</v>
      </c>
    </row>
    <row r="303" spans="1:177">
      <c r="A303">
        <v>287</v>
      </c>
      <c r="B303">
        <v>1621534141.6</v>
      </c>
      <c r="C303">
        <v>572.099999904633</v>
      </c>
      <c r="D303" t="s">
        <v>870</v>
      </c>
      <c r="E303" t="s">
        <v>871</v>
      </c>
      <c r="G303">
        <v>1621534141.6</v>
      </c>
      <c r="H303">
        <f>CD303*AF303*(BZ303-CA303)/(100*BS303*(1000-AF303*BZ303))</f>
        <v>0</v>
      </c>
      <c r="I303">
        <f>CD303*AF303*(BY303-BX303*(1000-AF303*CA303)/(1000-AF303*BZ303))/(100*BS303)</f>
        <v>0</v>
      </c>
      <c r="J303">
        <f>BX303 - IF(AF303&gt;1, I303*BS303*100.0/(AH303*CL303), 0)</f>
        <v>0</v>
      </c>
      <c r="K303">
        <f>((Q303-H303/2)*J303-I303)/(Q303+H303/2)</f>
        <v>0</v>
      </c>
      <c r="L303">
        <f>K303*(CE303+CF303)/1000.0</f>
        <v>0</v>
      </c>
      <c r="M303">
        <f>(BX303 - IF(AF303&gt;1, I303*BS303*100.0/(AH303*CL303), 0))*(CE303+CF303)/1000.0</f>
        <v>0</v>
      </c>
      <c r="N303">
        <f>2.0/((1/P303-1/O303)+SIGN(P303)*SQRT((1/P303-1/O303)*(1/P303-1/O303) + 4*BT303/((BT303+1)*(BT303+1))*(2*1/P303*1/O303-1/O303*1/O303)))</f>
        <v>0</v>
      </c>
      <c r="O303">
        <f>IF(LEFT(BU303,1)&lt;&gt;"0",IF(LEFT(BU303,1)="1",3.0,BV303),$D$5+$E$5*(CL303*CE303/($K$5*1000))+$F$5*(CL303*CE303/($K$5*1000))*MAX(MIN(BS303,$J$5),$I$5)*MAX(MIN(BS303,$J$5),$I$5)+$G$5*MAX(MIN(BS303,$J$5),$I$5)*(CL303*CE303/($K$5*1000))+$H$5*(CL303*CE303/($K$5*1000))*(CL303*CE303/($K$5*1000)))</f>
        <v>0</v>
      </c>
      <c r="P303">
        <f>H303*(1000-(1000*0.61365*exp(17.502*T303/(240.97+T303))/(CE303+CF303)+BZ303)/2)/(1000*0.61365*exp(17.502*T303/(240.97+T303))/(CE303+CF303)-BZ303)</f>
        <v>0</v>
      </c>
      <c r="Q303">
        <f>1/((BT303+1)/(N303/1.6)+1/(O303/1.37)) + BT303/((BT303+1)/(N303/1.6) + BT303/(O303/1.37))</f>
        <v>0</v>
      </c>
      <c r="R303">
        <f>(BP303*BR303)</f>
        <v>0</v>
      </c>
      <c r="S303">
        <f>(CG303+(R303+2*0.95*5.67E-8*(((CG303+$B$7)+273)^4-(CG303+273)^4)-44100*H303)/(1.84*29.3*O303+8*0.95*5.67E-8*(CG303+273)^3))</f>
        <v>0</v>
      </c>
      <c r="T303">
        <f>($C$7*CH303+$D$7*CI303+$E$7*S303)</f>
        <v>0</v>
      </c>
      <c r="U303">
        <f>0.61365*exp(17.502*T303/(240.97+T303))</f>
        <v>0</v>
      </c>
      <c r="V303">
        <f>(W303/X303*100)</f>
        <v>0</v>
      </c>
      <c r="W303">
        <f>BZ303*(CE303+CF303)/1000</f>
        <v>0</v>
      </c>
      <c r="X303">
        <f>0.61365*exp(17.502*CG303/(240.97+CG303))</f>
        <v>0</v>
      </c>
      <c r="Y303">
        <f>(U303-BZ303*(CE303+CF303)/1000)</f>
        <v>0</v>
      </c>
      <c r="Z303">
        <f>(-H303*44100)</f>
        <v>0</v>
      </c>
      <c r="AA303">
        <f>2*29.3*O303*0.92*(CG303-T303)</f>
        <v>0</v>
      </c>
      <c r="AB303">
        <f>2*0.95*5.67E-8*(((CG303+$B$7)+273)^4-(T303+273)^4)</f>
        <v>0</v>
      </c>
      <c r="AC303">
        <f>R303+AB303+Z303+AA303</f>
        <v>0</v>
      </c>
      <c r="AD303">
        <v>0</v>
      </c>
      <c r="AE303">
        <v>0</v>
      </c>
      <c r="AF303">
        <f>IF(AD303*$H$13&gt;=AH303,1.0,(AH303/(AH303-AD303*$H$13)))</f>
        <v>0</v>
      </c>
      <c r="AG303">
        <f>(AF303-1)*100</f>
        <v>0</v>
      </c>
      <c r="AH303">
        <f>MAX(0,($B$13+$C$13*CL303)/(1+$D$13*CL303)*CE303/(CG303+273)*$E$13)</f>
        <v>0</v>
      </c>
      <c r="AI303" t="s">
        <v>294</v>
      </c>
      <c r="AJ303">
        <v>0</v>
      </c>
      <c r="AK303">
        <v>0</v>
      </c>
      <c r="AL303">
        <f>AK303-AJ303</f>
        <v>0</v>
      </c>
      <c r="AM303">
        <f>AL303/AK303</f>
        <v>0</v>
      </c>
      <c r="AN303">
        <v>0</v>
      </c>
      <c r="AO303" t="s">
        <v>294</v>
      </c>
      <c r="AP303">
        <v>0</v>
      </c>
      <c r="AQ303">
        <v>0</v>
      </c>
      <c r="AR303">
        <f>1-AP303/AQ303</f>
        <v>0</v>
      </c>
      <c r="AS303">
        <v>0.5</v>
      </c>
      <c r="AT303">
        <f>BP303</f>
        <v>0</v>
      </c>
      <c r="AU303">
        <f>I303</f>
        <v>0</v>
      </c>
      <c r="AV303">
        <f>AR303*AS303*AT303</f>
        <v>0</v>
      </c>
      <c r="AW303">
        <f>BB303/AQ303</f>
        <v>0</v>
      </c>
      <c r="AX303">
        <f>(AU303-AN303)/AT303</f>
        <v>0</v>
      </c>
      <c r="AY303">
        <f>(AK303-AQ303)/AQ303</f>
        <v>0</v>
      </c>
      <c r="AZ303" t="s">
        <v>294</v>
      </c>
      <c r="BA303">
        <v>0</v>
      </c>
      <c r="BB303">
        <f>AQ303-BA303</f>
        <v>0</v>
      </c>
      <c r="BC303">
        <f>(AQ303-AP303)/(AQ303-BA303)</f>
        <v>0</v>
      </c>
      <c r="BD303">
        <f>(AK303-AQ303)/(AK303-BA303)</f>
        <v>0</v>
      </c>
      <c r="BE303">
        <f>(AQ303-AP303)/(AQ303-AJ303)</f>
        <v>0</v>
      </c>
      <c r="BF303">
        <f>(AK303-AQ303)/(AK303-AJ303)</f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f>$B$11*CM303+$C$11*CN303+$F$11*CO303*(1-CR303)</f>
        <v>0</v>
      </c>
      <c r="BP303">
        <f>BO303*BQ303</f>
        <v>0</v>
      </c>
      <c r="BQ303">
        <f>($B$11*$D$9+$C$11*$D$9+$F$11*((DB303+CT303)/MAX(DB303+CT303+DC303, 0.1)*$I$9+DC303/MAX(DB303+CT303+DC303, 0.1)*$J$9))/($B$11+$C$11+$F$11)</f>
        <v>0</v>
      </c>
      <c r="BR303">
        <f>($B$11*$K$9+$C$11*$K$9+$F$11*((DB303+CT303)/MAX(DB303+CT303+DC303, 0.1)*$P$9+DC303/MAX(DB303+CT303+DC303, 0.1)*$Q$9))/($B$11+$C$11+$F$11)</f>
        <v>0</v>
      </c>
      <c r="BS303">
        <v>6</v>
      </c>
      <c r="BT303">
        <v>0.5</v>
      </c>
      <c r="BU303" t="s">
        <v>295</v>
      </c>
      <c r="BV303">
        <v>2</v>
      </c>
      <c r="BW303">
        <v>1621534141.6</v>
      </c>
      <c r="BX303">
        <v>937.815</v>
      </c>
      <c r="BY303">
        <v>947.953</v>
      </c>
      <c r="BZ303">
        <v>12.9591</v>
      </c>
      <c r="CA303">
        <v>12.9731</v>
      </c>
      <c r="CB303">
        <v>926.452</v>
      </c>
      <c r="CC303">
        <v>12.8054</v>
      </c>
      <c r="CD303">
        <v>699.919</v>
      </c>
      <c r="CE303">
        <v>100.93</v>
      </c>
      <c r="CF303">
        <v>0.0996166</v>
      </c>
      <c r="CG303">
        <v>22.9328</v>
      </c>
      <c r="CH303">
        <v>22.9109</v>
      </c>
      <c r="CI303">
        <v>999.9</v>
      </c>
      <c r="CJ303">
        <v>0</v>
      </c>
      <c r="CK303">
        <v>0</v>
      </c>
      <c r="CL303">
        <v>10010</v>
      </c>
      <c r="CM303">
        <v>0</v>
      </c>
      <c r="CN303">
        <v>3.22278</v>
      </c>
      <c r="CO303">
        <v>600.103</v>
      </c>
      <c r="CP303">
        <v>0.932968</v>
      </c>
      <c r="CQ303">
        <v>0.0670323</v>
      </c>
      <c r="CR303">
        <v>0</v>
      </c>
      <c r="CS303">
        <v>3.498</v>
      </c>
      <c r="CT303">
        <v>4.99951</v>
      </c>
      <c r="CU303">
        <v>86.9858</v>
      </c>
      <c r="CV303">
        <v>4814.88</v>
      </c>
      <c r="CW303">
        <v>37.562</v>
      </c>
      <c r="CX303">
        <v>41.375</v>
      </c>
      <c r="CY303">
        <v>39.937</v>
      </c>
      <c r="CZ303">
        <v>40.875</v>
      </c>
      <c r="DA303">
        <v>39.875</v>
      </c>
      <c r="DB303">
        <v>555.21</v>
      </c>
      <c r="DC303">
        <v>39.89</v>
      </c>
      <c r="DD303">
        <v>0</v>
      </c>
      <c r="DE303">
        <v>1621534145.2</v>
      </c>
      <c r="DF303">
        <v>0</v>
      </c>
      <c r="DG303">
        <v>3.43866153846154</v>
      </c>
      <c r="DH303">
        <v>0.613476922360758</v>
      </c>
      <c r="DI303">
        <v>2.67994529502576</v>
      </c>
      <c r="DJ303">
        <v>86.4726538461538</v>
      </c>
      <c r="DK303">
        <v>15</v>
      </c>
      <c r="DL303">
        <v>1621533543.5</v>
      </c>
      <c r="DM303" t="s">
        <v>296</v>
      </c>
      <c r="DN303">
        <v>1621533543</v>
      </c>
      <c r="DO303">
        <v>1621533543.5</v>
      </c>
      <c r="DP303">
        <v>4</v>
      </c>
      <c r="DQ303">
        <v>0.002</v>
      </c>
      <c r="DR303">
        <v>0.003</v>
      </c>
      <c r="DS303">
        <v>8.559</v>
      </c>
      <c r="DT303">
        <v>0.154</v>
      </c>
      <c r="DU303">
        <v>420</v>
      </c>
      <c r="DV303">
        <v>13</v>
      </c>
      <c r="DW303">
        <v>1.35</v>
      </c>
      <c r="DX303">
        <v>0.35</v>
      </c>
      <c r="DY303">
        <v>-10.030782195122</v>
      </c>
      <c r="DZ303">
        <v>1.44928181184668</v>
      </c>
      <c r="EA303">
        <v>0.336738717641135</v>
      </c>
      <c r="EB303">
        <v>0</v>
      </c>
      <c r="EC303">
        <v>3.42845588235294</v>
      </c>
      <c r="ED303">
        <v>0.321233237119083</v>
      </c>
      <c r="EE303">
        <v>0.163072901761535</v>
      </c>
      <c r="EF303">
        <v>1</v>
      </c>
      <c r="EG303">
        <v>-0.0128948568292683</v>
      </c>
      <c r="EH303">
        <v>-0.0333298363066202</v>
      </c>
      <c r="EI303">
        <v>0.0123586423349677</v>
      </c>
      <c r="EJ303">
        <v>1</v>
      </c>
      <c r="EK303">
        <v>2</v>
      </c>
      <c r="EL303">
        <v>3</v>
      </c>
      <c r="EM303" t="s">
        <v>306</v>
      </c>
      <c r="EN303">
        <v>100</v>
      </c>
      <c r="EO303">
        <v>100</v>
      </c>
      <c r="EP303">
        <v>11.363</v>
      </c>
      <c r="EQ303">
        <v>0.1537</v>
      </c>
      <c r="ER303">
        <v>5.25304998807394</v>
      </c>
      <c r="ES303">
        <v>0.0095515401478521</v>
      </c>
      <c r="ET303">
        <v>-4.08282145803731e-06</v>
      </c>
      <c r="EU303">
        <v>9.61633180237613e-10</v>
      </c>
      <c r="EV303">
        <v>-0.0133641391554055</v>
      </c>
      <c r="EW303">
        <v>0.00964955815971448</v>
      </c>
      <c r="EX303">
        <v>0.000351754833574242</v>
      </c>
      <c r="EY303">
        <v>-6.74969522547015e-06</v>
      </c>
      <c r="EZ303">
        <v>-1</v>
      </c>
      <c r="FA303">
        <v>-1</v>
      </c>
      <c r="FB303">
        <v>-1</v>
      </c>
      <c r="FC303">
        <v>-1</v>
      </c>
      <c r="FD303">
        <v>10</v>
      </c>
      <c r="FE303">
        <v>10</v>
      </c>
      <c r="FF303">
        <v>2</v>
      </c>
      <c r="FG303">
        <v>793.473</v>
      </c>
      <c r="FH303">
        <v>740.901</v>
      </c>
      <c r="FI303">
        <v>20</v>
      </c>
      <c r="FJ303">
        <v>26.7297</v>
      </c>
      <c r="FK303">
        <v>29.9999</v>
      </c>
      <c r="FL303">
        <v>26.8106</v>
      </c>
      <c r="FM303">
        <v>26.7857</v>
      </c>
      <c r="FN303">
        <v>52.0914</v>
      </c>
      <c r="FO303">
        <v>15.3643</v>
      </c>
      <c r="FP303">
        <v>6.08919</v>
      </c>
      <c r="FQ303">
        <v>20</v>
      </c>
      <c r="FR303">
        <v>955.92</v>
      </c>
      <c r="FS303">
        <v>12.9953</v>
      </c>
      <c r="FT303">
        <v>100.06</v>
      </c>
      <c r="FU303">
        <v>100.427</v>
      </c>
    </row>
    <row r="304" spans="1:177">
      <c r="A304">
        <v>288</v>
      </c>
      <c r="B304">
        <v>1621534143.6</v>
      </c>
      <c r="C304">
        <v>574.099999904633</v>
      </c>
      <c r="D304" t="s">
        <v>872</v>
      </c>
      <c r="E304" t="s">
        <v>873</v>
      </c>
      <c r="G304">
        <v>1621534143.6</v>
      </c>
      <c r="H304">
        <f>CD304*AF304*(BZ304-CA304)/(100*BS304*(1000-AF304*BZ304))</f>
        <v>0</v>
      </c>
      <c r="I304">
        <f>CD304*AF304*(BY304-BX304*(1000-AF304*CA304)/(1000-AF304*BZ304))/(100*BS304)</f>
        <v>0</v>
      </c>
      <c r="J304">
        <f>BX304 - IF(AF304&gt;1, I304*BS304*100.0/(AH304*CL304), 0)</f>
        <v>0</v>
      </c>
      <c r="K304">
        <f>((Q304-H304/2)*J304-I304)/(Q304+H304/2)</f>
        <v>0</v>
      </c>
      <c r="L304">
        <f>K304*(CE304+CF304)/1000.0</f>
        <v>0</v>
      </c>
      <c r="M304">
        <f>(BX304 - IF(AF304&gt;1, I304*BS304*100.0/(AH304*CL304), 0))*(CE304+CF304)/1000.0</f>
        <v>0</v>
      </c>
      <c r="N304">
        <f>2.0/((1/P304-1/O304)+SIGN(P304)*SQRT((1/P304-1/O304)*(1/P304-1/O304) + 4*BT304/((BT304+1)*(BT304+1))*(2*1/P304*1/O304-1/O304*1/O304)))</f>
        <v>0</v>
      </c>
      <c r="O304">
        <f>IF(LEFT(BU304,1)&lt;&gt;"0",IF(LEFT(BU304,1)="1",3.0,BV304),$D$5+$E$5*(CL304*CE304/($K$5*1000))+$F$5*(CL304*CE304/($K$5*1000))*MAX(MIN(BS304,$J$5),$I$5)*MAX(MIN(BS304,$J$5),$I$5)+$G$5*MAX(MIN(BS304,$J$5),$I$5)*(CL304*CE304/($K$5*1000))+$H$5*(CL304*CE304/($K$5*1000))*(CL304*CE304/($K$5*1000)))</f>
        <v>0</v>
      </c>
      <c r="P304">
        <f>H304*(1000-(1000*0.61365*exp(17.502*T304/(240.97+T304))/(CE304+CF304)+BZ304)/2)/(1000*0.61365*exp(17.502*T304/(240.97+T304))/(CE304+CF304)-BZ304)</f>
        <v>0</v>
      </c>
      <c r="Q304">
        <f>1/((BT304+1)/(N304/1.6)+1/(O304/1.37)) + BT304/((BT304+1)/(N304/1.6) + BT304/(O304/1.37))</f>
        <v>0</v>
      </c>
      <c r="R304">
        <f>(BP304*BR304)</f>
        <v>0</v>
      </c>
      <c r="S304">
        <f>(CG304+(R304+2*0.95*5.67E-8*(((CG304+$B$7)+273)^4-(CG304+273)^4)-44100*H304)/(1.84*29.3*O304+8*0.95*5.67E-8*(CG304+273)^3))</f>
        <v>0</v>
      </c>
      <c r="T304">
        <f>($C$7*CH304+$D$7*CI304+$E$7*S304)</f>
        <v>0</v>
      </c>
      <c r="U304">
        <f>0.61365*exp(17.502*T304/(240.97+T304))</f>
        <v>0</v>
      </c>
      <c r="V304">
        <f>(W304/X304*100)</f>
        <v>0</v>
      </c>
      <c r="W304">
        <f>BZ304*(CE304+CF304)/1000</f>
        <v>0</v>
      </c>
      <c r="X304">
        <f>0.61365*exp(17.502*CG304/(240.97+CG304))</f>
        <v>0</v>
      </c>
      <c r="Y304">
        <f>(U304-BZ304*(CE304+CF304)/1000)</f>
        <v>0</v>
      </c>
      <c r="Z304">
        <f>(-H304*44100)</f>
        <v>0</v>
      </c>
      <c r="AA304">
        <f>2*29.3*O304*0.92*(CG304-T304)</f>
        <v>0</v>
      </c>
      <c r="AB304">
        <f>2*0.95*5.67E-8*(((CG304+$B$7)+273)^4-(T304+273)^4)</f>
        <v>0</v>
      </c>
      <c r="AC304">
        <f>R304+AB304+Z304+AA304</f>
        <v>0</v>
      </c>
      <c r="AD304">
        <v>0</v>
      </c>
      <c r="AE304">
        <v>0</v>
      </c>
      <c r="AF304">
        <f>IF(AD304*$H$13&gt;=AH304,1.0,(AH304/(AH304-AD304*$H$13)))</f>
        <v>0</v>
      </c>
      <c r="AG304">
        <f>(AF304-1)*100</f>
        <v>0</v>
      </c>
      <c r="AH304">
        <f>MAX(0,($B$13+$C$13*CL304)/(1+$D$13*CL304)*CE304/(CG304+273)*$E$13)</f>
        <v>0</v>
      </c>
      <c r="AI304" t="s">
        <v>294</v>
      </c>
      <c r="AJ304">
        <v>0</v>
      </c>
      <c r="AK304">
        <v>0</v>
      </c>
      <c r="AL304">
        <f>AK304-AJ304</f>
        <v>0</v>
      </c>
      <c r="AM304">
        <f>AL304/AK304</f>
        <v>0</v>
      </c>
      <c r="AN304">
        <v>0</v>
      </c>
      <c r="AO304" t="s">
        <v>294</v>
      </c>
      <c r="AP304">
        <v>0</v>
      </c>
      <c r="AQ304">
        <v>0</v>
      </c>
      <c r="AR304">
        <f>1-AP304/AQ304</f>
        <v>0</v>
      </c>
      <c r="AS304">
        <v>0.5</v>
      </c>
      <c r="AT304">
        <f>BP304</f>
        <v>0</v>
      </c>
      <c r="AU304">
        <f>I304</f>
        <v>0</v>
      </c>
      <c r="AV304">
        <f>AR304*AS304*AT304</f>
        <v>0</v>
      </c>
      <c r="AW304">
        <f>BB304/AQ304</f>
        <v>0</v>
      </c>
      <c r="AX304">
        <f>(AU304-AN304)/AT304</f>
        <v>0</v>
      </c>
      <c r="AY304">
        <f>(AK304-AQ304)/AQ304</f>
        <v>0</v>
      </c>
      <c r="AZ304" t="s">
        <v>294</v>
      </c>
      <c r="BA304">
        <v>0</v>
      </c>
      <c r="BB304">
        <f>AQ304-BA304</f>
        <v>0</v>
      </c>
      <c r="BC304">
        <f>(AQ304-AP304)/(AQ304-BA304)</f>
        <v>0</v>
      </c>
      <c r="BD304">
        <f>(AK304-AQ304)/(AK304-BA304)</f>
        <v>0</v>
      </c>
      <c r="BE304">
        <f>(AQ304-AP304)/(AQ304-AJ304)</f>
        <v>0</v>
      </c>
      <c r="BF304">
        <f>(AK304-AQ304)/(AK304-AJ304)</f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f>$B$11*CM304+$C$11*CN304+$F$11*CO304*(1-CR304)</f>
        <v>0</v>
      </c>
      <c r="BP304">
        <f>BO304*BQ304</f>
        <v>0</v>
      </c>
      <c r="BQ304">
        <f>($B$11*$D$9+$C$11*$D$9+$F$11*((DB304+CT304)/MAX(DB304+CT304+DC304, 0.1)*$I$9+DC304/MAX(DB304+CT304+DC304, 0.1)*$J$9))/($B$11+$C$11+$F$11)</f>
        <v>0</v>
      </c>
      <c r="BR304">
        <f>($B$11*$K$9+$C$11*$K$9+$F$11*((DB304+CT304)/MAX(DB304+CT304+DC304, 0.1)*$P$9+DC304/MAX(DB304+CT304+DC304, 0.1)*$Q$9))/($B$11+$C$11+$F$11)</f>
        <v>0</v>
      </c>
      <c r="BS304">
        <v>6</v>
      </c>
      <c r="BT304">
        <v>0.5</v>
      </c>
      <c r="BU304" t="s">
        <v>295</v>
      </c>
      <c r="BV304">
        <v>2</v>
      </c>
      <c r="BW304">
        <v>1621534143.6</v>
      </c>
      <c r="BX304">
        <v>940.889</v>
      </c>
      <c r="BY304">
        <v>950.597</v>
      </c>
      <c r="BZ304">
        <v>12.9578</v>
      </c>
      <c r="CA304">
        <v>12.9704</v>
      </c>
      <c r="CB304">
        <v>929.513</v>
      </c>
      <c r="CC304">
        <v>12.8041</v>
      </c>
      <c r="CD304">
        <v>699.657</v>
      </c>
      <c r="CE304">
        <v>100.926</v>
      </c>
      <c r="CF304">
        <v>0.100647</v>
      </c>
      <c r="CG304">
        <v>22.937</v>
      </c>
      <c r="CH304">
        <v>22.9006</v>
      </c>
      <c r="CI304">
        <v>999.9</v>
      </c>
      <c r="CJ304">
        <v>0</v>
      </c>
      <c r="CK304">
        <v>0</v>
      </c>
      <c r="CL304">
        <v>9960</v>
      </c>
      <c r="CM304">
        <v>0</v>
      </c>
      <c r="CN304">
        <v>3.22278</v>
      </c>
      <c r="CO304">
        <v>600.097</v>
      </c>
      <c r="CP304">
        <v>0.932968</v>
      </c>
      <c r="CQ304">
        <v>0.0670323</v>
      </c>
      <c r="CR304">
        <v>0</v>
      </c>
      <c r="CS304">
        <v>3.4053</v>
      </c>
      <c r="CT304">
        <v>4.99951</v>
      </c>
      <c r="CU304">
        <v>86.6542</v>
      </c>
      <c r="CV304">
        <v>4814.84</v>
      </c>
      <c r="CW304">
        <v>37.562</v>
      </c>
      <c r="CX304">
        <v>41.375</v>
      </c>
      <c r="CY304">
        <v>40</v>
      </c>
      <c r="CZ304">
        <v>40.875</v>
      </c>
      <c r="DA304">
        <v>39.875</v>
      </c>
      <c r="DB304">
        <v>555.21</v>
      </c>
      <c r="DC304">
        <v>39.89</v>
      </c>
      <c r="DD304">
        <v>0</v>
      </c>
      <c r="DE304">
        <v>1621534147.6</v>
      </c>
      <c r="DF304">
        <v>0</v>
      </c>
      <c r="DG304">
        <v>3.45076153846154</v>
      </c>
      <c r="DH304">
        <v>0.754611967510219</v>
      </c>
      <c r="DI304">
        <v>2.39130598261198</v>
      </c>
      <c r="DJ304">
        <v>86.5551576923077</v>
      </c>
      <c r="DK304">
        <v>15</v>
      </c>
      <c r="DL304">
        <v>1621533543.5</v>
      </c>
      <c r="DM304" t="s">
        <v>296</v>
      </c>
      <c r="DN304">
        <v>1621533543</v>
      </c>
      <c r="DO304">
        <v>1621533543.5</v>
      </c>
      <c r="DP304">
        <v>4</v>
      </c>
      <c r="DQ304">
        <v>0.002</v>
      </c>
      <c r="DR304">
        <v>0.003</v>
      </c>
      <c r="DS304">
        <v>8.559</v>
      </c>
      <c r="DT304">
        <v>0.154</v>
      </c>
      <c r="DU304">
        <v>420</v>
      </c>
      <c r="DV304">
        <v>13</v>
      </c>
      <c r="DW304">
        <v>1.35</v>
      </c>
      <c r="DX304">
        <v>0.35</v>
      </c>
      <c r="DY304">
        <v>-9.98598951219512</v>
      </c>
      <c r="DZ304">
        <v>1.74577087108011</v>
      </c>
      <c r="EA304">
        <v>0.383855359242611</v>
      </c>
      <c r="EB304">
        <v>0</v>
      </c>
      <c r="EC304">
        <v>3.43591176470588</v>
      </c>
      <c r="ED304">
        <v>0.553291541093988</v>
      </c>
      <c r="EE304">
        <v>0.146892659418378</v>
      </c>
      <c r="EF304">
        <v>1</v>
      </c>
      <c r="EG304">
        <v>-0.0138306674146341</v>
      </c>
      <c r="EH304">
        <v>0.00879238837630662</v>
      </c>
      <c r="EI304">
        <v>0.0115143699833204</v>
      </c>
      <c r="EJ304">
        <v>1</v>
      </c>
      <c r="EK304">
        <v>2</v>
      </c>
      <c r="EL304">
        <v>3</v>
      </c>
      <c r="EM304" t="s">
        <v>306</v>
      </c>
      <c r="EN304">
        <v>100</v>
      </c>
      <c r="EO304">
        <v>100</v>
      </c>
      <c r="EP304">
        <v>11.376</v>
      </c>
      <c r="EQ304">
        <v>0.1537</v>
      </c>
      <c r="ER304">
        <v>5.25304998807394</v>
      </c>
      <c r="ES304">
        <v>0.0095515401478521</v>
      </c>
      <c r="ET304">
        <v>-4.08282145803731e-06</v>
      </c>
      <c r="EU304">
        <v>9.61633180237613e-10</v>
      </c>
      <c r="EV304">
        <v>-0.0133641391554055</v>
      </c>
      <c r="EW304">
        <v>0.00964955815971448</v>
      </c>
      <c r="EX304">
        <v>0.000351754833574242</v>
      </c>
      <c r="EY304">
        <v>-6.74969522547015e-06</v>
      </c>
      <c r="EZ304">
        <v>-1</v>
      </c>
      <c r="FA304">
        <v>-1</v>
      </c>
      <c r="FB304">
        <v>-1</v>
      </c>
      <c r="FC304">
        <v>-1</v>
      </c>
      <c r="FD304">
        <v>10</v>
      </c>
      <c r="FE304">
        <v>10</v>
      </c>
      <c r="FF304">
        <v>2</v>
      </c>
      <c r="FG304">
        <v>792.73</v>
      </c>
      <c r="FH304">
        <v>741.25</v>
      </c>
      <c r="FI304">
        <v>20.0001</v>
      </c>
      <c r="FJ304">
        <v>26.7297</v>
      </c>
      <c r="FK304">
        <v>30</v>
      </c>
      <c r="FL304">
        <v>26.8084</v>
      </c>
      <c r="FM304">
        <v>26.7834</v>
      </c>
      <c r="FN304">
        <v>52.2403</v>
      </c>
      <c r="FO304">
        <v>15.3643</v>
      </c>
      <c r="FP304">
        <v>6.08919</v>
      </c>
      <c r="FQ304">
        <v>20</v>
      </c>
      <c r="FR304">
        <v>959.32</v>
      </c>
      <c r="FS304">
        <v>12.9953</v>
      </c>
      <c r="FT304">
        <v>100.06</v>
      </c>
      <c r="FU304">
        <v>100.428</v>
      </c>
    </row>
    <row r="305" spans="1:177">
      <c r="A305">
        <v>289</v>
      </c>
      <c r="B305">
        <v>1621534145.6</v>
      </c>
      <c r="C305">
        <v>576.099999904633</v>
      </c>
      <c r="D305" t="s">
        <v>874</v>
      </c>
      <c r="E305" t="s">
        <v>875</v>
      </c>
      <c r="G305">
        <v>1621534145.6</v>
      </c>
      <c r="H305">
        <f>CD305*AF305*(BZ305-CA305)/(100*BS305*(1000-AF305*BZ305))</f>
        <v>0</v>
      </c>
      <c r="I305">
        <f>CD305*AF305*(BY305-BX305*(1000-AF305*CA305)/(1000-AF305*BZ305))/(100*BS305)</f>
        <v>0</v>
      </c>
      <c r="J305">
        <f>BX305 - IF(AF305&gt;1, I305*BS305*100.0/(AH305*CL305), 0)</f>
        <v>0</v>
      </c>
      <c r="K305">
        <f>((Q305-H305/2)*J305-I305)/(Q305+H305/2)</f>
        <v>0</v>
      </c>
      <c r="L305">
        <f>K305*(CE305+CF305)/1000.0</f>
        <v>0</v>
      </c>
      <c r="M305">
        <f>(BX305 - IF(AF305&gt;1, I305*BS305*100.0/(AH305*CL305), 0))*(CE305+CF305)/1000.0</f>
        <v>0</v>
      </c>
      <c r="N305">
        <f>2.0/((1/P305-1/O305)+SIGN(P305)*SQRT((1/P305-1/O305)*(1/P305-1/O305) + 4*BT305/((BT305+1)*(BT305+1))*(2*1/P305*1/O305-1/O305*1/O305)))</f>
        <v>0</v>
      </c>
      <c r="O305">
        <f>IF(LEFT(BU305,1)&lt;&gt;"0",IF(LEFT(BU305,1)="1",3.0,BV305),$D$5+$E$5*(CL305*CE305/($K$5*1000))+$F$5*(CL305*CE305/($K$5*1000))*MAX(MIN(BS305,$J$5),$I$5)*MAX(MIN(BS305,$J$5),$I$5)+$G$5*MAX(MIN(BS305,$J$5),$I$5)*(CL305*CE305/($K$5*1000))+$H$5*(CL305*CE305/($K$5*1000))*(CL305*CE305/($K$5*1000)))</f>
        <v>0</v>
      </c>
      <c r="P305">
        <f>H305*(1000-(1000*0.61365*exp(17.502*T305/(240.97+T305))/(CE305+CF305)+BZ305)/2)/(1000*0.61365*exp(17.502*T305/(240.97+T305))/(CE305+CF305)-BZ305)</f>
        <v>0</v>
      </c>
      <c r="Q305">
        <f>1/((BT305+1)/(N305/1.6)+1/(O305/1.37)) + BT305/((BT305+1)/(N305/1.6) + BT305/(O305/1.37))</f>
        <v>0</v>
      </c>
      <c r="R305">
        <f>(BP305*BR305)</f>
        <v>0</v>
      </c>
      <c r="S305">
        <f>(CG305+(R305+2*0.95*5.67E-8*(((CG305+$B$7)+273)^4-(CG305+273)^4)-44100*H305)/(1.84*29.3*O305+8*0.95*5.67E-8*(CG305+273)^3))</f>
        <v>0</v>
      </c>
      <c r="T305">
        <f>($C$7*CH305+$D$7*CI305+$E$7*S305)</f>
        <v>0</v>
      </c>
      <c r="U305">
        <f>0.61365*exp(17.502*T305/(240.97+T305))</f>
        <v>0</v>
      </c>
      <c r="V305">
        <f>(W305/X305*100)</f>
        <v>0</v>
      </c>
      <c r="W305">
        <f>BZ305*(CE305+CF305)/1000</f>
        <v>0</v>
      </c>
      <c r="X305">
        <f>0.61365*exp(17.502*CG305/(240.97+CG305))</f>
        <v>0</v>
      </c>
      <c r="Y305">
        <f>(U305-BZ305*(CE305+CF305)/1000)</f>
        <v>0</v>
      </c>
      <c r="Z305">
        <f>(-H305*44100)</f>
        <v>0</v>
      </c>
      <c r="AA305">
        <f>2*29.3*O305*0.92*(CG305-T305)</f>
        <v>0</v>
      </c>
      <c r="AB305">
        <f>2*0.95*5.67E-8*(((CG305+$B$7)+273)^4-(T305+273)^4)</f>
        <v>0</v>
      </c>
      <c r="AC305">
        <f>R305+AB305+Z305+AA305</f>
        <v>0</v>
      </c>
      <c r="AD305">
        <v>0</v>
      </c>
      <c r="AE305">
        <v>0</v>
      </c>
      <c r="AF305">
        <f>IF(AD305*$H$13&gt;=AH305,1.0,(AH305/(AH305-AD305*$H$13)))</f>
        <v>0</v>
      </c>
      <c r="AG305">
        <f>(AF305-1)*100</f>
        <v>0</v>
      </c>
      <c r="AH305">
        <f>MAX(0,($B$13+$C$13*CL305)/(1+$D$13*CL305)*CE305/(CG305+273)*$E$13)</f>
        <v>0</v>
      </c>
      <c r="AI305" t="s">
        <v>294</v>
      </c>
      <c r="AJ305">
        <v>0</v>
      </c>
      <c r="AK305">
        <v>0</v>
      </c>
      <c r="AL305">
        <f>AK305-AJ305</f>
        <v>0</v>
      </c>
      <c r="AM305">
        <f>AL305/AK305</f>
        <v>0</v>
      </c>
      <c r="AN305">
        <v>0</v>
      </c>
      <c r="AO305" t="s">
        <v>294</v>
      </c>
      <c r="AP305">
        <v>0</v>
      </c>
      <c r="AQ305">
        <v>0</v>
      </c>
      <c r="AR305">
        <f>1-AP305/AQ305</f>
        <v>0</v>
      </c>
      <c r="AS305">
        <v>0.5</v>
      </c>
      <c r="AT305">
        <f>BP305</f>
        <v>0</v>
      </c>
      <c r="AU305">
        <f>I305</f>
        <v>0</v>
      </c>
      <c r="AV305">
        <f>AR305*AS305*AT305</f>
        <v>0</v>
      </c>
      <c r="AW305">
        <f>BB305/AQ305</f>
        <v>0</v>
      </c>
      <c r="AX305">
        <f>(AU305-AN305)/AT305</f>
        <v>0</v>
      </c>
      <c r="AY305">
        <f>(AK305-AQ305)/AQ305</f>
        <v>0</v>
      </c>
      <c r="AZ305" t="s">
        <v>294</v>
      </c>
      <c r="BA305">
        <v>0</v>
      </c>
      <c r="BB305">
        <f>AQ305-BA305</f>
        <v>0</v>
      </c>
      <c r="BC305">
        <f>(AQ305-AP305)/(AQ305-BA305)</f>
        <v>0</v>
      </c>
      <c r="BD305">
        <f>(AK305-AQ305)/(AK305-BA305)</f>
        <v>0</v>
      </c>
      <c r="BE305">
        <f>(AQ305-AP305)/(AQ305-AJ305)</f>
        <v>0</v>
      </c>
      <c r="BF305">
        <f>(AK305-AQ305)/(AK305-AJ305)</f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f>$B$11*CM305+$C$11*CN305+$F$11*CO305*(1-CR305)</f>
        <v>0</v>
      </c>
      <c r="BP305">
        <f>BO305*BQ305</f>
        <v>0</v>
      </c>
      <c r="BQ305">
        <f>($B$11*$D$9+$C$11*$D$9+$F$11*((DB305+CT305)/MAX(DB305+CT305+DC305, 0.1)*$I$9+DC305/MAX(DB305+CT305+DC305, 0.1)*$J$9))/($B$11+$C$11+$F$11)</f>
        <v>0</v>
      </c>
      <c r="BR305">
        <f>($B$11*$K$9+$C$11*$K$9+$F$11*((DB305+CT305)/MAX(DB305+CT305+DC305, 0.1)*$P$9+DC305/MAX(DB305+CT305+DC305, 0.1)*$Q$9))/($B$11+$C$11+$F$11)</f>
        <v>0</v>
      </c>
      <c r="BS305">
        <v>6</v>
      </c>
      <c r="BT305">
        <v>0.5</v>
      </c>
      <c r="BU305" t="s">
        <v>295</v>
      </c>
      <c r="BV305">
        <v>2</v>
      </c>
      <c r="BW305">
        <v>1621534145.6</v>
      </c>
      <c r="BX305">
        <v>944.229</v>
      </c>
      <c r="BY305">
        <v>953.023</v>
      </c>
      <c r="BZ305">
        <v>12.9574</v>
      </c>
      <c r="CA305">
        <v>12.9604</v>
      </c>
      <c r="CB305">
        <v>932.838</v>
      </c>
      <c r="CC305">
        <v>12.8037</v>
      </c>
      <c r="CD305">
        <v>700.214</v>
      </c>
      <c r="CE305">
        <v>100.925</v>
      </c>
      <c r="CF305">
        <v>0.0997702</v>
      </c>
      <c r="CG305">
        <v>22.9316</v>
      </c>
      <c r="CH305">
        <v>22.8957</v>
      </c>
      <c r="CI305">
        <v>999.9</v>
      </c>
      <c r="CJ305">
        <v>0</v>
      </c>
      <c r="CK305">
        <v>0</v>
      </c>
      <c r="CL305">
        <v>10040</v>
      </c>
      <c r="CM305">
        <v>0</v>
      </c>
      <c r="CN305">
        <v>3.22278</v>
      </c>
      <c r="CO305">
        <v>599.786</v>
      </c>
      <c r="CP305">
        <v>0.932968</v>
      </c>
      <c r="CQ305">
        <v>0.0670323</v>
      </c>
      <c r="CR305">
        <v>0</v>
      </c>
      <c r="CS305">
        <v>3.3299</v>
      </c>
      <c r="CT305">
        <v>4.99951</v>
      </c>
      <c r="CU305">
        <v>86.4206</v>
      </c>
      <c r="CV305">
        <v>4812.32</v>
      </c>
      <c r="CW305">
        <v>37.562</v>
      </c>
      <c r="CX305">
        <v>41.312</v>
      </c>
      <c r="CY305">
        <v>40</v>
      </c>
      <c r="CZ305">
        <v>40.875</v>
      </c>
      <c r="DA305">
        <v>39.875</v>
      </c>
      <c r="DB305">
        <v>554.92</v>
      </c>
      <c r="DC305">
        <v>39.87</v>
      </c>
      <c r="DD305">
        <v>0</v>
      </c>
      <c r="DE305">
        <v>1621534149.4</v>
      </c>
      <c r="DF305">
        <v>0</v>
      </c>
      <c r="DG305">
        <v>3.454296</v>
      </c>
      <c r="DH305">
        <v>0.463584611083357</v>
      </c>
      <c r="DI305">
        <v>0.828530769063642</v>
      </c>
      <c r="DJ305">
        <v>86.581488</v>
      </c>
      <c r="DK305">
        <v>15</v>
      </c>
      <c r="DL305">
        <v>1621533543.5</v>
      </c>
      <c r="DM305" t="s">
        <v>296</v>
      </c>
      <c r="DN305">
        <v>1621533543</v>
      </c>
      <c r="DO305">
        <v>1621533543.5</v>
      </c>
      <c r="DP305">
        <v>4</v>
      </c>
      <c r="DQ305">
        <v>0.002</v>
      </c>
      <c r="DR305">
        <v>0.003</v>
      </c>
      <c r="DS305">
        <v>8.559</v>
      </c>
      <c r="DT305">
        <v>0.154</v>
      </c>
      <c r="DU305">
        <v>420</v>
      </c>
      <c r="DV305">
        <v>13</v>
      </c>
      <c r="DW305">
        <v>1.35</v>
      </c>
      <c r="DX305">
        <v>0.35</v>
      </c>
      <c r="DY305">
        <v>-9.89369</v>
      </c>
      <c r="DZ305">
        <v>2.88478787456443</v>
      </c>
      <c r="EA305">
        <v>0.470194497462382</v>
      </c>
      <c r="EB305">
        <v>0</v>
      </c>
      <c r="EC305">
        <v>3.4407</v>
      </c>
      <c r="ED305">
        <v>0.565486140671552</v>
      </c>
      <c r="EE305">
        <v>0.143114809937789</v>
      </c>
      <c r="EF305">
        <v>1</v>
      </c>
      <c r="EG305">
        <v>-0.0142297220487805</v>
      </c>
      <c r="EH305">
        <v>0.0665243182578397</v>
      </c>
      <c r="EI305">
        <v>0.0112079015204884</v>
      </c>
      <c r="EJ305">
        <v>1</v>
      </c>
      <c r="EK305">
        <v>2</v>
      </c>
      <c r="EL305">
        <v>3</v>
      </c>
      <c r="EM305" t="s">
        <v>306</v>
      </c>
      <c r="EN305">
        <v>100</v>
      </c>
      <c r="EO305">
        <v>100</v>
      </c>
      <c r="EP305">
        <v>11.391</v>
      </c>
      <c r="EQ305">
        <v>0.1537</v>
      </c>
      <c r="ER305">
        <v>5.25304998807394</v>
      </c>
      <c r="ES305">
        <v>0.0095515401478521</v>
      </c>
      <c r="ET305">
        <v>-4.08282145803731e-06</v>
      </c>
      <c r="EU305">
        <v>9.61633180237613e-10</v>
      </c>
      <c r="EV305">
        <v>-0.0133641391554055</v>
      </c>
      <c r="EW305">
        <v>0.00964955815971448</v>
      </c>
      <c r="EX305">
        <v>0.000351754833574242</v>
      </c>
      <c r="EY305">
        <v>-6.74969522547015e-06</v>
      </c>
      <c r="EZ305">
        <v>-1</v>
      </c>
      <c r="FA305">
        <v>-1</v>
      </c>
      <c r="FB305">
        <v>-1</v>
      </c>
      <c r="FC305">
        <v>-1</v>
      </c>
      <c r="FD305">
        <v>10</v>
      </c>
      <c r="FE305">
        <v>10</v>
      </c>
      <c r="FF305">
        <v>2</v>
      </c>
      <c r="FG305">
        <v>793.619</v>
      </c>
      <c r="FH305">
        <v>740.871</v>
      </c>
      <c r="FI305">
        <v>20</v>
      </c>
      <c r="FJ305">
        <v>26.7297</v>
      </c>
      <c r="FK305">
        <v>29.9999</v>
      </c>
      <c r="FL305">
        <v>26.8084</v>
      </c>
      <c r="FM305">
        <v>26.7834</v>
      </c>
      <c r="FN305">
        <v>52.3909</v>
      </c>
      <c r="FO305">
        <v>15.3643</v>
      </c>
      <c r="FP305">
        <v>6.08919</v>
      </c>
      <c r="FQ305">
        <v>20</v>
      </c>
      <c r="FR305">
        <v>962.72</v>
      </c>
      <c r="FS305">
        <v>12.9953</v>
      </c>
      <c r="FT305">
        <v>100.061</v>
      </c>
      <c r="FU305">
        <v>100.422</v>
      </c>
    </row>
    <row r="306" spans="1:177">
      <c r="A306">
        <v>290</v>
      </c>
      <c r="B306">
        <v>1621534147.6</v>
      </c>
      <c r="C306">
        <v>578.099999904633</v>
      </c>
      <c r="D306" t="s">
        <v>876</v>
      </c>
      <c r="E306" t="s">
        <v>877</v>
      </c>
      <c r="G306">
        <v>1621534147.6</v>
      </c>
      <c r="H306">
        <f>CD306*AF306*(BZ306-CA306)/(100*BS306*(1000-AF306*BZ306))</f>
        <v>0</v>
      </c>
      <c r="I306">
        <f>CD306*AF306*(BY306-BX306*(1000-AF306*CA306)/(1000-AF306*BZ306))/(100*BS306)</f>
        <v>0</v>
      </c>
      <c r="J306">
        <f>BX306 - IF(AF306&gt;1, I306*BS306*100.0/(AH306*CL306), 0)</f>
        <v>0</v>
      </c>
      <c r="K306">
        <f>((Q306-H306/2)*J306-I306)/(Q306+H306/2)</f>
        <v>0</v>
      </c>
      <c r="L306">
        <f>K306*(CE306+CF306)/1000.0</f>
        <v>0</v>
      </c>
      <c r="M306">
        <f>(BX306 - IF(AF306&gt;1, I306*BS306*100.0/(AH306*CL306), 0))*(CE306+CF306)/1000.0</f>
        <v>0</v>
      </c>
      <c r="N306">
        <f>2.0/((1/P306-1/O306)+SIGN(P306)*SQRT((1/P306-1/O306)*(1/P306-1/O306) + 4*BT306/((BT306+1)*(BT306+1))*(2*1/P306*1/O306-1/O306*1/O306)))</f>
        <v>0</v>
      </c>
      <c r="O306">
        <f>IF(LEFT(BU306,1)&lt;&gt;"0",IF(LEFT(BU306,1)="1",3.0,BV306),$D$5+$E$5*(CL306*CE306/($K$5*1000))+$F$5*(CL306*CE306/($K$5*1000))*MAX(MIN(BS306,$J$5),$I$5)*MAX(MIN(BS306,$J$5),$I$5)+$G$5*MAX(MIN(BS306,$J$5),$I$5)*(CL306*CE306/($K$5*1000))+$H$5*(CL306*CE306/($K$5*1000))*(CL306*CE306/($K$5*1000)))</f>
        <v>0</v>
      </c>
      <c r="P306">
        <f>H306*(1000-(1000*0.61365*exp(17.502*T306/(240.97+T306))/(CE306+CF306)+BZ306)/2)/(1000*0.61365*exp(17.502*T306/(240.97+T306))/(CE306+CF306)-BZ306)</f>
        <v>0</v>
      </c>
      <c r="Q306">
        <f>1/((BT306+1)/(N306/1.6)+1/(O306/1.37)) + BT306/((BT306+1)/(N306/1.6) + BT306/(O306/1.37))</f>
        <v>0</v>
      </c>
      <c r="R306">
        <f>(BP306*BR306)</f>
        <v>0</v>
      </c>
      <c r="S306">
        <f>(CG306+(R306+2*0.95*5.67E-8*(((CG306+$B$7)+273)^4-(CG306+273)^4)-44100*H306)/(1.84*29.3*O306+8*0.95*5.67E-8*(CG306+273)^3))</f>
        <v>0</v>
      </c>
      <c r="T306">
        <f>($C$7*CH306+$D$7*CI306+$E$7*S306)</f>
        <v>0</v>
      </c>
      <c r="U306">
        <f>0.61365*exp(17.502*T306/(240.97+T306))</f>
        <v>0</v>
      </c>
      <c r="V306">
        <f>(W306/X306*100)</f>
        <v>0</v>
      </c>
      <c r="W306">
        <f>BZ306*(CE306+CF306)/1000</f>
        <v>0</v>
      </c>
      <c r="X306">
        <f>0.61365*exp(17.502*CG306/(240.97+CG306))</f>
        <v>0</v>
      </c>
      <c r="Y306">
        <f>(U306-BZ306*(CE306+CF306)/1000)</f>
        <v>0</v>
      </c>
      <c r="Z306">
        <f>(-H306*44100)</f>
        <v>0</v>
      </c>
      <c r="AA306">
        <f>2*29.3*O306*0.92*(CG306-T306)</f>
        <v>0</v>
      </c>
      <c r="AB306">
        <f>2*0.95*5.67E-8*(((CG306+$B$7)+273)^4-(T306+273)^4)</f>
        <v>0</v>
      </c>
      <c r="AC306">
        <f>R306+AB306+Z306+AA306</f>
        <v>0</v>
      </c>
      <c r="AD306">
        <v>0</v>
      </c>
      <c r="AE306">
        <v>0</v>
      </c>
      <c r="AF306">
        <f>IF(AD306*$H$13&gt;=AH306,1.0,(AH306/(AH306-AD306*$H$13)))</f>
        <v>0</v>
      </c>
      <c r="AG306">
        <f>(AF306-1)*100</f>
        <v>0</v>
      </c>
      <c r="AH306">
        <f>MAX(0,($B$13+$C$13*CL306)/(1+$D$13*CL306)*CE306/(CG306+273)*$E$13)</f>
        <v>0</v>
      </c>
      <c r="AI306" t="s">
        <v>294</v>
      </c>
      <c r="AJ306">
        <v>0</v>
      </c>
      <c r="AK306">
        <v>0</v>
      </c>
      <c r="AL306">
        <f>AK306-AJ306</f>
        <v>0</v>
      </c>
      <c r="AM306">
        <f>AL306/AK306</f>
        <v>0</v>
      </c>
      <c r="AN306">
        <v>0</v>
      </c>
      <c r="AO306" t="s">
        <v>294</v>
      </c>
      <c r="AP306">
        <v>0</v>
      </c>
      <c r="AQ306">
        <v>0</v>
      </c>
      <c r="AR306">
        <f>1-AP306/AQ306</f>
        <v>0</v>
      </c>
      <c r="AS306">
        <v>0.5</v>
      </c>
      <c r="AT306">
        <f>BP306</f>
        <v>0</v>
      </c>
      <c r="AU306">
        <f>I306</f>
        <v>0</v>
      </c>
      <c r="AV306">
        <f>AR306*AS306*AT306</f>
        <v>0</v>
      </c>
      <c r="AW306">
        <f>BB306/AQ306</f>
        <v>0</v>
      </c>
      <c r="AX306">
        <f>(AU306-AN306)/AT306</f>
        <v>0</v>
      </c>
      <c r="AY306">
        <f>(AK306-AQ306)/AQ306</f>
        <v>0</v>
      </c>
      <c r="AZ306" t="s">
        <v>294</v>
      </c>
      <c r="BA306">
        <v>0</v>
      </c>
      <c r="BB306">
        <f>AQ306-BA306</f>
        <v>0</v>
      </c>
      <c r="BC306">
        <f>(AQ306-AP306)/(AQ306-BA306)</f>
        <v>0</v>
      </c>
      <c r="BD306">
        <f>(AK306-AQ306)/(AK306-BA306)</f>
        <v>0</v>
      </c>
      <c r="BE306">
        <f>(AQ306-AP306)/(AQ306-AJ306)</f>
        <v>0</v>
      </c>
      <c r="BF306">
        <f>(AK306-AQ306)/(AK306-AJ306)</f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f>$B$11*CM306+$C$11*CN306+$F$11*CO306*(1-CR306)</f>
        <v>0</v>
      </c>
      <c r="BP306">
        <f>BO306*BQ306</f>
        <v>0</v>
      </c>
      <c r="BQ306">
        <f>($B$11*$D$9+$C$11*$D$9+$F$11*((DB306+CT306)/MAX(DB306+CT306+DC306, 0.1)*$I$9+DC306/MAX(DB306+CT306+DC306, 0.1)*$J$9))/($B$11+$C$11+$F$11)</f>
        <v>0</v>
      </c>
      <c r="BR306">
        <f>($B$11*$K$9+$C$11*$K$9+$F$11*((DB306+CT306)/MAX(DB306+CT306+DC306, 0.1)*$P$9+DC306/MAX(DB306+CT306+DC306, 0.1)*$Q$9))/($B$11+$C$11+$F$11)</f>
        <v>0</v>
      </c>
      <c r="BS306">
        <v>6</v>
      </c>
      <c r="BT306">
        <v>0.5</v>
      </c>
      <c r="BU306" t="s">
        <v>295</v>
      </c>
      <c r="BV306">
        <v>2</v>
      </c>
      <c r="BW306">
        <v>1621534147.6</v>
      </c>
      <c r="BX306">
        <v>947.376</v>
      </c>
      <c r="BY306">
        <v>957.109</v>
      </c>
      <c r="BZ306">
        <v>12.9537</v>
      </c>
      <c r="CA306">
        <v>12.9575</v>
      </c>
      <c r="CB306">
        <v>935.971</v>
      </c>
      <c r="CC306">
        <v>12.8001</v>
      </c>
      <c r="CD306">
        <v>699.342</v>
      </c>
      <c r="CE306">
        <v>100.926</v>
      </c>
      <c r="CF306">
        <v>0.100248</v>
      </c>
      <c r="CG306">
        <v>22.9308</v>
      </c>
      <c r="CH306">
        <v>22.8952</v>
      </c>
      <c r="CI306">
        <v>999.9</v>
      </c>
      <c r="CJ306">
        <v>0</v>
      </c>
      <c r="CK306">
        <v>0</v>
      </c>
      <c r="CL306">
        <v>10070</v>
      </c>
      <c r="CM306">
        <v>0</v>
      </c>
      <c r="CN306">
        <v>3.22278</v>
      </c>
      <c r="CO306">
        <v>600.097</v>
      </c>
      <c r="CP306">
        <v>0.933003</v>
      </c>
      <c r="CQ306">
        <v>0.0669971</v>
      </c>
      <c r="CR306">
        <v>0</v>
      </c>
      <c r="CS306">
        <v>3.4178</v>
      </c>
      <c r="CT306">
        <v>4.99951</v>
      </c>
      <c r="CU306">
        <v>85.8986</v>
      </c>
      <c r="CV306">
        <v>4814.89</v>
      </c>
      <c r="CW306">
        <v>37.562</v>
      </c>
      <c r="CX306">
        <v>41.375</v>
      </c>
      <c r="CY306">
        <v>40</v>
      </c>
      <c r="CZ306">
        <v>40.875</v>
      </c>
      <c r="DA306">
        <v>39.875</v>
      </c>
      <c r="DB306">
        <v>555.23</v>
      </c>
      <c r="DC306">
        <v>39.87</v>
      </c>
      <c r="DD306">
        <v>0</v>
      </c>
      <c r="DE306">
        <v>1621534151.2</v>
      </c>
      <c r="DF306">
        <v>0</v>
      </c>
      <c r="DG306">
        <v>3.48126923076923</v>
      </c>
      <c r="DH306">
        <v>0.0603281983639685</v>
      </c>
      <c r="DI306">
        <v>-1.12169230516206</v>
      </c>
      <c r="DJ306">
        <v>86.5304807692308</v>
      </c>
      <c r="DK306">
        <v>15</v>
      </c>
      <c r="DL306">
        <v>1621533543.5</v>
      </c>
      <c r="DM306" t="s">
        <v>296</v>
      </c>
      <c r="DN306">
        <v>1621533543</v>
      </c>
      <c r="DO306">
        <v>1621533543.5</v>
      </c>
      <c r="DP306">
        <v>4</v>
      </c>
      <c r="DQ306">
        <v>0.002</v>
      </c>
      <c r="DR306">
        <v>0.003</v>
      </c>
      <c r="DS306">
        <v>8.559</v>
      </c>
      <c r="DT306">
        <v>0.154</v>
      </c>
      <c r="DU306">
        <v>420</v>
      </c>
      <c r="DV306">
        <v>13</v>
      </c>
      <c r="DW306">
        <v>1.35</v>
      </c>
      <c r="DX306">
        <v>0.35</v>
      </c>
      <c r="DY306">
        <v>-9.81081195121951</v>
      </c>
      <c r="DZ306">
        <v>3.14935986062717</v>
      </c>
      <c r="EA306">
        <v>0.506517812578795</v>
      </c>
      <c r="EB306">
        <v>0</v>
      </c>
      <c r="EC306">
        <v>3.44641764705882</v>
      </c>
      <c r="ED306">
        <v>0.517136979127691</v>
      </c>
      <c r="EE306">
        <v>0.139969802353701</v>
      </c>
      <c r="EF306">
        <v>1</v>
      </c>
      <c r="EG306">
        <v>-0.0136434932682927</v>
      </c>
      <c r="EH306">
        <v>0.0976628867456446</v>
      </c>
      <c r="EI306">
        <v>0.0112983485035824</v>
      </c>
      <c r="EJ306">
        <v>1</v>
      </c>
      <c r="EK306">
        <v>2</v>
      </c>
      <c r="EL306">
        <v>3</v>
      </c>
      <c r="EM306" t="s">
        <v>306</v>
      </c>
      <c r="EN306">
        <v>100</v>
      </c>
      <c r="EO306">
        <v>100</v>
      </c>
      <c r="EP306">
        <v>11.405</v>
      </c>
      <c r="EQ306">
        <v>0.1536</v>
      </c>
      <c r="ER306">
        <v>5.25304998807394</v>
      </c>
      <c r="ES306">
        <v>0.0095515401478521</v>
      </c>
      <c r="ET306">
        <v>-4.08282145803731e-06</v>
      </c>
      <c r="EU306">
        <v>9.61633180237613e-10</v>
      </c>
      <c r="EV306">
        <v>-0.0133641391554055</v>
      </c>
      <c r="EW306">
        <v>0.00964955815971448</v>
      </c>
      <c r="EX306">
        <v>0.000351754833574242</v>
      </c>
      <c r="EY306">
        <v>-6.74969522547015e-06</v>
      </c>
      <c r="EZ306">
        <v>-1</v>
      </c>
      <c r="FA306">
        <v>-1</v>
      </c>
      <c r="FB306">
        <v>-1</v>
      </c>
      <c r="FC306">
        <v>-1</v>
      </c>
      <c r="FD306">
        <v>10.1</v>
      </c>
      <c r="FE306">
        <v>10.1</v>
      </c>
      <c r="FF306">
        <v>2</v>
      </c>
      <c r="FG306">
        <v>792.908</v>
      </c>
      <c r="FH306">
        <v>741.439</v>
      </c>
      <c r="FI306">
        <v>20</v>
      </c>
      <c r="FJ306">
        <v>26.7283</v>
      </c>
      <c r="FK306">
        <v>30</v>
      </c>
      <c r="FL306">
        <v>26.8084</v>
      </c>
      <c r="FM306">
        <v>26.7834</v>
      </c>
      <c r="FN306">
        <v>52.5415</v>
      </c>
      <c r="FO306">
        <v>15.3643</v>
      </c>
      <c r="FP306">
        <v>6.08919</v>
      </c>
      <c r="FQ306">
        <v>20</v>
      </c>
      <c r="FR306">
        <v>966.09</v>
      </c>
      <c r="FS306">
        <v>12.9953</v>
      </c>
      <c r="FT306">
        <v>100.058</v>
      </c>
      <c r="FU306">
        <v>100.423</v>
      </c>
    </row>
    <row r="307" spans="1:177">
      <c r="A307">
        <v>291</v>
      </c>
      <c r="B307">
        <v>1621534149.6</v>
      </c>
      <c r="C307">
        <v>580.099999904633</v>
      </c>
      <c r="D307" t="s">
        <v>878</v>
      </c>
      <c r="E307" t="s">
        <v>879</v>
      </c>
      <c r="G307">
        <v>1621534149.6</v>
      </c>
      <c r="H307">
        <f>CD307*AF307*(BZ307-CA307)/(100*BS307*(1000-AF307*BZ307))</f>
        <v>0</v>
      </c>
      <c r="I307">
        <f>CD307*AF307*(BY307-BX307*(1000-AF307*CA307)/(1000-AF307*BZ307))/(100*BS307)</f>
        <v>0</v>
      </c>
      <c r="J307">
        <f>BX307 - IF(AF307&gt;1, I307*BS307*100.0/(AH307*CL307), 0)</f>
        <v>0</v>
      </c>
      <c r="K307">
        <f>((Q307-H307/2)*J307-I307)/(Q307+H307/2)</f>
        <v>0</v>
      </c>
      <c r="L307">
        <f>K307*(CE307+CF307)/1000.0</f>
        <v>0</v>
      </c>
      <c r="M307">
        <f>(BX307 - IF(AF307&gt;1, I307*BS307*100.0/(AH307*CL307), 0))*(CE307+CF307)/1000.0</f>
        <v>0</v>
      </c>
      <c r="N307">
        <f>2.0/((1/P307-1/O307)+SIGN(P307)*SQRT((1/P307-1/O307)*(1/P307-1/O307) + 4*BT307/((BT307+1)*(BT307+1))*(2*1/P307*1/O307-1/O307*1/O307)))</f>
        <v>0</v>
      </c>
      <c r="O307">
        <f>IF(LEFT(BU307,1)&lt;&gt;"0",IF(LEFT(BU307,1)="1",3.0,BV307),$D$5+$E$5*(CL307*CE307/($K$5*1000))+$F$5*(CL307*CE307/($K$5*1000))*MAX(MIN(BS307,$J$5),$I$5)*MAX(MIN(BS307,$J$5),$I$5)+$G$5*MAX(MIN(BS307,$J$5),$I$5)*(CL307*CE307/($K$5*1000))+$H$5*(CL307*CE307/($K$5*1000))*(CL307*CE307/($K$5*1000)))</f>
        <v>0</v>
      </c>
      <c r="P307">
        <f>H307*(1000-(1000*0.61365*exp(17.502*T307/(240.97+T307))/(CE307+CF307)+BZ307)/2)/(1000*0.61365*exp(17.502*T307/(240.97+T307))/(CE307+CF307)-BZ307)</f>
        <v>0</v>
      </c>
      <c r="Q307">
        <f>1/((BT307+1)/(N307/1.6)+1/(O307/1.37)) + BT307/((BT307+1)/(N307/1.6) + BT307/(O307/1.37))</f>
        <v>0</v>
      </c>
      <c r="R307">
        <f>(BP307*BR307)</f>
        <v>0</v>
      </c>
      <c r="S307">
        <f>(CG307+(R307+2*0.95*5.67E-8*(((CG307+$B$7)+273)^4-(CG307+273)^4)-44100*H307)/(1.84*29.3*O307+8*0.95*5.67E-8*(CG307+273)^3))</f>
        <v>0</v>
      </c>
      <c r="T307">
        <f>($C$7*CH307+$D$7*CI307+$E$7*S307)</f>
        <v>0</v>
      </c>
      <c r="U307">
        <f>0.61365*exp(17.502*T307/(240.97+T307))</f>
        <v>0</v>
      </c>
      <c r="V307">
        <f>(W307/X307*100)</f>
        <v>0</v>
      </c>
      <c r="W307">
        <f>BZ307*(CE307+CF307)/1000</f>
        <v>0</v>
      </c>
      <c r="X307">
        <f>0.61365*exp(17.502*CG307/(240.97+CG307))</f>
        <v>0</v>
      </c>
      <c r="Y307">
        <f>(U307-BZ307*(CE307+CF307)/1000)</f>
        <v>0</v>
      </c>
      <c r="Z307">
        <f>(-H307*44100)</f>
        <v>0</v>
      </c>
      <c r="AA307">
        <f>2*29.3*O307*0.92*(CG307-T307)</f>
        <v>0</v>
      </c>
      <c r="AB307">
        <f>2*0.95*5.67E-8*(((CG307+$B$7)+273)^4-(T307+273)^4)</f>
        <v>0</v>
      </c>
      <c r="AC307">
        <f>R307+AB307+Z307+AA307</f>
        <v>0</v>
      </c>
      <c r="AD307">
        <v>0</v>
      </c>
      <c r="AE307">
        <v>0</v>
      </c>
      <c r="AF307">
        <f>IF(AD307*$H$13&gt;=AH307,1.0,(AH307/(AH307-AD307*$H$13)))</f>
        <v>0</v>
      </c>
      <c r="AG307">
        <f>(AF307-1)*100</f>
        <v>0</v>
      </c>
      <c r="AH307">
        <f>MAX(0,($B$13+$C$13*CL307)/(1+$D$13*CL307)*CE307/(CG307+273)*$E$13)</f>
        <v>0</v>
      </c>
      <c r="AI307" t="s">
        <v>294</v>
      </c>
      <c r="AJ307">
        <v>0</v>
      </c>
      <c r="AK307">
        <v>0</v>
      </c>
      <c r="AL307">
        <f>AK307-AJ307</f>
        <v>0</v>
      </c>
      <c r="AM307">
        <f>AL307/AK307</f>
        <v>0</v>
      </c>
      <c r="AN307">
        <v>0</v>
      </c>
      <c r="AO307" t="s">
        <v>294</v>
      </c>
      <c r="AP307">
        <v>0</v>
      </c>
      <c r="AQ307">
        <v>0</v>
      </c>
      <c r="AR307">
        <f>1-AP307/AQ307</f>
        <v>0</v>
      </c>
      <c r="AS307">
        <v>0.5</v>
      </c>
      <c r="AT307">
        <f>BP307</f>
        <v>0</v>
      </c>
      <c r="AU307">
        <f>I307</f>
        <v>0</v>
      </c>
      <c r="AV307">
        <f>AR307*AS307*AT307</f>
        <v>0</v>
      </c>
      <c r="AW307">
        <f>BB307/AQ307</f>
        <v>0</v>
      </c>
      <c r="AX307">
        <f>(AU307-AN307)/AT307</f>
        <v>0</v>
      </c>
      <c r="AY307">
        <f>(AK307-AQ307)/AQ307</f>
        <v>0</v>
      </c>
      <c r="AZ307" t="s">
        <v>294</v>
      </c>
      <c r="BA307">
        <v>0</v>
      </c>
      <c r="BB307">
        <f>AQ307-BA307</f>
        <v>0</v>
      </c>
      <c r="BC307">
        <f>(AQ307-AP307)/(AQ307-BA307)</f>
        <v>0</v>
      </c>
      <c r="BD307">
        <f>(AK307-AQ307)/(AK307-BA307)</f>
        <v>0</v>
      </c>
      <c r="BE307">
        <f>(AQ307-AP307)/(AQ307-AJ307)</f>
        <v>0</v>
      </c>
      <c r="BF307">
        <f>(AK307-AQ307)/(AK307-AJ307)</f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f>$B$11*CM307+$C$11*CN307+$F$11*CO307*(1-CR307)</f>
        <v>0</v>
      </c>
      <c r="BP307">
        <f>BO307*BQ307</f>
        <v>0</v>
      </c>
      <c r="BQ307">
        <f>($B$11*$D$9+$C$11*$D$9+$F$11*((DB307+CT307)/MAX(DB307+CT307+DC307, 0.1)*$I$9+DC307/MAX(DB307+CT307+DC307, 0.1)*$J$9))/($B$11+$C$11+$F$11)</f>
        <v>0</v>
      </c>
      <c r="BR307">
        <f>($B$11*$K$9+$C$11*$K$9+$F$11*((DB307+CT307)/MAX(DB307+CT307+DC307, 0.1)*$P$9+DC307/MAX(DB307+CT307+DC307, 0.1)*$Q$9))/($B$11+$C$11+$F$11)</f>
        <v>0</v>
      </c>
      <c r="BS307">
        <v>6</v>
      </c>
      <c r="BT307">
        <v>0.5</v>
      </c>
      <c r="BU307" t="s">
        <v>295</v>
      </c>
      <c r="BV307">
        <v>2</v>
      </c>
      <c r="BW307">
        <v>1621534149.6</v>
      </c>
      <c r="BX307">
        <v>950.699</v>
      </c>
      <c r="BY307">
        <v>960.6</v>
      </c>
      <c r="BZ307">
        <v>12.9532</v>
      </c>
      <c r="CA307">
        <v>12.9432</v>
      </c>
      <c r="CB307">
        <v>939.279</v>
      </c>
      <c r="CC307">
        <v>12.7996</v>
      </c>
      <c r="CD307">
        <v>700.165</v>
      </c>
      <c r="CE307">
        <v>100.925</v>
      </c>
      <c r="CF307">
        <v>0.100928</v>
      </c>
      <c r="CG307">
        <v>22.9339</v>
      </c>
      <c r="CH307">
        <v>22.8996</v>
      </c>
      <c r="CI307">
        <v>999.9</v>
      </c>
      <c r="CJ307">
        <v>0</v>
      </c>
      <c r="CK307">
        <v>0</v>
      </c>
      <c r="CL307">
        <v>9970</v>
      </c>
      <c r="CM307">
        <v>0</v>
      </c>
      <c r="CN307">
        <v>3.21148</v>
      </c>
      <c r="CO307">
        <v>600.107</v>
      </c>
      <c r="CP307">
        <v>0.933003</v>
      </c>
      <c r="CQ307">
        <v>0.0669971</v>
      </c>
      <c r="CR307">
        <v>0</v>
      </c>
      <c r="CS307">
        <v>3.4647</v>
      </c>
      <c r="CT307">
        <v>4.99951</v>
      </c>
      <c r="CU307">
        <v>86.0618</v>
      </c>
      <c r="CV307">
        <v>4814.97</v>
      </c>
      <c r="CW307">
        <v>37.562</v>
      </c>
      <c r="CX307">
        <v>41.312</v>
      </c>
      <c r="CY307">
        <v>40</v>
      </c>
      <c r="CZ307">
        <v>40.875</v>
      </c>
      <c r="DA307">
        <v>39.875</v>
      </c>
      <c r="DB307">
        <v>555.24</v>
      </c>
      <c r="DC307">
        <v>39.87</v>
      </c>
      <c r="DD307">
        <v>0</v>
      </c>
      <c r="DE307">
        <v>1621534153.6</v>
      </c>
      <c r="DF307">
        <v>0</v>
      </c>
      <c r="DG307">
        <v>3.48297307692308</v>
      </c>
      <c r="DH307">
        <v>0.0731521341581745</v>
      </c>
      <c r="DI307">
        <v>-3.18558289743978</v>
      </c>
      <c r="DJ307">
        <v>86.4941423076923</v>
      </c>
      <c r="DK307">
        <v>15</v>
      </c>
      <c r="DL307">
        <v>1621533543.5</v>
      </c>
      <c r="DM307" t="s">
        <v>296</v>
      </c>
      <c r="DN307">
        <v>1621533543</v>
      </c>
      <c r="DO307">
        <v>1621533543.5</v>
      </c>
      <c r="DP307">
        <v>4</v>
      </c>
      <c r="DQ307">
        <v>0.002</v>
      </c>
      <c r="DR307">
        <v>0.003</v>
      </c>
      <c r="DS307">
        <v>8.559</v>
      </c>
      <c r="DT307">
        <v>0.154</v>
      </c>
      <c r="DU307">
        <v>420</v>
      </c>
      <c r="DV307">
        <v>13</v>
      </c>
      <c r="DW307">
        <v>1.35</v>
      </c>
      <c r="DX307">
        <v>0.35</v>
      </c>
      <c r="DY307">
        <v>-9.76576341463415</v>
      </c>
      <c r="DZ307">
        <v>2.50200940766551</v>
      </c>
      <c r="EA307">
        <v>0.489592471948191</v>
      </c>
      <c r="EB307">
        <v>0</v>
      </c>
      <c r="EC307">
        <v>3.46015882352941</v>
      </c>
      <c r="ED307">
        <v>0.484625080227105</v>
      </c>
      <c r="EE307">
        <v>0.134210727890765</v>
      </c>
      <c r="EF307">
        <v>1</v>
      </c>
      <c r="EG307">
        <v>-0.010272926902439</v>
      </c>
      <c r="EH307">
        <v>0.0780400221742161</v>
      </c>
      <c r="EI307">
        <v>0.00943976780324263</v>
      </c>
      <c r="EJ307">
        <v>1</v>
      </c>
      <c r="EK307">
        <v>2</v>
      </c>
      <c r="EL307">
        <v>3</v>
      </c>
      <c r="EM307" t="s">
        <v>306</v>
      </c>
      <c r="EN307">
        <v>100</v>
      </c>
      <c r="EO307">
        <v>100</v>
      </c>
      <c r="EP307">
        <v>11.42</v>
      </c>
      <c r="EQ307">
        <v>0.1536</v>
      </c>
      <c r="ER307">
        <v>5.25304998807394</v>
      </c>
      <c r="ES307">
        <v>0.0095515401478521</v>
      </c>
      <c r="ET307">
        <v>-4.08282145803731e-06</v>
      </c>
      <c r="EU307">
        <v>9.61633180237613e-10</v>
      </c>
      <c r="EV307">
        <v>-0.0133641391554055</v>
      </c>
      <c r="EW307">
        <v>0.00964955815971448</v>
      </c>
      <c r="EX307">
        <v>0.000351754833574242</v>
      </c>
      <c r="EY307">
        <v>-6.74969522547015e-06</v>
      </c>
      <c r="EZ307">
        <v>-1</v>
      </c>
      <c r="FA307">
        <v>-1</v>
      </c>
      <c r="FB307">
        <v>-1</v>
      </c>
      <c r="FC307">
        <v>-1</v>
      </c>
      <c r="FD307">
        <v>10.1</v>
      </c>
      <c r="FE307">
        <v>10.1</v>
      </c>
      <c r="FF307">
        <v>2</v>
      </c>
      <c r="FG307">
        <v>793.784</v>
      </c>
      <c r="FH307">
        <v>740.87</v>
      </c>
      <c r="FI307">
        <v>20.0001</v>
      </c>
      <c r="FJ307">
        <v>26.7274</v>
      </c>
      <c r="FK307">
        <v>30</v>
      </c>
      <c r="FL307">
        <v>26.807</v>
      </c>
      <c r="FM307">
        <v>26.7834</v>
      </c>
      <c r="FN307">
        <v>52.7014</v>
      </c>
      <c r="FO307">
        <v>15.3643</v>
      </c>
      <c r="FP307">
        <v>6.08919</v>
      </c>
      <c r="FQ307">
        <v>20</v>
      </c>
      <c r="FR307">
        <v>969.47</v>
      </c>
      <c r="FS307">
        <v>12.9953</v>
      </c>
      <c r="FT307">
        <v>100.061</v>
      </c>
      <c r="FU307">
        <v>100.42</v>
      </c>
    </row>
    <row r="308" spans="1:177">
      <c r="A308">
        <v>292</v>
      </c>
      <c r="B308">
        <v>1621534151.6</v>
      </c>
      <c r="C308">
        <v>582.099999904633</v>
      </c>
      <c r="D308" t="s">
        <v>880</v>
      </c>
      <c r="E308" t="s">
        <v>881</v>
      </c>
      <c r="G308">
        <v>1621534151.6</v>
      </c>
      <c r="H308">
        <f>CD308*AF308*(BZ308-CA308)/(100*BS308*(1000-AF308*BZ308))</f>
        <v>0</v>
      </c>
      <c r="I308">
        <f>CD308*AF308*(BY308-BX308*(1000-AF308*CA308)/(1000-AF308*BZ308))/(100*BS308)</f>
        <v>0</v>
      </c>
      <c r="J308">
        <f>BX308 - IF(AF308&gt;1, I308*BS308*100.0/(AH308*CL308), 0)</f>
        <v>0</v>
      </c>
      <c r="K308">
        <f>((Q308-H308/2)*J308-I308)/(Q308+H308/2)</f>
        <v>0</v>
      </c>
      <c r="L308">
        <f>K308*(CE308+CF308)/1000.0</f>
        <v>0</v>
      </c>
      <c r="M308">
        <f>(BX308 - IF(AF308&gt;1, I308*BS308*100.0/(AH308*CL308), 0))*(CE308+CF308)/1000.0</f>
        <v>0</v>
      </c>
      <c r="N308">
        <f>2.0/((1/P308-1/O308)+SIGN(P308)*SQRT((1/P308-1/O308)*(1/P308-1/O308) + 4*BT308/((BT308+1)*(BT308+1))*(2*1/P308*1/O308-1/O308*1/O308)))</f>
        <v>0</v>
      </c>
      <c r="O308">
        <f>IF(LEFT(BU308,1)&lt;&gt;"0",IF(LEFT(BU308,1)="1",3.0,BV308),$D$5+$E$5*(CL308*CE308/($K$5*1000))+$F$5*(CL308*CE308/($K$5*1000))*MAX(MIN(BS308,$J$5),$I$5)*MAX(MIN(BS308,$J$5),$I$5)+$G$5*MAX(MIN(BS308,$J$5),$I$5)*(CL308*CE308/($K$5*1000))+$H$5*(CL308*CE308/($K$5*1000))*(CL308*CE308/($K$5*1000)))</f>
        <v>0</v>
      </c>
      <c r="P308">
        <f>H308*(1000-(1000*0.61365*exp(17.502*T308/(240.97+T308))/(CE308+CF308)+BZ308)/2)/(1000*0.61365*exp(17.502*T308/(240.97+T308))/(CE308+CF308)-BZ308)</f>
        <v>0</v>
      </c>
      <c r="Q308">
        <f>1/((BT308+1)/(N308/1.6)+1/(O308/1.37)) + BT308/((BT308+1)/(N308/1.6) + BT308/(O308/1.37))</f>
        <v>0</v>
      </c>
      <c r="R308">
        <f>(BP308*BR308)</f>
        <v>0</v>
      </c>
      <c r="S308">
        <f>(CG308+(R308+2*0.95*5.67E-8*(((CG308+$B$7)+273)^4-(CG308+273)^4)-44100*H308)/(1.84*29.3*O308+8*0.95*5.67E-8*(CG308+273)^3))</f>
        <v>0</v>
      </c>
      <c r="T308">
        <f>($C$7*CH308+$D$7*CI308+$E$7*S308)</f>
        <v>0</v>
      </c>
      <c r="U308">
        <f>0.61365*exp(17.502*T308/(240.97+T308))</f>
        <v>0</v>
      </c>
      <c r="V308">
        <f>(W308/X308*100)</f>
        <v>0</v>
      </c>
      <c r="W308">
        <f>BZ308*(CE308+CF308)/1000</f>
        <v>0</v>
      </c>
      <c r="X308">
        <f>0.61365*exp(17.502*CG308/(240.97+CG308))</f>
        <v>0</v>
      </c>
      <c r="Y308">
        <f>(U308-BZ308*(CE308+CF308)/1000)</f>
        <v>0</v>
      </c>
      <c r="Z308">
        <f>(-H308*44100)</f>
        <v>0</v>
      </c>
      <c r="AA308">
        <f>2*29.3*O308*0.92*(CG308-T308)</f>
        <v>0</v>
      </c>
      <c r="AB308">
        <f>2*0.95*5.67E-8*(((CG308+$B$7)+273)^4-(T308+273)^4)</f>
        <v>0</v>
      </c>
      <c r="AC308">
        <f>R308+AB308+Z308+AA308</f>
        <v>0</v>
      </c>
      <c r="AD308">
        <v>0</v>
      </c>
      <c r="AE308">
        <v>0</v>
      </c>
      <c r="AF308">
        <f>IF(AD308*$H$13&gt;=AH308,1.0,(AH308/(AH308-AD308*$H$13)))</f>
        <v>0</v>
      </c>
      <c r="AG308">
        <f>(AF308-1)*100</f>
        <v>0</v>
      </c>
      <c r="AH308">
        <f>MAX(0,($B$13+$C$13*CL308)/(1+$D$13*CL308)*CE308/(CG308+273)*$E$13)</f>
        <v>0</v>
      </c>
      <c r="AI308" t="s">
        <v>294</v>
      </c>
      <c r="AJ308">
        <v>0</v>
      </c>
      <c r="AK308">
        <v>0</v>
      </c>
      <c r="AL308">
        <f>AK308-AJ308</f>
        <v>0</v>
      </c>
      <c r="AM308">
        <f>AL308/AK308</f>
        <v>0</v>
      </c>
      <c r="AN308">
        <v>0</v>
      </c>
      <c r="AO308" t="s">
        <v>294</v>
      </c>
      <c r="AP308">
        <v>0</v>
      </c>
      <c r="AQ308">
        <v>0</v>
      </c>
      <c r="AR308">
        <f>1-AP308/AQ308</f>
        <v>0</v>
      </c>
      <c r="AS308">
        <v>0.5</v>
      </c>
      <c r="AT308">
        <f>BP308</f>
        <v>0</v>
      </c>
      <c r="AU308">
        <f>I308</f>
        <v>0</v>
      </c>
      <c r="AV308">
        <f>AR308*AS308*AT308</f>
        <v>0</v>
      </c>
      <c r="AW308">
        <f>BB308/AQ308</f>
        <v>0</v>
      </c>
      <c r="AX308">
        <f>(AU308-AN308)/AT308</f>
        <v>0</v>
      </c>
      <c r="AY308">
        <f>(AK308-AQ308)/AQ308</f>
        <v>0</v>
      </c>
      <c r="AZ308" t="s">
        <v>294</v>
      </c>
      <c r="BA308">
        <v>0</v>
      </c>
      <c r="BB308">
        <f>AQ308-BA308</f>
        <v>0</v>
      </c>
      <c r="BC308">
        <f>(AQ308-AP308)/(AQ308-BA308)</f>
        <v>0</v>
      </c>
      <c r="BD308">
        <f>(AK308-AQ308)/(AK308-BA308)</f>
        <v>0</v>
      </c>
      <c r="BE308">
        <f>(AQ308-AP308)/(AQ308-AJ308)</f>
        <v>0</v>
      </c>
      <c r="BF308">
        <f>(AK308-AQ308)/(AK308-AJ308)</f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f>$B$11*CM308+$C$11*CN308+$F$11*CO308*(1-CR308)</f>
        <v>0</v>
      </c>
      <c r="BP308">
        <f>BO308*BQ308</f>
        <v>0</v>
      </c>
      <c r="BQ308">
        <f>($B$11*$D$9+$C$11*$D$9+$F$11*((DB308+CT308)/MAX(DB308+CT308+DC308, 0.1)*$I$9+DC308/MAX(DB308+CT308+DC308, 0.1)*$J$9))/($B$11+$C$11+$F$11)</f>
        <v>0</v>
      </c>
      <c r="BR308">
        <f>($B$11*$K$9+$C$11*$K$9+$F$11*((DB308+CT308)/MAX(DB308+CT308+DC308, 0.1)*$P$9+DC308/MAX(DB308+CT308+DC308, 0.1)*$Q$9))/($B$11+$C$11+$F$11)</f>
        <v>0</v>
      </c>
      <c r="BS308">
        <v>6</v>
      </c>
      <c r="BT308">
        <v>0.5</v>
      </c>
      <c r="BU308" t="s">
        <v>295</v>
      </c>
      <c r="BV308">
        <v>2</v>
      </c>
      <c r="BW308">
        <v>1621534151.6</v>
      </c>
      <c r="BX308">
        <v>953.952</v>
      </c>
      <c r="BY308">
        <v>963.774</v>
      </c>
      <c r="BZ308">
        <v>12.9559</v>
      </c>
      <c r="CA308">
        <v>12.9524</v>
      </c>
      <c r="CB308">
        <v>942.519</v>
      </c>
      <c r="CC308">
        <v>12.8022</v>
      </c>
      <c r="CD308">
        <v>699.628</v>
      </c>
      <c r="CE308">
        <v>100.926</v>
      </c>
      <c r="CF308">
        <v>0.0999073</v>
      </c>
      <c r="CG308">
        <v>22.9328</v>
      </c>
      <c r="CH308">
        <v>22.9138</v>
      </c>
      <c r="CI308">
        <v>999.9</v>
      </c>
      <c r="CJ308">
        <v>0</v>
      </c>
      <c r="CK308">
        <v>0</v>
      </c>
      <c r="CL308">
        <v>10010</v>
      </c>
      <c r="CM308">
        <v>0</v>
      </c>
      <c r="CN308">
        <v>3.21148</v>
      </c>
      <c r="CO308">
        <v>599.782</v>
      </c>
      <c r="CP308">
        <v>0.932968</v>
      </c>
      <c r="CQ308">
        <v>0.0670323</v>
      </c>
      <c r="CR308">
        <v>0</v>
      </c>
      <c r="CS308">
        <v>3.4158</v>
      </c>
      <c r="CT308">
        <v>4.99951</v>
      </c>
      <c r="CU308">
        <v>87.5267</v>
      </c>
      <c r="CV308">
        <v>4812.29</v>
      </c>
      <c r="CW308">
        <v>37.562</v>
      </c>
      <c r="CX308">
        <v>41.312</v>
      </c>
      <c r="CY308">
        <v>40</v>
      </c>
      <c r="CZ308">
        <v>40.875</v>
      </c>
      <c r="DA308">
        <v>39.875</v>
      </c>
      <c r="DB308">
        <v>554.91</v>
      </c>
      <c r="DC308">
        <v>39.87</v>
      </c>
      <c r="DD308">
        <v>0</v>
      </c>
      <c r="DE308">
        <v>1621534155.4</v>
      </c>
      <c r="DF308">
        <v>0</v>
      </c>
      <c r="DG308">
        <v>3.484724</v>
      </c>
      <c r="DH308">
        <v>-0.433276923972888</v>
      </c>
      <c r="DI308">
        <v>-1.34025382132395</v>
      </c>
      <c r="DJ308">
        <v>86.494056</v>
      </c>
      <c r="DK308">
        <v>15</v>
      </c>
      <c r="DL308">
        <v>1621533543.5</v>
      </c>
      <c r="DM308" t="s">
        <v>296</v>
      </c>
      <c r="DN308">
        <v>1621533543</v>
      </c>
      <c r="DO308">
        <v>1621533543.5</v>
      </c>
      <c r="DP308">
        <v>4</v>
      </c>
      <c r="DQ308">
        <v>0.002</v>
      </c>
      <c r="DR308">
        <v>0.003</v>
      </c>
      <c r="DS308">
        <v>8.559</v>
      </c>
      <c r="DT308">
        <v>0.154</v>
      </c>
      <c r="DU308">
        <v>420</v>
      </c>
      <c r="DV308">
        <v>13</v>
      </c>
      <c r="DW308">
        <v>1.35</v>
      </c>
      <c r="DX308">
        <v>0.35</v>
      </c>
      <c r="DY308">
        <v>-9.74866243902439</v>
      </c>
      <c r="DZ308">
        <v>1.97694564459928</v>
      </c>
      <c r="EA308">
        <v>0.484600103383118</v>
      </c>
      <c r="EB308">
        <v>0</v>
      </c>
      <c r="EC308">
        <v>3.46864411764706</v>
      </c>
      <c r="ED308">
        <v>0.293112954754339</v>
      </c>
      <c r="EE308">
        <v>0.127982388933644</v>
      </c>
      <c r="EF308">
        <v>1</v>
      </c>
      <c r="EG308">
        <v>-0.00777553592682927</v>
      </c>
      <c r="EH308">
        <v>0.0597637634006969</v>
      </c>
      <c r="EI308">
        <v>0.00828116898613256</v>
      </c>
      <c r="EJ308">
        <v>1</v>
      </c>
      <c r="EK308">
        <v>2</v>
      </c>
      <c r="EL308">
        <v>3</v>
      </c>
      <c r="EM308" t="s">
        <v>306</v>
      </c>
      <c r="EN308">
        <v>100</v>
      </c>
      <c r="EO308">
        <v>100</v>
      </c>
      <c r="EP308">
        <v>11.433</v>
      </c>
      <c r="EQ308">
        <v>0.1537</v>
      </c>
      <c r="ER308">
        <v>5.25304998807394</v>
      </c>
      <c r="ES308">
        <v>0.0095515401478521</v>
      </c>
      <c r="ET308">
        <v>-4.08282145803731e-06</v>
      </c>
      <c r="EU308">
        <v>9.61633180237613e-10</v>
      </c>
      <c r="EV308">
        <v>-0.0133641391554055</v>
      </c>
      <c r="EW308">
        <v>0.00964955815971448</v>
      </c>
      <c r="EX308">
        <v>0.000351754833574242</v>
      </c>
      <c r="EY308">
        <v>-6.74969522547015e-06</v>
      </c>
      <c r="EZ308">
        <v>-1</v>
      </c>
      <c r="FA308">
        <v>-1</v>
      </c>
      <c r="FB308">
        <v>-1</v>
      </c>
      <c r="FC308">
        <v>-1</v>
      </c>
      <c r="FD308">
        <v>10.1</v>
      </c>
      <c r="FE308">
        <v>10.1</v>
      </c>
      <c r="FF308">
        <v>2</v>
      </c>
      <c r="FG308">
        <v>792.342</v>
      </c>
      <c r="FH308">
        <v>741.029</v>
      </c>
      <c r="FI308">
        <v>20.0003</v>
      </c>
      <c r="FJ308">
        <v>26.7274</v>
      </c>
      <c r="FK308">
        <v>30</v>
      </c>
      <c r="FL308">
        <v>26.8061</v>
      </c>
      <c r="FM308">
        <v>26.7812</v>
      </c>
      <c r="FN308">
        <v>52.8435</v>
      </c>
      <c r="FO308">
        <v>15.3643</v>
      </c>
      <c r="FP308">
        <v>6.08919</v>
      </c>
      <c r="FQ308">
        <v>20</v>
      </c>
      <c r="FR308">
        <v>972.84</v>
      </c>
      <c r="FS308">
        <v>12.9953</v>
      </c>
      <c r="FT308">
        <v>100.063</v>
      </c>
      <c r="FU308">
        <v>100.42</v>
      </c>
    </row>
    <row r="309" spans="1:177">
      <c r="A309">
        <v>293</v>
      </c>
      <c r="B309">
        <v>1621534153.6</v>
      </c>
      <c r="C309">
        <v>584.099999904633</v>
      </c>
      <c r="D309" t="s">
        <v>882</v>
      </c>
      <c r="E309" t="s">
        <v>883</v>
      </c>
      <c r="G309">
        <v>1621534153.6</v>
      </c>
      <c r="H309">
        <f>CD309*AF309*(BZ309-CA309)/(100*BS309*(1000-AF309*BZ309))</f>
        <v>0</v>
      </c>
      <c r="I309">
        <f>CD309*AF309*(BY309-BX309*(1000-AF309*CA309)/(1000-AF309*BZ309))/(100*BS309)</f>
        <v>0</v>
      </c>
      <c r="J309">
        <f>BX309 - IF(AF309&gt;1, I309*BS309*100.0/(AH309*CL309), 0)</f>
        <v>0</v>
      </c>
      <c r="K309">
        <f>((Q309-H309/2)*J309-I309)/(Q309+H309/2)</f>
        <v>0</v>
      </c>
      <c r="L309">
        <f>K309*(CE309+CF309)/1000.0</f>
        <v>0</v>
      </c>
      <c r="M309">
        <f>(BX309 - IF(AF309&gt;1, I309*BS309*100.0/(AH309*CL309), 0))*(CE309+CF309)/1000.0</f>
        <v>0</v>
      </c>
      <c r="N309">
        <f>2.0/((1/P309-1/O309)+SIGN(P309)*SQRT((1/P309-1/O309)*(1/P309-1/O309) + 4*BT309/((BT309+1)*(BT309+1))*(2*1/P309*1/O309-1/O309*1/O309)))</f>
        <v>0</v>
      </c>
      <c r="O309">
        <f>IF(LEFT(BU309,1)&lt;&gt;"0",IF(LEFT(BU309,1)="1",3.0,BV309),$D$5+$E$5*(CL309*CE309/($K$5*1000))+$F$5*(CL309*CE309/($K$5*1000))*MAX(MIN(BS309,$J$5),$I$5)*MAX(MIN(BS309,$J$5),$I$5)+$G$5*MAX(MIN(BS309,$J$5),$I$5)*(CL309*CE309/($K$5*1000))+$H$5*(CL309*CE309/($K$5*1000))*(CL309*CE309/($K$5*1000)))</f>
        <v>0</v>
      </c>
      <c r="P309">
        <f>H309*(1000-(1000*0.61365*exp(17.502*T309/(240.97+T309))/(CE309+CF309)+BZ309)/2)/(1000*0.61365*exp(17.502*T309/(240.97+T309))/(CE309+CF309)-BZ309)</f>
        <v>0</v>
      </c>
      <c r="Q309">
        <f>1/((BT309+1)/(N309/1.6)+1/(O309/1.37)) + BT309/((BT309+1)/(N309/1.6) + BT309/(O309/1.37))</f>
        <v>0</v>
      </c>
      <c r="R309">
        <f>(BP309*BR309)</f>
        <v>0</v>
      </c>
      <c r="S309">
        <f>(CG309+(R309+2*0.95*5.67E-8*(((CG309+$B$7)+273)^4-(CG309+273)^4)-44100*H309)/(1.84*29.3*O309+8*0.95*5.67E-8*(CG309+273)^3))</f>
        <v>0</v>
      </c>
      <c r="T309">
        <f>($C$7*CH309+$D$7*CI309+$E$7*S309)</f>
        <v>0</v>
      </c>
      <c r="U309">
        <f>0.61365*exp(17.502*T309/(240.97+T309))</f>
        <v>0</v>
      </c>
      <c r="V309">
        <f>(W309/X309*100)</f>
        <v>0</v>
      </c>
      <c r="W309">
        <f>BZ309*(CE309+CF309)/1000</f>
        <v>0</v>
      </c>
      <c r="X309">
        <f>0.61365*exp(17.502*CG309/(240.97+CG309))</f>
        <v>0</v>
      </c>
      <c r="Y309">
        <f>(U309-BZ309*(CE309+CF309)/1000)</f>
        <v>0</v>
      </c>
      <c r="Z309">
        <f>(-H309*44100)</f>
        <v>0</v>
      </c>
      <c r="AA309">
        <f>2*29.3*O309*0.92*(CG309-T309)</f>
        <v>0</v>
      </c>
      <c r="AB309">
        <f>2*0.95*5.67E-8*(((CG309+$B$7)+273)^4-(T309+273)^4)</f>
        <v>0</v>
      </c>
      <c r="AC309">
        <f>R309+AB309+Z309+AA309</f>
        <v>0</v>
      </c>
      <c r="AD309">
        <v>0</v>
      </c>
      <c r="AE309">
        <v>0</v>
      </c>
      <c r="AF309">
        <f>IF(AD309*$H$13&gt;=AH309,1.0,(AH309/(AH309-AD309*$H$13)))</f>
        <v>0</v>
      </c>
      <c r="AG309">
        <f>(AF309-1)*100</f>
        <v>0</v>
      </c>
      <c r="AH309">
        <f>MAX(0,($B$13+$C$13*CL309)/(1+$D$13*CL309)*CE309/(CG309+273)*$E$13)</f>
        <v>0</v>
      </c>
      <c r="AI309" t="s">
        <v>294</v>
      </c>
      <c r="AJ309">
        <v>0</v>
      </c>
      <c r="AK309">
        <v>0</v>
      </c>
      <c r="AL309">
        <f>AK309-AJ309</f>
        <v>0</v>
      </c>
      <c r="AM309">
        <f>AL309/AK309</f>
        <v>0</v>
      </c>
      <c r="AN309">
        <v>0</v>
      </c>
      <c r="AO309" t="s">
        <v>294</v>
      </c>
      <c r="AP309">
        <v>0</v>
      </c>
      <c r="AQ309">
        <v>0</v>
      </c>
      <c r="AR309">
        <f>1-AP309/AQ309</f>
        <v>0</v>
      </c>
      <c r="AS309">
        <v>0.5</v>
      </c>
      <c r="AT309">
        <f>BP309</f>
        <v>0</v>
      </c>
      <c r="AU309">
        <f>I309</f>
        <v>0</v>
      </c>
      <c r="AV309">
        <f>AR309*AS309*AT309</f>
        <v>0</v>
      </c>
      <c r="AW309">
        <f>BB309/AQ309</f>
        <v>0</v>
      </c>
      <c r="AX309">
        <f>(AU309-AN309)/AT309</f>
        <v>0</v>
      </c>
      <c r="AY309">
        <f>(AK309-AQ309)/AQ309</f>
        <v>0</v>
      </c>
      <c r="AZ309" t="s">
        <v>294</v>
      </c>
      <c r="BA309">
        <v>0</v>
      </c>
      <c r="BB309">
        <f>AQ309-BA309</f>
        <v>0</v>
      </c>
      <c r="BC309">
        <f>(AQ309-AP309)/(AQ309-BA309)</f>
        <v>0</v>
      </c>
      <c r="BD309">
        <f>(AK309-AQ309)/(AK309-BA309)</f>
        <v>0</v>
      </c>
      <c r="BE309">
        <f>(AQ309-AP309)/(AQ309-AJ309)</f>
        <v>0</v>
      </c>
      <c r="BF309">
        <f>(AK309-AQ309)/(AK309-AJ309)</f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f>$B$11*CM309+$C$11*CN309+$F$11*CO309*(1-CR309)</f>
        <v>0</v>
      </c>
      <c r="BP309">
        <f>BO309*BQ309</f>
        <v>0</v>
      </c>
      <c r="BQ309">
        <f>($B$11*$D$9+$C$11*$D$9+$F$11*((DB309+CT309)/MAX(DB309+CT309+DC309, 0.1)*$I$9+DC309/MAX(DB309+CT309+DC309, 0.1)*$J$9))/($B$11+$C$11+$F$11)</f>
        <v>0</v>
      </c>
      <c r="BR309">
        <f>($B$11*$K$9+$C$11*$K$9+$F$11*((DB309+CT309)/MAX(DB309+CT309+DC309, 0.1)*$P$9+DC309/MAX(DB309+CT309+DC309, 0.1)*$Q$9))/($B$11+$C$11+$F$11)</f>
        <v>0</v>
      </c>
      <c r="BS309">
        <v>6</v>
      </c>
      <c r="BT309">
        <v>0.5</v>
      </c>
      <c r="BU309" t="s">
        <v>295</v>
      </c>
      <c r="BV309">
        <v>2</v>
      </c>
      <c r="BW309">
        <v>1621534153.6</v>
      </c>
      <c r="BX309">
        <v>957.298</v>
      </c>
      <c r="BY309">
        <v>967.399</v>
      </c>
      <c r="BZ309">
        <v>12.9536</v>
      </c>
      <c r="CA309">
        <v>12.947</v>
      </c>
      <c r="CB309">
        <v>945.849</v>
      </c>
      <c r="CC309">
        <v>12.8</v>
      </c>
      <c r="CD309">
        <v>700.207</v>
      </c>
      <c r="CE309">
        <v>100.922</v>
      </c>
      <c r="CF309">
        <v>0.100253</v>
      </c>
      <c r="CG309">
        <v>22.9328</v>
      </c>
      <c r="CH309">
        <v>22.8991</v>
      </c>
      <c r="CI309">
        <v>999.9</v>
      </c>
      <c r="CJ309">
        <v>0</v>
      </c>
      <c r="CK309">
        <v>0</v>
      </c>
      <c r="CL309">
        <v>10010</v>
      </c>
      <c r="CM309">
        <v>0</v>
      </c>
      <c r="CN309">
        <v>3.16624</v>
      </c>
      <c r="CO309">
        <v>599.783</v>
      </c>
      <c r="CP309">
        <v>0.932968</v>
      </c>
      <c r="CQ309">
        <v>0.0670323</v>
      </c>
      <c r="CR309">
        <v>0</v>
      </c>
      <c r="CS309">
        <v>3.4089</v>
      </c>
      <c r="CT309">
        <v>4.99951</v>
      </c>
      <c r="CU309">
        <v>87.3786</v>
      </c>
      <c r="CV309">
        <v>4812.29</v>
      </c>
      <c r="CW309">
        <v>37.562</v>
      </c>
      <c r="CX309">
        <v>41.312</v>
      </c>
      <c r="CY309">
        <v>40</v>
      </c>
      <c r="CZ309">
        <v>40.875</v>
      </c>
      <c r="DA309">
        <v>39.875</v>
      </c>
      <c r="DB309">
        <v>554.91</v>
      </c>
      <c r="DC309">
        <v>39.87</v>
      </c>
      <c r="DD309">
        <v>0</v>
      </c>
      <c r="DE309">
        <v>1621534157.2</v>
      </c>
      <c r="DF309">
        <v>0</v>
      </c>
      <c r="DG309">
        <v>3.46767307692308</v>
      </c>
      <c r="DH309">
        <v>-0.424557263954753</v>
      </c>
      <c r="DI309">
        <v>1.01317950119155</v>
      </c>
      <c r="DJ309">
        <v>86.6041730769231</v>
      </c>
      <c r="DK309">
        <v>15</v>
      </c>
      <c r="DL309">
        <v>1621533543.5</v>
      </c>
      <c r="DM309" t="s">
        <v>296</v>
      </c>
      <c r="DN309">
        <v>1621533543</v>
      </c>
      <c r="DO309">
        <v>1621533543.5</v>
      </c>
      <c r="DP309">
        <v>4</v>
      </c>
      <c r="DQ309">
        <v>0.002</v>
      </c>
      <c r="DR309">
        <v>0.003</v>
      </c>
      <c r="DS309">
        <v>8.559</v>
      </c>
      <c r="DT309">
        <v>0.154</v>
      </c>
      <c r="DU309">
        <v>420</v>
      </c>
      <c r="DV309">
        <v>13</v>
      </c>
      <c r="DW309">
        <v>1.35</v>
      </c>
      <c r="DX309">
        <v>0.35</v>
      </c>
      <c r="DY309">
        <v>-9.73763365853659</v>
      </c>
      <c r="DZ309">
        <v>1.24122731707318</v>
      </c>
      <c r="EA309">
        <v>0.47856594791745</v>
      </c>
      <c r="EB309">
        <v>0</v>
      </c>
      <c r="EC309">
        <v>3.47224411764706</v>
      </c>
      <c r="ED309">
        <v>-0.191794480805107</v>
      </c>
      <c r="EE309">
        <v>0.125571540872774</v>
      </c>
      <c r="EF309">
        <v>1</v>
      </c>
      <c r="EG309">
        <v>-0.00587588763414634</v>
      </c>
      <c r="EH309">
        <v>0.0568688769616725</v>
      </c>
      <c r="EI309">
        <v>0.00807731304286858</v>
      </c>
      <c r="EJ309">
        <v>1</v>
      </c>
      <c r="EK309">
        <v>2</v>
      </c>
      <c r="EL309">
        <v>3</v>
      </c>
      <c r="EM309" t="s">
        <v>306</v>
      </c>
      <c r="EN309">
        <v>100</v>
      </c>
      <c r="EO309">
        <v>100</v>
      </c>
      <c r="EP309">
        <v>11.449</v>
      </c>
      <c r="EQ309">
        <v>0.1536</v>
      </c>
      <c r="ER309">
        <v>5.25304998807394</v>
      </c>
      <c r="ES309">
        <v>0.0095515401478521</v>
      </c>
      <c r="ET309">
        <v>-4.08282145803731e-06</v>
      </c>
      <c r="EU309">
        <v>9.61633180237613e-10</v>
      </c>
      <c r="EV309">
        <v>-0.0133641391554055</v>
      </c>
      <c r="EW309">
        <v>0.00964955815971448</v>
      </c>
      <c r="EX309">
        <v>0.000351754833574242</v>
      </c>
      <c r="EY309">
        <v>-6.74969522547015e-06</v>
      </c>
      <c r="EZ309">
        <v>-1</v>
      </c>
      <c r="FA309">
        <v>-1</v>
      </c>
      <c r="FB309">
        <v>-1</v>
      </c>
      <c r="FC309">
        <v>-1</v>
      </c>
      <c r="FD309">
        <v>10.2</v>
      </c>
      <c r="FE309">
        <v>10.2</v>
      </c>
      <c r="FF309">
        <v>2</v>
      </c>
      <c r="FG309">
        <v>793.409</v>
      </c>
      <c r="FH309">
        <v>740.839</v>
      </c>
      <c r="FI309">
        <v>20.0003</v>
      </c>
      <c r="FJ309">
        <v>26.7274</v>
      </c>
      <c r="FK309">
        <v>29.9999</v>
      </c>
      <c r="FL309">
        <v>26.8061</v>
      </c>
      <c r="FM309">
        <v>26.7812</v>
      </c>
      <c r="FN309">
        <v>52.9999</v>
      </c>
      <c r="FO309">
        <v>15.3643</v>
      </c>
      <c r="FP309">
        <v>6.08919</v>
      </c>
      <c r="FQ309">
        <v>20</v>
      </c>
      <c r="FR309">
        <v>976.21</v>
      </c>
      <c r="FS309">
        <v>12.9953</v>
      </c>
      <c r="FT309">
        <v>100.06</v>
      </c>
      <c r="FU309">
        <v>100.422</v>
      </c>
    </row>
    <row r="310" spans="1:177">
      <c r="A310">
        <v>294</v>
      </c>
      <c r="B310">
        <v>1621534155.6</v>
      </c>
      <c r="C310">
        <v>586.099999904633</v>
      </c>
      <c r="D310" t="s">
        <v>884</v>
      </c>
      <c r="E310" t="s">
        <v>885</v>
      </c>
      <c r="G310">
        <v>1621534155.6</v>
      </c>
      <c r="H310">
        <f>CD310*AF310*(BZ310-CA310)/(100*BS310*(1000-AF310*BZ310))</f>
        <v>0</v>
      </c>
      <c r="I310">
        <f>CD310*AF310*(BY310-BX310*(1000-AF310*CA310)/(1000-AF310*BZ310))/(100*BS310)</f>
        <v>0</v>
      </c>
      <c r="J310">
        <f>BX310 - IF(AF310&gt;1, I310*BS310*100.0/(AH310*CL310), 0)</f>
        <v>0</v>
      </c>
      <c r="K310">
        <f>((Q310-H310/2)*J310-I310)/(Q310+H310/2)</f>
        <v>0</v>
      </c>
      <c r="L310">
        <f>K310*(CE310+CF310)/1000.0</f>
        <v>0</v>
      </c>
      <c r="M310">
        <f>(BX310 - IF(AF310&gt;1, I310*BS310*100.0/(AH310*CL310), 0))*(CE310+CF310)/1000.0</f>
        <v>0</v>
      </c>
      <c r="N310">
        <f>2.0/((1/P310-1/O310)+SIGN(P310)*SQRT((1/P310-1/O310)*(1/P310-1/O310) + 4*BT310/((BT310+1)*(BT310+1))*(2*1/P310*1/O310-1/O310*1/O310)))</f>
        <v>0</v>
      </c>
      <c r="O310">
        <f>IF(LEFT(BU310,1)&lt;&gt;"0",IF(LEFT(BU310,1)="1",3.0,BV310),$D$5+$E$5*(CL310*CE310/($K$5*1000))+$F$5*(CL310*CE310/($K$5*1000))*MAX(MIN(BS310,$J$5),$I$5)*MAX(MIN(BS310,$J$5),$I$5)+$G$5*MAX(MIN(BS310,$J$5),$I$5)*(CL310*CE310/($K$5*1000))+$H$5*(CL310*CE310/($K$5*1000))*(CL310*CE310/($K$5*1000)))</f>
        <v>0</v>
      </c>
      <c r="P310">
        <f>H310*(1000-(1000*0.61365*exp(17.502*T310/(240.97+T310))/(CE310+CF310)+BZ310)/2)/(1000*0.61365*exp(17.502*T310/(240.97+T310))/(CE310+CF310)-BZ310)</f>
        <v>0</v>
      </c>
      <c r="Q310">
        <f>1/((BT310+1)/(N310/1.6)+1/(O310/1.37)) + BT310/((BT310+1)/(N310/1.6) + BT310/(O310/1.37))</f>
        <v>0</v>
      </c>
      <c r="R310">
        <f>(BP310*BR310)</f>
        <v>0</v>
      </c>
      <c r="S310">
        <f>(CG310+(R310+2*0.95*5.67E-8*(((CG310+$B$7)+273)^4-(CG310+273)^4)-44100*H310)/(1.84*29.3*O310+8*0.95*5.67E-8*(CG310+273)^3))</f>
        <v>0</v>
      </c>
      <c r="T310">
        <f>($C$7*CH310+$D$7*CI310+$E$7*S310)</f>
        <v>0</v>
      </c>
      <c r="U310">
        <f>0.61365*exp(17.502*T310/(240.97+T310))</f>
        <v>0</v>
      </c>
      <c r="V310">
        <f>(W310/X310*100)</f>
        <v>0</v>
      </c>
      <c r="W310">
        <f>BZ310*(CE310+CF310)/1000</f>
        <v>0</v>
      </c>
      <c r="X310">
        <f>0.61365*exp(17.502*CG310/(240.97+CG310))</f>
        <v>0</v>
      </c>
      <c r="Y310">
        <f>(U310-BZ310*(CE310+CF310)/1000)</f>
        <v>0</v>
      </c>
      <c r="Z310">
        <f>(-H310*44100)</f>
        <v>0</v>
      </c>
      <c r="AA310">
        <f>2*29.3*O310*0.92*(CG310-T310)</f>
        <v>0</v>
      </c>
      <c r="AB310">
        <f>2*0.95*5.67E-8*(((CG310+$B$7)+273)^4-(T310+273)^4)</f>
        <v>0</v>
      </c>
      <c r="AC310">
        <f>R310+AB310+Z310+AA310</f>
        <v>0</v>
      </c>
      <c r="AD310">
        <v>0</v>
      </c>
      <c r="AE310">
        <v>0</v>
      </c>
      <c r="AF310">
        <f>IF(AD310*$H$13&gt;=AH310,1.0,(AH310/(AH310-AD310*$H$13)))</f>
        <v>0</v>
      </c>
      <c r="AG310">
        <f>(AF310-1)*100</f>
        <v>0</v>
      </c>
      <c r="AH310">
        <f>MAX(0,($B$13+$C$13*CL310)/(1+$D$13*CL310)*CE310/(CG310+273)*$E$13)</f>
        <v>0</v>
      </c>
      <c r="AI310" t="s">
        <v>294</v>
      </c>
      <c r="AJ310">
        <v>0</v>
      </c>
      <c r="AK310">
        <v>0</v>
      </c>
      <c r="AL310">
        <f>AK310-AJ310</f>
        <v>0</v>
      </c>
      <c r="AM310">
        <f>AL310/AK310</f>
        <v>0</v>
      </c>
      <c r="AN310">
        <v>0</v>
      </c>
      <c r="AO310" t="s">
        <v>294</v>
      </c>
      <c r="AP310">
        <v>0</v>
      </c>
      <c r="AQ310">
        <v>0</v>
      </c>
      <c r="AR310">
        <f>1-AP310/AQ310</f>
        <v>0</v>
      </c>
      <c r="AS310">
        <v>0.5</v>
      </c>
      <c r="AT310">
        <f>BP310</f>
        <v>0</v>
      </c>
      <c r="AU310">
        <f>I310</f>
        <v>0</v>
      </c>
      <c r="AV310">
        <f>AR310*AS310*AT310</f>
        <v>0</v>
      </c>
      <c r="AW310">
        <f>BB310/AQ310</f>
        <v>0</v>
      </c>
      <c r="AX310">
        <f>(AU310-AN310)/AT310</f>
        <v>0</v>
      </c>
      <c r="AY310">
        <f>(AK310-AQ310)/AQ310</f>
        <v>0</v>
      </c>
      <c r="AZ310" t="s">
        <v>294</v>
      </c>
      <c r="BA310">
        <v>0</v>
      </c>
      <c r="BB310">
        <f>AQ310-BA310</f>
        <v>0</v>
      </c>
      <c r="BC310">
        <f>(AQ310-AP310)/(AQ310-BA310)</f>
        <v>0</v>
      </c>
      <c r="BD310">
        <f>(AK310-AQ310)/(AK310-BA310)</f>
        <v>0</v>
      </c>
      <c r="BE310">
        <f>(AQ310-AP310)/(AQ310-AJ310)</f>
        <v>0</v>
      </c>
      <c r="BF310">
        <f>(AK310-AQ310)/(AK310-AJ310)</f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f>$B$11*CM310+$C$11*CN310+$F$11*CO310*(1-CR310)</f>
        <v>0</v>
      </c>
      <c r="BP310">
        <f>BO310*BQ310</f>
        <v>0</v>
      </c>
      <c r="BQ310">
        <f>($B$11*$D$9+$C$11*$D$9+$F$11*((DB310+CT310)/MAX(DB310+CT310+DC310, 0.1)*$I$9+DC310/MAX(DB310+CT310+DC310, 0.1)*$J$9))/($B$11+$C$11+$F$11)</f>
        <v>0</v>
      </c>
      <c r="BR310">
        <f>($B$11*$K$9+$C$11*$K$9+$F$11*((DB310+CT310)/MAX(DB310+CT310+DC310, 0.1)*$P$9+DC310/MAX(DB310+CT310+DC310, 0.1)*$Q$9))/($B$11+$C$11+$F$11)</f>
        <v>0</v>
      </c>
      <c r="BS310">
        <v>6</v>
      </c>
      <c r="BT310">
        <v>0.5</v>
      </c>
      <c r="BU310" t="s">
        <v>295</v>
      </c>
      <c r="BV310">
        <v>2</v>
      </c>
      <c r="BW310">
        <v>1621534155.6</v>
      </c>
      <c r="BX310">
        <v>960.657</v>
      </c>
      <c r="BY310">
        <v>971.004</v>
      </c>
      <c r="BZ310">
        <v>12.9531</v>
      </c>
      <c r="CA310">
        <v>12.9464</v>
      </c>
      <c r="CB310">
        <v>949.194</v>
      </c>
      <c r="CC310">
        <v>12.7995</v>
      </c>
      <c r="CD310">
        <v>700.119</v>
      </c>
      <c r="CE310">
        <v>100.924</v>
      </c>
      <c r="CF310">
        <v>0.101035</v>
      </c>
      <c r="CG310">
        <v>22.9335</v>
      </c>
      <c r="CH310">
        <v>22.9074</v>
      </c>
      <c r="CI310">
        <v>999.9</v>
      </c>
      <c r="CJ310">
        <v>0</v>
      </c>
      <c r="CK310">
        <v>0</v>
      </c>
      <c r="CL310">
        <v>9930</v>
      </c>
      <c r="CM310">
        <v>0</v>
      </c>
      <c r="CN310">
        <v>3.16624</v>
      </c>
      <c r="CO310">
        <v>599.789</v>
      </c>
      <c r="CP310">
        <v>0.932968</v>
      </c>
      <c r="CQ310">
        <v>0.0670323</v>
      </c>
      <c r="CR310">
        <v>0</v>
      </c>
      <c r="CS310">
        <v>3.3839</v>
      </c>
      <c r="CT310">
        <v>4.99951</v>
      </c>
      <c r="CU310">
        <v>87.2581</v>
      </c>
      <c r="CV310">
        <v>4812.34</v>
      </c>
      <c r="CW310">
        <v>37.562</v>
      </c>
      <c r="CX310">
        <v>41.375</v>
      </c>
      <c r="CY310">
        <v>39.937</v>
      </c>
      <c r="CZ310">
        <v>40.875</v>
      </c>
      <c r="DA310">
        <v>39.875</v>
      </c>
      <c r="DB310">
        <v>554.92</v>
      </c>
      <c r="DC310">
        <v>39.87</v>
      </c>
      <c r="DD310">
        <v>0</v>
      </c>
      <c r="DE310">
        <v>1621534159.6</v>
      </c>
      <c r="DF310">
        <v>0</v>
      </c>
      <c r="DG310">
        <v>3.46646538461538</v>
      </c>
      <c r="DH310">
        <v>-0.421808541052128</v>
      </c>
      <c r="DI310">
        <v>3.76983932771183</v>
      </c>
      <c r="DJ310">
        <v>86.7233384615385</v>
      </c>
      <c r="DK310">
        <v>15</v>
      </c>
      <c r="DL310">
        <v>1621533543.5</v>
      </c>
      <c r="DM310" t="s">
        <v>296</v>
      </c>
      <c r="DN310">
        <v>1621533543</v>
      </c>
      <c r="DO310">
        <v>1621533543.5</v>
      </c>
      <c r="DP310">
        <v>4</v>
      </c>
      <c r="DQ310">
        <v>0.002</v>
      </c>
      <c r="DR310">
        <v>0.003</v>
      </c>
      <c r="DS310">
        <v>8.559</v>
      </c>
      <c r="DT310">
        <v>0.154</v>
      </c>
      <c r="DU310">
        <v>420</v>
      </c>
      <c r="DV310">
        <v>13</v>
      </c>
      <c r="DW310">
        <v>1.35</v>
      </c>
      <c r="DX310">
        <v>0.35</v>
      </c>
      <c r="DY310">
        <v>-9.75507609756098</v>
      </c>
      <c r="DZ310">
        <v>0.0637417421602612</v>
      </c>
      <c r="EA310">
        <v>0.495521911842936</v>
      </c>
      <c r="EB310">
        <v>1</v>
      </c>
      <c r="EC310">
        <v>3.47307941176471</v>
      </c>
      <c r="ED310">
        <v>-0.0825499260835362</v>
      </c>
      <c r="EE310">
        <v>0.112645630654439</v>
      </c>
      <c r="EF310">
        <v>1</v>
      </c>
      <c r="EG310">
        <v>-0.00406672102195122</v>
      </c>
      <c r="EH310">
        <v>0.0482376324229965</v>
      </c>
      <c r="EI310">
        <v>0.00751711379571126</v>
      </c>
      <c r="EJ310">
        <v>1</v>
      </c>
      <c r="EK310">
        <v>3</v>
      </c>
      <c r="EL310">
        <v>3</v>
      </c>
      <c r="EM310" t="s">
        <v>297</v>
      </c>
      <c r="EN310">
        <v>100</v>
      </c>
      <c r="EO310">
        <v>100</v>
      </c>
      <c r="EP310">
        <v>11.463</v>
      </c>
      <c r="EQ310">
        <v>0.1536</v>
      </c>
      <c r="ER310">
        <v>5.25304998807394</v>
      </c>
      <c r="ES310">
        <v>0.0095515401478521</v>
      </c>
      <c r="ET310">
        <v>-4.08282145803731e-06</v>
      </c>
      <c r="EU310">
        <v>9.61633180237613e-10</v>
      </c>
      <c r="EV310">
        <v>-0.0133641391554055</v>
      </c>
      <c r="EW310">
        <v>0.00964955815971448</v>
      </c>
      <c r="EX310">
        <v>0.000351754833574242</v>
      </c>
      <c r="EY310">
        <v>-6.74969522547015e-06</v>
      </c>
      <c r="EZ310">
        <v>-1</v>
      </c>
      <c r="FA310">
        <v>-1</v>
      </c>
      <c r="FB310">
        <v>-1</v>
      </c>
      <c r="FC310">
        <v>-1</v>
      </c>
      <c r="FD310">
        <v>10.2</v>
      </c>
      <c r="FE310">
        <v>10.2</v>
      </c>
      <c r="FF310">
        <v>2</v>
      </c>
      <c r="FG310">
        <v>793.942</v>
      </c>
      <c r="FH310">
        <v>740.65</v>
      </c>
      <c r="FI310">
        <v>20.0003</v>
      </c>
      <c r="FJ310">
        <v>26.7274</v>
      </c>
      <c r="FK310">
        <v>29.9999</v>
      </c>
      <c r="FL310">
        <v>26.8061</v>
      </c>
      <c r="FM310">
        <v>26.7812</v>
      </c>
      <c r="FN310">
        <v>53.1535</v>
      </c>
      <c r="FO310">
        <v>15.3643</v>
      </c>
      <c r="FP310">
        <v>6.08919</v>
      </c>
      <c r="FQ310">
        <v>20</v>
      </c>
      <c r="FR310">
        <v>979.57</v>
      </c>
      <c r="FS310">
        <v>12.9953</v>
      </c>
      <c r="FT310">
        <v>100.064</v>
      </c>
      <c r="FU310">
        <v>100.423</v>
      </c>
    </row>
    <row r="311" spans="1:177">
      <c r="A311">
        <v>295</v>
      </c>
      <c r="B311">
        <v>1621534157.6</v>
      </c>
      <c r="C311">
        <v>588.099999904633</v>
      </c>
      <c r="D311" t="s">
        <v>886</v>
      </c>
      <c r="E311" t="s">
        <v>887</v>
      </c>
      <c r="G311">
        <v>1621534157.6</v>
      </c>
      <c r="H311">
        <f>CD311*AF311*(BZ311-CA311)/(100*BS311*(1000-AF311*BZ311))</f>
        <v>0</v>
      </c>
      <c r="I311">
        <f>CD311*AF311*(BY311-BX311*(1000-AF311*CA311)/(1000-AF311*BZ311))/(100*BS311)</f>
        <v>0</v>
      </c>
      <c r="J311">
        <f>BX311 - IF(AF311&gt;1, I311*BS311*100.0/(AH311*CL311), 0)</f>
        <v>0</v>
      </c>
      <c r="K311">
        <f>((Q311-H311/2)*J311-I311)/(Q311+H311/2)</f>
        <v>0</v>
      </c>
      <c r="L311">
        <f>K311*(CE311+CF311)/1000.0</f>
        <v>0</v>
      </c>
      <c r="M311">
        <f>(BX311 - IF(AF311&gt;1, I311*BS311*100.0/(AH311*CL311), 0))*(CE311+CF311)/1000.0</f>
        <v>0</v>
      </c>
      <c r="N311">
        <f>2.0/((1/P311-1/O311)+SIGN(P311)*SQRT((1/P311-1/O311)*(1/P311-1/O311) + 4*BT311/((BT311+1)*(BT311+1))*(2*1/P311*1/O311-1/O311*1/O311)))</f>
        <v>0</v>
      </c>
      <c r="O311">
        <f>IF(LEFT(BU311,1)&lt;&gt;"0",IF(LEFT(BU311,1)="1",3.0,BV311),$D$5+$E$5*(CL311*CE311/($K$5*1000))+$F$5*(CL311*CE311/($K$5*1000))*MAX(MIN(BS311,$J$5),$I$5)*MAX(MIN(BS311,$J$5),$I$5)+$G$5*MAX(MIN(BS311,$J$5),$I$5)*(CL311*CE311/($K$5*1000))+$H$5*(CL311*CE311/($K$5*1000))*(CL311*CE311/($K$5*1000)))</f>
        <v>0</v>
      </c>
      <c r="P311">
        <f>H311*(1000-(1000*0.61365*exp(17.502*T311/(240.97+T311))/(CE311+CF311)+BZ311)/2)/(1000*0.61365*exp(17.502*T311/(240.97+T311))/(CE311+CF311)-BZ311)</f>
        <v>0</v>
      </c>
      <c r="Q311">
        <f>1/((BT311+1)/(N311/1.6)+1/(O311/1.37)) + BT311/((BT311+1)/(N311/1.6) + BT311/(O311/1.37))</f>
        <v>0</v>
      </c>
      <c r="R311">
        <f>(BP311*BR311)</f>
        <v>0</v>
      </c>
      <c r="S311">
        <f>(CG311+(R311+2*0.95*5.67E-8*(((CG311+$B$7)+273)^4-(CG311+273)^4)-44100*H311)/(1.84*29.3*O311+8*0.95*5.67E-8*(CG311+273)^3))</f>
        <v>0</v>
      </c>
      <c r="T311">
        <f>($C$7*CH311+$D$7*CI311+$E$7*S311)</f>
        <v>0</v>
      </c>
      <c r="U311">
        <f>0.61365*exp(17.502*T311/(240.97+T311))</f>
        <v>0</v>
      </c>
      <c r="V311">
        <f>(W311/X311*100)</f>
        <v>0</v>
      </c>
      <c r="W311">
        <f>BZ311*(CE311+CF311)/1000</f>
        <v>0</v>
      </c>
      <c r="X311">
        <f>0.61365*exp(17.502*CG311/(240.97+CG311))</f>
        <v>0</v>
      </c>
      <c r="Y311">
        <f>(U311-BZ311*(CE311+CF311)/1000)</f>
        <v>0</v>
      </c>
      <c r="Z311">
        <f>(-H311*44100)</f>
        <v>0</v>
      </c>
      <c r="AA311">
        <f>2*29.3*O311*0.92*(CG311-T311)</f>
        <v>0</v>
      </c>
      <c r="AB311">
        <f>2*0.95*5.67E-8*(((CG311+$B$7)+273)^4-(T311+273)^4)</f>
        <v>0</v>
      </c>
      <c r="AC311">
        <f>R311+AB311+Z311+AA311</f>
        <v>0</v>
      </c>
      <c r="AD311">
        <v>0</v>
      </c>
      <c r="AE311">
        <v>0</v>
      </c>
      <c r="AF311">
        <f>IF(AD311*$H$13&gt;=AH311,1.0,(AH311/(AH311-AD311*$H$13)))</f>
        <v>0</v>
      </c>
      <c r="AG311">
        <f>(AF311-1)*100</f>
        <v>0</v>
      </c>
      <c r="AH311">
        <f>MAX(0,($B$13+$C$13*CL311)/(1+$D$13*CL311)*CE311/(CG311+273)*$E$13)</f>
        <v>0</v>
      </c>
      <c r="AI311" t="s">
        <v>294</v>
      </c>
      <c r="AJ311">
        <v>0</v>
      </c>
      <c r="AK311">
        <v>0</v>
      </c>
      <c r="AL311">
        <f>AK311-AJ311</f>
        <v>0</v>
      </c>
      <c r="AM311">
        <f>AL311/AK311</f>
        <v>0</v>
      </c>
      <c r="AN311">
        <v>0</v>
      </c>
      <c r="AO311" t="s">
        <v>294</v>
      </c>
      <c r="AP311">
        <v>0</v>
      </c>
      <c r="AQ311">
        <v>0</v>
      </c>
      <c r="AR311">
        <f>1-AP311/AQ311</f>
        <v>0</v>
      </c>
      <c r="AS311">
        <v>0.5</v>
      </c>
      <c r="AT311">
        <f>BP311</f>
        <v>0</v>
      </c>
      <c r="AU311">
        <f>I311</f>
        <v>0</v>
      </c>
      <c r="AV311">
        <f>AR311*AS311*AT311</f>
        <v>0</v>
      </c>
      <c r="AW311">
        <f>BB311/AQ311</f>
        <v>0</v>
      </c>
      <c r="AX311">
        <f>(AU311-AN311)/AT311</f>
        <v>0</v>
      </c>
      <c r="AY311">
        <f>(AK311-AQ311)/AQ311</f>
        <v>0</v>
      </c>
      <c r="AZ311" t="s">
        <v>294</v>
      </c>
      <c r="BA311">
        <v>0</v>
      </c>
      <c r="BB311">
        <f>AQ311-BA311</f>
        <v>0</v>
      </c>
      <c r="BC311">
        <f>(AQ311-AP311)/(AQ311-BA311)</f>
        <v>0</v>
      </c>
      <c r="BD311">
        <f>(AK311-AQ311)/(AK311-BA311)</f>
        <v>0</v>
      </c>
      <c r="BE311">
        <f>(AQ311-AP311)/(AQ311-AJ311)</f>
        <v>0</v>
      </c>
      <c r="BF311">
        <f>(AK311-AQ311)/(AK311-AJ311)</f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f>$B$11*CM311+$C$11*CN311+$F$11*CO311*(1-CR311)</f>
        <v>0</v>
      </c>
      <c r="BP311">
        <f>BO311*BQ311</f>
        <v>0</v>
      </c>
      <c r="BQ311">
        <f>($B$11*$D$9+$C$11*$D$9+$F$11*((DB311+CT311)/MAX(DB311+CT311+DC311, 0.1)*$I$9+DC311/MAX(DB311+CT311+DC311, 0.1)*$J$9))/($B$11+$C$11+$F$11)</f>
        <v>0</v>
      </c>
      <c r="BR311">
        <f>($B$11*$K$9+$C$11*$K$9+$F$11*((DB311+CT311)/MAX(DB311+CT311+DC311, 0.1)*$P$9+DC311/MAX(DB311+CT311+DC311, 0.1)*$Q$9))/($B$11+$C$11+$F$11)</f>
        <v>0</v>
      </c>
      <c r="BS311">
        <v>6</v>
      </c>
      <c r="BT311">
        <v>0.5</v>
      </c>
      <c r="BU311" t="s">
        <v>295</v>
      </c>
      <c r="BV311">
        <v>2</v>
      </c>
      <c r="BW311">
        <v>1621534157.6</v>
      </c>
      <c r="BX311">
        <v>963.854</v>
      </c>
      <c r="BY311">
        <v>974.399</v>
      </c>
      <c r="BZ311">
        <v>12.9527</v>
      </c>
      <c r="CA311">
        <v>12.9499</v>
      </c>
      <c r="CB311">
        <v>952.377</v>
      </c>
      <c r="CC311">
        <v>12.7991</v>
      </c>
      <c r="CD311">
        <v>700.074</v>
      </c>
      <c r="CE311">
        <v>100.924</v>
      </c>
      <c r="CF311">
        <v>0.100272</v>
      </c>
      <c r="CG311">
        <v>22.9316</v>
      </c>
      <c r="CH311">
        <v>22.8902</v>
      </c>
      <c r="CI311">
        <v>999.9</v>
      </c>
      <c r="CJ311">
        <v>0</v>
      </c>
      <c r="CK311">
        <v>0</v>
      </c>
      <c r="CL311">
        <v>9980</v>
      </c>
      <c r="CM311">
        <v>0</v>
      </c>
      <c r="CN311">
        <v>3.16624</v>
      </c>
      <c r="CO311">
        <v>600.106</v>
      </c>
      <c r="CP311">
        <v>0.933003</v>
      </c>
      <c r="CQ311">
        <v>0.0669971</v>
      </c>
      <c r="CR311">
        <v>0</v>
      </c>
      <c r="CS311">
        <v>3.4296</v>
      </c>
      <c r="CT311">
        <v>4.99951</v>
      </c>
      <c r="CU311">
        <v>87.7018</v>
      </c>
      <c r="CV311">
        <v>4814.96</v>
      </c>
      <c r="CW311">
        <v>37.562</v>
      </c>
      <c r="CX311">
        <v>41.375</v>
      </c>
      <c r="CY311">
        <v>40</v>
      </c>
      <c r="CZ311">
        <v>40.875</v>
      </c>
      <c r="DA311">
        <v>39.875</v>
      </c>
      <c r="DB311">
        <v>555.24</v>
      </c>
      <c r="DC311">
        <v>39.87</v>
      </c>
      <c r="DD311">
        <v>0</v>
      </c>
      <c r="DE311">
        <v>1621534161.4</v>
      </c>
      <c r="DF311">
        <v>0</v>
      </c>
      <c r="DG311">
        <v>3.442332</v>
      </c>
      <c r="DH311">
        <v>-0.282999994930233</v>
      </c>
      <c r="DI311">
        <v>7.25093845787017</v>
      </c>
      <c r="DJ311">
        <v>86.810412</v>
      </c>
      <c r="DK311">
        <v>15</v>
      </c>
      <c r="DL311">
        <v>1621533543.5</v>
      </c>
      <c r="DM311" t="s">
        <v>296</v>
      </c>
      <c r="DN311">
        <v>1621533543</v>
      </c>
      <c r="DO311">
        <v>1621533543.5</v>
      </c>
      <c r="DP311">
        <v>4</v>
      </c>
      <c r="DQ311">
        <v>0.002</v>
      </c>
      <c r="DR311">
        <v>0.003</v>
      </c>
      <c r="DS311">
        <v>8.559</v>
      </c>
      <c r="DT311">
        <v>0.154</v>
      </c>
      <c r="DU311">
        <v>420</v>
      </c>
      <c r="DV311">
        <v>13</v>
      </c>
      <c r="DW311">
        <v>1.35</v>
      </c>
      <c r="DX311">
        <v>0.35</v>
      </c>
      <c r="DY311">
        <v>-9.76634195121951</v>
      </c>
      <c r="DZ311">
        <v>-1.52211094076655</v>
      </c>
      <c r="EA311">
        <v>0.506112775995095</v>
      </c>
      <c r="EB311">
        <v>0</v>
      </c>
      <c r="EC311">
        <v>3.46563142857143</v>
      </c>
      <c r="ED311">
        <v>-0.237221834274786</v>
      </c>
      <c r="EE311">
        <v>0.114540672180992</v>
      </c>
      <c r="EF311">
        <v>1</v>
      </c>
      <c r="EG311">
        <v>-0.00254740272926829</v>
      </c>
      <c r="EH311">
        <v>0.0514230355087108</v>
      </c>
      <c r="EI311">
        <v>0.00767250675349205</v>
      </c>
      <c r="EJ311">
        <v>1</v>
      </c>
      <c r="EK311">
        <v>2</v>
      </c>
      <c r="EL311">
        <v>3</v>
      </c>
      <c r="EM311" t="s">
        <v>306</v>
      </c>
      <c r="EN311">
        <v>100</v>
      </c>
      <c r="EO311">
        <v>100</v>
      </c>
      <c r="EP311">
        <v>11.477</v>
      </c>
      <c r="EQ311">
        <v>0.1536</v>
      </c>
      <c r="ER311">
        <v>5.25304998807394</v>
      </c>
      <c r="ES311">
        <v>0.0095515401478521</v>
      </c>
      <c r="ET311">
        <v>-4.08282145803731e-06</v>
      </c>
      <c r="EU311">
        <v>9.61633180237613e-10</v>
      </c>
      <c r="EV311">
        <v>-0.0133641391554055</v>
      </c>
      <c r="EW311">
        <v>0.00964955815971448</v>
      </c>
      <c r="EX311">
        <v>0.000351754833574242</v>
      </c>
      <c r="EY311">
        <v>-6.74969522547015e-06</v>
      </c>
      <c r="EZ311">
        <v>-1</v>
      </c>
      <c r="FA311">
        <v>-1</v>
      </c>
      <c r="FB311">
        <v>-1</v>
      </c>
      <c r="FC311">
        <v>-1</v>
      </c>
      <c r="FD311">
        <v>10.2</v>
      </c>
      <c r="FE311">
        <v>10.2</v>
      </c>
      <c r="FF311">
        <v>2</v>
      </c>
      <c r="FG311">
        <v>793.733</v>
      </c>
      <c r="FH311">
        <v>740.461</v>
      </c>
      <c r="FI311">
        <v>20.0001</v>
      </c>
      <c r="FJ311">
        <v>26.7261</v>
      </c>
      <c r="FK311">
        <v>30.0001</v>
      </c>
      <c r="FL311">
        <v>26.8038</v>
      </c>
      <c r="FM311">
        <v>26.7808</v>
      </c>
      <c r="FN311">
        <v>53.3039</v>
      </c>
      <c r="FO311">
        <v>15.3643</v>
      </c>
      <c r="FP311">
        <v>6.08919</v>
      </c>
      <c r="FQ311">
        <v>20</v>
      </c>
      <c r="FR311">
        <v>982.95</v>
      </c>
      <c r="FS311">
        <v>12.9953</v>
      </c>
      <c r="FT311">
        <v>100.063</v>
      </c>
      <c r="FU311">
        <v>100.425</v>
      </c>
    </row>
    <row r="312" spans="1:177">
      <c r="A312">
        <v>296</v>
      </c>
      <c r="B312">
        <v>1621534159.6</v>
      </c>
      <c r="C312">
        <v>590.099999904633</v>
      </c>
      <c r="D312" t="s">
        <v>888</v>
      </c>
      <c r="E312" t="s">
        <v>889</v>
      </c>
      <c r="G312">
        <v>1621534159.6</v>
      </c>
      <c r="H312">
        <f>CD312*AF312*(BZ312-CA312)/(100*BS312*(1000-AF312*BZ312))</f>
        <v>0</v>
      </c>
      <c r="I312">
        <f>CD312*AF312*(BY312-BX312*(1000-AF312*CA312)/(1000-AF312*BZ312))/(100*BS312)</f>
        <v>0</v>
      </c>
      <c r="J312">
        <f>BX312 - IF(AF312&gt;1, I312*BS312*100.0/(AH312*CL312), 0)</f>
        <v>0</v>
      </c>
      <c r="K312">
        <f>((Q312-H312/2)*J312-I312)/(Q312+H312/2)</f>
        <v>0</v>
      </c>
      <c r="L312">
        <f>K312*(CE312+CF312)/1000.0</f>
        <v>0</v>
      </c>
      <c r="M312">
        <f>(BX312 - IF(AF312&gt;1, I312*BS312*100.0/(AH312*CL312), 0))*(CE312+CF312)/1000.0</f>
        <v>0</v>
      </c>
      <c r="N312">
        <f>2.0/((1/P312-1/O312)+SIGN(P312)*SQRT((1/P312-1/O312)*(1/P312-1/O312) + 4*BT312/((BT312+1)*(BT312+1))*(2*1/P312*1/O312-1/O312*1/O312)))</f>
        <v>0</v>
      </c>
      <c r="O312">
        <f>IF(LEFT(BU312,1)&lt;&gt;"0",IF(LEFT(BU312,1)="1",3.0,BV312),$D$5+$E$5*(CL312*CE312/($K$5*1000))+$F$5*(CL312*CE312/($K$5*1000))*MAX(MIN(BS312,$J$5),$I$5)*MAX(MIN(BS312,$J$5),$I$5)+$G$5*MAX(MIN(BS312,$J$5),$I$5)*(CL312*CE312/($K$5*1000))+$H$5*(CL312*CE312/($K$5*1000))*(CL312*CE312/($K$5*1000)))</f>
        <v>0</v>
      </c>
      <c r="P312">
        <f>H312*(1000-(1000*0.61365*exp(17.502*T312/(240.97+T312))/(CE312+CF312)+BZ312)/2)/(1000*0.61365*exp(17.502*T312/(240.97+T312))/(CE312+CF312)-BZ312)</f>
        <v>0</v>
      </c>
      <c r="Q312">
        <f>1/((BT312+1)/(N312/1.6)+1/(O312/1.37)) + BT312/((BT312+1)/(N312/1.6) + BT312/(O312/1.37))</f>
        <v>0</v>
      </c>
      <c r="R312">
        <f>(BP312*BR312)</f>
        <v>0</v>
      </c>
      <c r="S312">
        <f>(CG312+(R312+2*0.95*5.67E-8*(((CG312+$B$7)+273)^4-(CG312+273)^4)-44100*H312)/(1.84*29.3*O312+8*0.95*5.67E-8*(CG312+273)^3))</f>
        <v>0</v>
      </c>
      <c r="T312">
        <f>($C$7*CH312+$D$7*CI312+$E$7*S312)</f>
        <v>0</v>
      </c>
      <c r="U312">
        <f>0.61365*exp(17.502*T312/(240.97+T312))</f>
        <v>0</v>
      </c>
      <c r="V312">
        <f>(W312/X312*100)</f>
        <v>0</v>
      </c>
      <c r="W312">
        <f>BZ312*(CE312+CF312)/1000</f>
        <v>0</v>
      </c>
      <c r="X312">
        <f>0.61365*exp(17.502*CG312/(240.97+CG312))</f>
        <v>0</v>
      </c>
      <c r="Y312">
        <f>(U312-BZ312*(CE312+CF312)/1000)</f>
        <v>0</v>
      </c>
      <c r="Z312">
        <f>(-H312*44100)</f>
        <v>0</v>
      </c>
      <c r="AA312">
        <f>2*29.3*O312*0.92*(CG312-T312)</f>
        <v>0</v>
      </c>
      <c r="AB312">
        <f>2*0.95*5.67E-8*(((CG312+$B$7)+273)^4-(T312+273)^4)</f>
        <v>0</v>
      </c>
      <c r="AC312">
        <f>R312+AB312+Z312+AA312</f>
        <v>0</v>
      </c>
      <c r="AD312">
        <v>0</v>
      </c>
      <c r="AE312">
        <v>0</v>
      </c>
      <c r="AF312">
        <f>IF(AD312*$H$13&gt;=AH312,1.0,(AH312/(AH312-AD312*$H$13)))</f>
        <v>0</v>
      </c>
      <c r="AG312">
        <f>(AF312-1)*100</f>
        <v>0</v>
      </c>
      <c r="AH312">
        <f>MAX(0,($B$13+$C$13*CL312)/(1+$D$13*CL312)*CE312/(CG312+273)*$E$13)</f>
        <v>0</v>
      </c>
      <c r="AI312" t="s">
        <v>294</v>
      </c>
      <c r="AJ312">
        <v>0</v>
      </c>
      <c r="AK312">
        <v>0</v>
      </c>
      <c r="AL312">
        <f>AK312-AJ312</f>
        <v>0</v>
      </c>
      <c r="AM312">
        <f>AL312/AK312</f>
        <v>0</v>
      </c>
      <c r="AN312">
        <v>0</v>
      </c>
      <c r="AO312" t="s">
        <v>294</v>
      </c>
      <c r="AP312">
        <v>0</v>
      </c>
      <c r="AQ312">
        <v>0</v>
      </c>
      <c r="AR312">
        <f>1-AP312/AQ312</f>
        <v>0</v>
      </c>
      <c r="AS312">
        <v>0.5</v>
      </c>
      <c r="AT312">
        <f>BP312</f>
        <v>0</v>
      </c>
      <c r="AU312">
        <f>I312</f>
        <v>0</v>
      </c>
      <c r="AV312">
        <f>AR312*AS312*AT312</f>
        <v>0</v>
      </c>
      <c r="AW312">
        <f>BB312/AQ312</f>
        <v>0</v>
      </c>
      <c r="AX312">
        <f>(AU312-AN312)/AT312</f>
        <v>0</v>
      </c>
      <c r="AY312">
        <f>(AK312-AQ312)/AQ312</f>
        <v>0</v>
      </c>
      <c r="AZ312" t="s">
        <v>294</v>
      </c>
      <c r="BA312">
        <v>0</v>
      </c>
      <c r="BB312">
        <f>AQ312-BA312</f>
        <v>0</v>
      </c>
      <c r="BC312">
        <f>(AQ312-AP312)/(AQ312-BA312)</f>
        <v>0</v>
      </c>
      <c r="BD312">
        <f>(AK312-AQ312)/(AK312-BA312)</f>
        <v>0</v>
      </c>
      <c r="BE312">
        <f>(AQ312-AP312)/(AQ312-AJ312)</f>
        <v>0</v>
      </c>
      <c r="BF312">
        <f>(AK312-AQ312)/(AK312-AJ312)</f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f>$B$11*CM312+$C$11*CN312+$F$11*CO312*(1-CR312)</f>
        <v>0</v>
      </c>
      <c r="BP312">
        <f>BO312*BQ312</f>
        <v>0</v>
      </c>
      <c r="BQ312">
        <f>($B$11*$D$9+$C$11*$D$9+$F$11*((DB312+CT312)/MAX(DB312+CT312+DC312, 0.1)*$I$9+DC312/MAX(DB312+CT312+DC312, 0.1)*$J$9))/($B$11+$C$11+$F$11)</f>
        <v>0</v>
      </c>
      <c r="BR312">
        <f>($B$11*$K$9+$C$11*$K$9+$F$11*((DB312+CT312)/MAX(DB312+CT312+DC312, 0.1)*$P$9+DC312/MAX(DB312+CT312+DC312, 0.1)*$Q$9))/($B$11+$C$11+$F$11)</f>
        <v>0</v>
      </c>
      <c r="BS312">
        <v>6</v>
      </c>
      <c r="BT312">
        <v>0.5</v>
      </c>
      <c r="BU312" t="s">
        <v>295</v>
      </c>
      <c r="BV312">
        <v>2</v>
      </c>
      <c r="BW312">
        <v>1621534159.6</v>
      </c>
      <c r="BX312">
        <v>967.496</v>
      </c>
      <c r="BY312">
        <v>977.555</v>
      </c>
      <c r="BZ312">
        <v>12.9507</v>
      </c>
      <c r="CA312">
        <v>12.9485</v>
      </c>
      <c r="CB312">
        <v>956.003</v>
      </c>
      <c r="CC312">
        <v>12.7971</v>
      </c>
      <c r="CD312">
        <v>699.496</v>
      </c>
      <c r="CE312">
        <v>100.924</v>
      </c>
      <c r="CF312">
        <v>0.100456</v>
      </c>
      <c r="CG312">
        <v>22.9367</v>
      </c>
      <c r="CH312">
        <v>22.8947</v>
      </c>
      <c r="CI312">
        <v>999.9</v>
      </c>
      <c r="CJ312">
        <v>0</v>
      </c>
      <c r="CK312">
        <v>0</v>
      </c>
      <c r="CL312">
        <v>10020</v>
      </c>
      <c r="CM312">
        <v>0</v>
      </c>
      <c r="CN312">
        <v>3.16624</v>
      </c>
      <c r="CO312">
        <v>600.102</v>
      </c>
      <c r="CP312">
        <v>0.933003</v>
      </c>
      <c r="CQ312">
        <v>0.0669971</v>
      </c>
      <c r="CR312">
        <v>0</v>
      </c>
      <c r="CS312">
        <v>3.4576</v>
      </c>
      <c r="CT312">
        <v>4.99951</v>
      </c>
      <c r="CU312">
        <v>87.4045</v>
      </c>
      <c r="CV312">
        <v>4814.93</v>
      </c>
      <c r="CW312">
        <v>37.625</v>
      </c>
      <c r="CX312">
        <v>41.375</v>
      </c>
      <c r="CY312">
        <v>40</v>
      </c>
      <c r="CZ312">
        <v>40.875</v>
      </c>
      <c r="DA312">
        <v>39.875</v>
      </c>
      <c r="DB312">
        <v>555.23</v>
      </c>
      <c r="DC312">
        <v>39.87</v>
      </c>
      <c r="DD312">
        <v>0</v>
      </c>
      <c r="DE312">
        <v>1621534163.2</v>
      </c>
      <c r="DF312">
        <v>0</v>
      </c>
      <c r="DG312">
        <v>3.44578846153846</v>
      </c>
      <c r="DH312">
        <v>-0.223381191637487</v>
      </c>
      <c r="DI312">
        <v>7.66789061656306</v>
      </c>
      <c r="DJ312">
        <v>86.9053153846154</v>
      </c>
      <c r="DK312">
        <v>15</v>
      </c>
      <c r="DL312">
        <v>1621533543.5</v>
      </c>
      <c r="DM312" t="s">
        <v>296</v>
      </c>
      <c r="DN312">
        <v>1621533543</v>
      </c>
      <c r="DO312">
        <v>1621533543.5</v>
      </c>
      <c r="DP312">
        <v>4</v>
      </c>
      <c r="DQ312">
        <v>0.002</v>
      </c>
      <c r="DR312">
        <v>0.003</v>
      </c>
      <c r="DS312">
        <v>8.559</v>
      </c>
      <c r="DT312">
        <v>0.154</v>
      </c>
      <c r="DU312">
        <v>420</v>
      </c>
      <c r="DV312">
        <v>13</v>
      </c>
      <c r="DW312">
        <v>1.35</v>
      </c>
      <c r="DX312">
        <v>0.35</v>
      </c>
      <c r="DY312">
        <v>-9.77459804878049</v>
      </c>
      <c r="DZ312">
        <v>-3.11626327526134</v>
      </c>
      <c r="EA312">
        <v>0.514618256883822</v>
      </c>
      <c r="EB312">
        <v>0</v>
      </c>
      <c r="EC312">
        <v>3.46486470588235</v>
      </c>
      <c r="ED312">
        <v>-0.373698174346507</v>
      </c>
      <c r="EE312">
        <v>0.119788251614728</v>
      </c>
      <c r="EF312">
        <v>1</v>
      </c>
      <c r="EG312">
        <v>-0.00153713760731707</v>
      </c>
      <c r="EH312">
        <v>0.0366985937163763</v>
      </c>
      <c r="EI312">
        <v>0.00717183700183519</v>
      </c>
      <c r="EJ312">
        <v>1</v>
      </c>
      <c r="EK312">
        <v>2</v>
      </c>
      <c r="EL312">
        <v>3</v>
      </c>
      <c r="EM312" t="s">
        <v>306</v>
      </c>
      <c r="EN312">
        <v>100</v>
      </c>
      <c r="EO312">
        <v>100</v>
      </c>
      <c r="EP312">
        <v>11.493</v>
      </c>
      <c r="EQ312">
        <v>0.1536</v>
      </c>
      <c r="ER312">
        <v>5.25304998807394</v>
      </c>
      <c r="ES312">
        <v>0.0095515401478521</v>
      </c>
      <c r="ET312">
        <v>-4.08282145803731e-06</v>
      </c>
      <c r="EU312">
        <v>9.61633180237613e-10</v>
      </c>
      <c r="EV312">
        <v>-0.0133641391554055</v>
      </c>
      <c r="EW312">
        <v>0.00964955815971448</v>
      </c>
      <c r="EX312">
        <v>0.000351754833574242</v>
      </c>
      <c r="EY312">
        <v>-6.74969522547015e-06</v>
      </c>
      <c r="EZ312">
        <v>-1</v>
      </c>
      <c r="FA312">
        <v>-1</v>
      </c>
      <c r="FB312">
        <v>-1</v>
      </c>
      <c r="FC312">
        <v>-1</v>
      </c>
      <c r="FD312">
        <v>10.3</v>
      </c>
      <c r="FE312">
        <v>10.3</v>
      </c>
      <c r="FF312">
        <v>2</v>
      </c>
      <c r="FG312">
        <v>793.199</v>
      </c>
      <c r="FH312">
        <v>740.809</v>
      </c>
      <c r="FI312">
        <v>20.0002</v>
      </c>
      <c r="FJ312">
        <v>26.7252</v>
      </c>
      <c r="FK312">
        <v>30</v>
      </c>
      <c r="FL312">
        <v>26.8038</v>
      </c>
      <c r="FM312">
        <v>26.7789</v>
      </c>
      <c r="FN312">
        <v>53.4444</v>
      </c>
      <c r="FO312">
        <v>15.3643</v>
      </c>
      <c r="FP312">
        <v>6.08919</v>
      </c>
      <c r="FQ312">
        <v>20</v>
      </c>
      <c r="FR312">
        <v>986.34</v>
      </c>
      <c r="FS312">
        <v>12.9953</v>
      </c>
      <c r="FT312">
        <v>100.06</v>
      </c>
      <c r="FU312">
        <v>100.426</v>
      </c>
    </row>
    <row r="313" spans="1:177">
      <c r="A313">
        <v>297</v>
      </c>
      <c r="B313">
        <v>1621534161.6</v>
      </c>
      <c r="C313">
        <v>592.099999904633</v>
      </c>
      <c r="D313" t="s">
        <v>890</v>
      </c>
      <c r="E313" t="s">
        <v>891</v>
      </c>
      <c r="G313">
        <v>1621534161.6</v>
      </c>
      <c r="H313">
        <f>CD313*AF313*(BZ313-CA313)/(100*BS313*(1000-AF313*BZ313))</f>
        <v>0</v>
      </c>
      <c r="I313">
        <f>CD313*AF313*(BY313-BX313*(1000-AF313*CA313)/(1000-AF313*BZ313))/(100*BS313)</f>
        <v>0</v>
      </c>
      <c r="J313">
        <f>BX313 - IF(AF313&gt;1, I313*BS313*100.0/(AH313*CL313), 0)</f>
        <v>0</v>
      </c>
      <c r="K313">
        <f>((Q313-H313/2)*J313-I313)/(Q313+H313/2)</f>
        <v>0</v>
      </c>
      <c r="L313">
        <f>K313*(CE313+CF313)/1000.0</f>
        <v>0</v>
      </c>
      <c r="M313">
        <f>(BX313 - IF(AF313&gt;1, I313*BS313*100.0/(AH313*CL313), 0))*(CE313+CF313)/1000.0</f>
        <v>0</v>
      </c>
      <c r="N313">
        <f>2.0/((1/P313-1/O313)+SIGN(P313)*SQRT((1/P313-1/O313)*(1/P313-1/O313) + 4*BT313/((BT313+1)*(BT313+1))*(2*1/P313*1/O313-1/O313*1/O313)))</f>
        <v>0</v>
      </c>
      <c r="O313">
        <f>IF(LEFT(BU313,1)&lt;&gt;"0",IF(LEFT(BU313,1)="1",3.0,BV313),$D$5+$E$5*(CL313*CE313/($K$5*1000))+$F$5*(CL313*CE313/($K$5*1000))*MAX(MIN(BS313,$J$5),$I$5)*MAX(MIN(BS313,$J$5),$I$5)+$G$5*MAX(MIN(BS313,$J$5),$I$5)*(CL313*CE313/($K$5*1000))+$H$5*(CL313*CE313/($K$5*1000))*(CL313*CE313/($K$5*1000)))</f>
        <v>0</v>
      </c>
      <c r="P313">
        <f>H313*(1000-(1000*0.61365*exp(17.502*T313/(240.97+T313))/(CE313+CF313)+BZ313)/2)/(1000*0.61365*exp(17.502*T313/(240.97+T313))/(CE313+CF313)-BZ313)</f>
        <v>0</v>
      </c>
      <c r="Q313">
        <f>1/((BT313+1)/(N313/1.6)+1/(O313/1.37)) + BT313/((BT313+1)/(N313/1.6) + BT313/(O313/1.37))</f>
        <v>0</v>
      </c>
      <c r="R313">
        <f>(BP313*BR313)</f>
        <v>0</v>
      </c>
      <c r="S313">
        <f>(CG313+(R313+2*0.95*5.67E-8*(((CG313+$B$7)+273)^4-(CG313+273)^4)-44100*H313)/(1.84*29.3*O313+8*0.95*5.67E-8*(CG313+273)^3))</f>
        <v>0</v>
      </c>
      <c r="T313">
        <f>($C$7*CH313+$D$7*CI313+$E$7*S313)</f>
        <v>0</v>
      </c>
      <c r="U313">
        <f>0.61365*exp(17.502*T313/(240.97+T313))</f>
        <v>0</v>
      </c>
      <c r="V313">
        <f>(W313/X313*100)</f>
        <v>0</v>
      </c>
      <c r="W313">
        <f>BZ313*(CE313+CF313)/1000</f>
        <v>0</v>
      </c>
      <c r="X313">
        <f>0.61365*exp(17.502*CG313/(240.97+CG313))</f>
        <v>0</v>
      </c>
      <c r="Y313">
        <f>(U313-BZ313*(CE313+CF313)/1000)</f>
        <v>0</v>
      </c>
      <c r="Z313">
        <f>(-H313*44100)</f>
        <v>0</v>
      </c>
      <c r="AA313">
        <f>2*29.3*O313*0.92*(CG313-T313)</f>
        <v>0</v>
      </c>
      <c r="AB313">
        <f>2*0.95*5.67E-8*(((CG313+$B$7)+273)^4-(T313+273)^4)</f>
        <v>0</v>
      </c>
      <c r="AC313">
        <f>R313+AB313+Z313+AA313</f>
        <v>0</v>
      </c>
      <c r="AD313">
        <v>0</v>
      </c>
      <c r="AE313">
        <v>0</v>
      </c>
      <c r="AF313">
        <f>IF(AD313*$H$13&gt;=AH313,1.0,(AH313/(AH313-AD313*$H$13)))</f>
        <v>0</v>
      </c>
      <c r="AG313">
        <f>(AF313-1)*100</f>
        <v>0</v>
      </c>
      <c r="AH313">
        <f>MAX(0,($B$13+$C$13*CL313)/(1+$D$13*CL313)*CE313/(CG313+273)*$E$13)</f>
        <v>0</v>
      </c>
      <c r="AI313" t="s">
        <v>294</v>
      </c>
      <c r="AJ313">
        <v>0</v>
      </c>
      <c r="AK313">
        <v>0</v>
      </c>
      <c r="AL313">
        <f>AK313-AJ313</f>
        <v>0</v>
      </c>
      <c r="AM313">
        <f>AL313/AK313</f>
        <v>0</v>
      </c>
      <c r="AN313">
        <v>0</v>
      </c>
      <c r="AO313" t="s">
        <v>294</v>
      </c>
      <c r="AP313">
        <v>0</v>
      </c>
      <c r="AQ313">
        <v>0</v>
      </c>
      <c r="AR313">
        <f>1-AP313/AQ313</f>
        <v>0</v>
      </c>
      <c r="AS313">
        <v>0.5</v>
      </c>
      <c r="AT313">
        <f>BP313</f>
        <v>0</v>
      </c>
      <c r="AU313">
        <f>I313</f>
        <v>0</v>
      </c>
      <c r="AV313">
        <f>AR313*AS313*AT313</f>
        <v>0</v>
      </c>
      <c r="AW313">
        <f>BB313/AQ313</f>
        <v>0</v>
      </c>
      <c r="AX313">
        <f>(AU313-AN313)/AT313</f>
        <v>0</v>
      </c>
      <c r="AY313">
        <f>(AK313-AQ313)/AQ313</f>
        <v>0</v>
      </c>
      <c r="AZ313" t="s">
        <v>294</v>
      </c>
      <c r="BA313">
        <v>0</v>
      </c>
      <c r="BB313">
        <f>AQ313-BA313</f>
        <v>0</v>
      </c>
      <c r="BC313">
        <f>(AQ313-AP313)/(AQ313-BA313)</f>
        <v>0</v>
      </c>
      <c r="BD313">
        <f>(AK313-AQ313)/(AK313-BA313)</f>
        <v>0</v>
      </c>
      <c r="BE313">
        <f>(AQ313-AP313)/(AQ313-AJ313)</f>
        <v>0</v>
      </c>
      <c r="BF313">
        <f>(AK313-AQ313)/(AK313-AJ313)</f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f>$B$11*CM313+$C$11*CN313+$F$11*CO313*(1-CR313)</f>
        <v>0</v>
      </c>
      <c r="BP313">
        <f>BO313*BQ313</f>
        <v>0</v>
      </c>
      <c r="BQ313">
        <f>($B$11*$D$9+$C$11*$D$9+$F$11*((DB313+CT313)/MAX(DB313+CT313+DC313, 0.1)*$I$9+DC313/MAX(DB313+CT313+DC313, 0.1)*$J$9))/($B$11+$C$11+$F$11)</f>
        <v>0</v>
      </c>
      <c r="BR313">
        <f>($B$11*$K$9+$C$11*$K$9+$F$11*((DB313+CT313)/MAX(DB313+CT313+DC313, 0.1)*$P$9+DC313/MAX(DB313+CT313+DC313, 0.1)*$Q$9))/($B$11+$C$11+$F$11)</f>
        <v>0</v>
      </c>
      <c r="BS313">
        <v>6</v>
      </c>
      <c r="BT313">
        <v>0.5</v>
      </c>
      <c r="BU313" t="s">
        <v>295</v>
      </c>
      <c r="BV313">
        <v>2</v>
      </c>
      <c r="BW313">
        <v>1621534161.6</v>
      </c>
      <c r="BX313">
        <v>970.831</v>
      </c>
      <c r="BY313">
        <v>981.031</v>
      </c>
      <c r="BZ313">
        <v>12.95</v>
      </c>
      <c r="CA313">
        <v>12.9468</v>
      </c>
      <c r="CB313">
        <v>959.323</v>
      </c>
      <c r="CC313">
        <v>12.7964</v>
      </c>
      <c r="CD313">
        <v>699.952</v>
      </c>
      <c r="CE313">
        <v>100.923</v>
      </c>
      <c r="CF313">
        <v>0.100872</v>
      </c>
      <c r="CG313">
        <v>22.9355</v>
      </c>
      <c r="CH313">
        <v>22.9133</v>
      </c>
      <c r="CI313">
        <v>999.9</v>
      </c>
      <c r="CJ313">
        <v>0</v>
      </c>
      <c r="CK313">
        <v>0</v>
      </c>
      <c r="CL313">
        <v>9980</v>
      </c>
      <c r="CM313">
        <v>0</v>
      </c>
      <c r="CN313">
        <v>3.16624</v>
      </c>
      <c r="CO313">
        <v>600.097</v>
      </c>
      <c r="CP313">
        <v>0.933003</v>
      </c>
      <c r="CQ313">
        <v>0.0669971</v>
      </c>
      <c r="CR313">
        <v>0</v>
      </c>
      <c r="CS313">
        <v>3.4781</v>
      </c>
      <c r="CT313">
        <v>4.99951</v>
      </c>
      <c r="CU313">
        <v>86.9821</v>
      </c>
      <c r="CV313">
        <v>4814.89</v>
      </c>
      <c r="CW313">
        <v>37.562</v>
      </c>
      <c r="CX313">
        <v>41.375</v>
      </c>
      <c r="CY313">
        <v>40</v>
      </c>
      <c r="CZ313">
        <v>40.875</v>
      </c>
      <c r="DA313">
        <v>39.875</v>
      </c>
      <c r="DB313">
        <v>555.23</v>
      </c>
      <c r="DC313">
        <v>39.87</v>
      </c>
      <c r="DD313">
        <v>0</v>
      </c>
      <c r="DE313">
        <v>1621534165.6</v>
      </c>
      <c r="DF313">
        <v>0</v>
      </c>
      <c r="DG313">
        <v>3.43938846153846</v>
      </c>
      <c r="DH313">
        <v>-0.313425632636694</v>
      </c>
      <c r="DI313">
        <v>5.48280001402879</v>
      </c>
      <c r="DJ313">
        <v>87.0100884615385</v>
      </c>
      <c r="DK313">
        <v>15</v>
      </c>
      <c r="DL313">
        <v>1621533543.5</v>
      </c>
      <c r="DM313" t="s">
        <v>296</v>
      </c>
      <c r="DN313">
        <v>1621533543</v>
      </c>
      <c r="DO313">
        <v>1621533543.5</v>
      </c>
      <c r="DP313">
        <v>4</v>
      </c>
      <c r="DQ313">
        <v>0.002</v>
      </c>
      <c r="DR313">
        <v>0.003</v>
      </c>
      <c r="DS313">
        <v>8.559</v>
      </c>
      <c r="DT313">
        <v>0.154</v>
      </c>
      <c r="DU313">
        <v>420</v>
      </c>
      <c r="DV313">
        <v>13</v>
      </c>
      <c r="DW313">
        <v>1.35</v>
      </c>
      <c r="DX313">
        <v>0.35</v>
      </c>
      <c r="DY313">
        <v>-9.83924951219512</v>
      </c>
      <c r="DZ313">
        <v>-3.2621899651568</v>
      </c>
      <c r="EA313">
        <v>0.479760388725461</v>
      </c>
      <c r="EB313">
        <v>0</v>
      </c>
      <c r="EC313">
        <v>3.45109705882353</v>
      </c>
      <c r="ED313">
        <v>-0.4006001690617</v>
      </c>
      <c r="EE313">
        <v>0.131549092793827</v>
      </c>
      <c r="EF313">
        <v>1</v>
      </c>
      <c r="EG313">
        <v>-0.000355674095121951</v>
      </c>
      <c r="EH313">
        <v>0.0300283774850174</v>
      </c>
      <c r="EI313">
        <v>0.0065751876954284</v>
      </c>
      <c r="EJ313">
        <v>1</v>
      </c>
      <c r="EK313">
        <v>2</v>
      </c>
      <c r="EL313">
        <v>3</v>
      </c>
      <c r="EM313" t="s">
        <v>306</v>
      </c>
      <c r="EN313">
        <v>100</v>
      </c>
      <c r="EO313">
        <v>100</v>
      </c>
      <c r="EP313">
        <v>11.508</v>
      </c>
      <c r="EQ313">
        <v>0.1536</v>
      </c>
      <c r="ER313">
        <v>5.25304998807394</v>
      </c>
      <c r="ES313">
        <v>0.0095515401478521</v>
      </c>
      <c r="ET313">
        <v>-4.08282145803731e-06</v>
      </c>
      <c r="EU313">
        <v>9.61633180237613e-10</v>
      </c>
      <c r="EV313">
        <v>-0.0133641391554055</v>
      </c>
      <c r="EW313">
        <v>0.00964955815971448</v>
      </c>
      <c r="EX313">
        <v>0.000351754833574242</v>
      </c>
      <c r="EY313">
        <v>-6.74969522547015e-06</v>
      </c>
      <c r="EZ313">
        <v>-1</v>
      </c>
      <c r="FA313">
        <v>-1</v>
      </c>
      <c r="FB313">
        <v>-1</v>
      </c>
      <c r="FC313">
        <v>-1</v>
      </c>
      <c r="FD313">
        <v>10.3</v>
      </c>
      <c r="FE313">
        <v>10.3</v>
      </c>
      <c r="FF313">
        <v>2</v>
      </c>
      <c r="FG313">
        <v>792.487</v>
      </c>
      <c r="FH313">
        <v>740.998</v>
      </c>
      <c r="FI313">
        <v>20.0003</v>
      </c>
      <c r="FJ313">
        <v>26.7252</v>
      </c>
      <c r="FK313">
        <v>30.0005</v>
      </c>
      <c r="FL313">
        <v>26.8038</v>
      </c>
      <c r="FM313">
        <v>26.7789</v>
      </c>
      <c r="FN313">
        <v>53.596</v>
      </c>
      <c r="FO313">
        <v>15.3643</v>
      </c>
      <c r="FP313">
        <v>6.08919</v>
      </c>
      <c r="FQ313">
        <v>20</v>
      </c>
      <c r="FR313">
        <v>989.71</v>
      </c>
      <c r="FS313">
        <v>12.9953</v>
      </c>
      <c r="FT313">
        <v>100.063</v>
      </c>
      <c r="FU313">
        <v>100.428</v>
      </c>
    </row>
    <row r="314" spans="1:177">
      <c r="A314">
        <v>298</v>
      </c>
      <c r="B314">
        <v>1621534163.6</v>
      </c>
      <c r="C314">
        <v>594.099999904633</v>
      </c>
      <c r="D314" t="s">
        <v>892</v>
      </c>
      <c r="E314" t="s">
        <v>893</v>
      </c>
      <c r="G314">
        <v>1621534163.6</v>
      </c>
      <c r="H314">
        <f>CD314*AF314*(BZ314-CA314)/(100*BS314*(1000-AF314*BZ314))</f>
        <v>0</v>
      </c>
      <c r="I314">
        <f>CD314*AF314*(BY314-BX314*(1000-AF314*CA314)/(1000-AF314*BZ314))/(100*BS314)</f>
        <v>0</v>
      </c>
      <c r="J314">
        <f>BX314 - IF(AF314&gt;1, I314*BS314*100.0/(AH314*CL314), 0)</f>
        <v>0</v>
      </c>
      <c r="K314">
        <f>((Q314-H314/2)*J314-I314)/(Q314+H314/2)</f>
        <v>0</v>
      </c>
      <c r="L314">
        <f>K314*(CE314+CF314)/1000.0</f>
        <v>0</v>
      </c>
      <c r="M314">
        <f>(BX314 - IF(AF314&gt;1, I314*BS314*100.0/(AH314*CL314), 0))*(CE314+CF314)/1000.0</f>
        <v>0</v>
      </c>
      <c r="N314">
        <f>2.0/((1/P314-1/O314)+SIGN(P314)*SQRT((1/P314-1/O314)*(1/P314-1/O314) + 4*BT314/((BT314+1)*(BT314+1))*(2*1/P314*1/O314-1/O314*1/O314)))</f>
        <v>0</v>
      </c>
      <c r="O314">
        <f>IF(LEFT(BU314,1)&lt;&gt;"0",IF(LEFT(BU314,1)="1",3.0,BV314),$D$5+$E$5*(CL314*CE314/($K$5*1000))+$F$5*(CL314*CE314/($K$5*1000))*MAX(MIN(BS314,$J$5),$I$5)*MAX(MIN(BS314,$J$5),$I$5)+$G$5*MAX(MIN(BS314,$J$5),$I$5)*(CL314*CE314/($K$5*1000))+$H$5*(CL314*CE314/($K$5*1000))*(CL314*CE314/($K$5*1000)))</f>
        <v>0</v>
      </c>
      <c r="P314">
        <f>H314*(1000-(1000*0.61365*exp(17.502*T314/(240.97+T314))/(CE314+CF314)+BZ314)/2)/(1000*0.61365*exp(17.502*T314/(240.97+T314))/(CE314+CF314)-BZ314)</f>
        <v>0</v>
      </c>
      <c r="Q314">
        <f>1/((BT314+1)/(N314/1.6)+1/(O314/1.37)) + BT314/((BT314+1)/(N314/1.6) + BT314/(O314/1.37))</f>
        <v>0</v>
      </c>
      <c r="R314">
        <f>(BP314*BR314)</f>
        <v>0</v>
      </c>
      <c r="S314">
        <f>(CG314+(R314+2*0.95*5.67E-8*(((CG314+$B$7)+273)^4-(CG314+273)^4)-44100*H314)/(1.84*29.3*O314+8*0.95*5.67E-8*(CG314+273)^3))</f>
        <v>0</v>
      </c>
      <c r="T314">
        <f>($C$7*CH314+$D$7*CI314+$E$7*S314)</f>
        <v>0</v>
      </c>
      <c r="U314">
        <f>0.61365*exp(17.502*T314/(240.97+T314))</f>
        <v>0</v>
      </c>
      <c r="V314">
        <f>(W314/X314*100)</f>
        <v>0</v>
      </c>
      <c r="W314">
        <f>BZ314*(CE314+CF314)/1000</f>
        <v>0</v>
      </c>
      <c r="X314">
        <f>0.61365*exp(17.502*CG314/(240.97+CG314))</f>
        <v>0</v>
      </c>
      <c r="Y314">
        <f>(U314-BZ314*(CE314+CF314)/1000)</f>
        <v>0</v>
      </c>
      <c r="Z314">
        <f>(-H314*44100)</f>
        <v>0</v>
      </c>
      <c r="AA314">
        <f>2*29.3*O314*0.92*(CG314-T314)</f>
        <v>0</v>
      </c>
      <c r="AB314">
        <f>2*0.95*5.67E-8*(((CG314+$B$7)+273)^4-(T314+273)^4)</f>
        <v>0</v>
      </c>
      <c r="AC314">
        <f>R314+AB314+Z314+AA314</f>
        <v>0</v>
      </c>
      <c r="AD314">
        <v>0</v>
      </c>
      <c r="AE314">
        <v>0</v>
      </c>
      <c r="AF314">
        <f>IF(AD314*$H$13&gt;=AH314,1.0,(AH314/(AH314-AD314*$H$13)))</f>
        <v>0</v>
      </c>
      <c r="AG314">
        <f>(AF314-1)*100</f>
        <v>0</v>
      </c>
      <c r="AH314">
        <f>MAX(0,($B$13+$C$13*CL314)/(1+$D$13*CL314)*CE314/(CG314+273)*$E$13)</f>
        <v>0</v>
      </c>
      <c r="AI314" t="s">
        <v>294</v>
      </c>
      <c r="AJ314">
        <v>0</v>
      </c>
      <c r="AK314">
        <v>0</v>
      </c>
      <c r="AL314">
        <f>AK314-AJ314</f>
        <v>0</v>
      </c>
      <c r="AM314">
        <f>AL314/AK314</f>
        <v>0</v>
      </c>
      <c r="AN314">
        <v>0</v>
      </c>
      <c r="AO314" t="s">
        <v>294</v>
      </c>
      <c r="AP314">
        <v>0</v>
      </c>
      <c r="AQ314">
        <v>0</v>
      </c>
      <c r="AR314">
        <f>1-AP314/AQ314</f>
        <v>0</v>
      </c>
      <c r="AS314">
        <v>0.5</v>
      </c>
      <c r="AT314">
        <f>BP314</f>
        <v>0</v>
      </c>
      <c r="AU314">
        <f>I314</f>
        <v>0</v>
      </c>
      <c r="AV314">
        <f>AR314*AS314*AT314</f>
        <v>0</v>
      </c>
      <c r="AW314">
        <f>BB314/AQ314</f>
        <v>0</v>
      </c>
      <c r="AX314">
        <f>(AU314-AN314)/AT314</f>
        <v>0</v>
      </c>
      <c r="AY314">
        <f>(AK314-AQ314)/AQ314</f>
        <v>0</v>
      </c>
      <c r="AZ314" t="s">
        <v>294</v>
      </c>
      <c r="BA314">
        <v>0</v>
      </c>
      <c r="BB314">
        <f>AQ314-BA314</f>
        <v>0</v>
      </c>
      <c r="BC314">
        <f>(AQ314-AP314)/(AQ314-BA314)</f>
        <v>0</v>
      </c>
      <c r="BD314">
        <f>(AK314-AQ314)/(AK314-BA314)</f>
        <v>0</v>
      </c>
      <c r="BE314">
        <f>(AQ314-AP314)/(AQ314-AJ314)</f>
        <v>0</v>
      </c>
      <c r="BF314">
        <f>(AK314-AQ314)/(AK314-AJ314)</f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f>$B$11*CM314+$C$11*CN314+$F$11*CO314*(1-CR314)</f>
        <v>0</v>
      </c>
      <c r="BP314">
        <f>BO314*BQ314</f>
        <v>0</v>
      </c>
      <c r="BQ314">
        <f>($B$11*$D$9+$C$11*$D$9+$F$11*((DB314+CT314)/MAX(DB314+CT314+DC314, 0.1)*$I$9+DC314/MAX(DB314+CT314+DC314, 0.1)*$J$9))/($B$11+$C$11+$F$11)</f>
        <v>0</v>
      </c>
      <c r="BR314">
        <f>($B$11*$K$9+$C$11*$K$9+$F$11*((DB314+CT314)/MAX(DB314+CT314+DC314, 0.1)*$P$9+DC314/MAX(DB314+CT314+DC314, 0.1)*$Q$9))/($B$11+$C$11+$F$11)</f>
        <v>0</v>
      </c>
      <c r="BS314">
        <v>6</v>
      </c>
      <c r="BT314">
        <v>0.5</v>
      </c>
      <c r="BU314" t="s">
        <v>295</v>
      </c>
      <c r="BV314">
        <v>2</v>
      </c>
      <c r="BW314">
        <v>1621534163.6</v>
      </c>
      <c r="BX314">
        <v>974.389</v>
      </c>
      <c r="BY314">
        <v>984.396</v>
      </c>
      <c r="BZ314">
        <v>12.946</v>
      </c>
      <c r="CA314">
        <v>12.9402</v>
      </c>
      <c r="CB314">
        <v>962.866</v>
      </c>
      <c r="CC314">
        <v>12.7925</v>
      </c>
      <c r="CD314">
        <v>700.694</v>
      </c>
      <c r="CE314">
        <v>100.926</v>
      </c>
      <c r="CF314">
        <v>0.0996315</v>
      </c>
      <c r="CG314">
        <v>22.9335</v>
      </c>
      <c r="CH314">
        <v>22.904</v>
      </c>
      <c r="CI314">
        <v>999.9</v>
      </c>
      <c r="CJ314">
        <v>0</v>
      </c>
      <c r="CK314">
        <v>0</v>
      </c>
      <c r="CL314">
        <v>10040</v>
      </c>
      <c r="CM314">
        <v>0</v>
      </c>
      <c r="CN314">
        <v>3.16624</v>
      </c>
      <c r="CO314">
        <v>599.796</v>
      </c>
      <c r="CP314">
        <v>0.932968</v>
      </c>
      <c r="CQ314">
        <v>0.0670323</v>
      </c>
      <c r="CR314">
        <v>0</v>
      </c>
      <c r="CS314">
        <v>3.3986</v>
      </c>
      <c r="CT314">
        <v>4.99951</v>
      </c>
      <c r="CU314">
        <v>86.9371</v>
      </c>
      <c r="CV314">
        <v>4812.4</v>
      </c>
      <c r="CW314">
        <v>37.562</v>
      </c>
      <c r="CX314">
        <v>41.375</v>
      </c>
      <c r="CY314">
        <v>40</v>
      </c>
      <c r="CZ314">
        <v>40.875</v>
      </c>
      <c r="DA314">
        <v>39.875</v>
      </c>
      <c r="DB314">
        <v>554.93</v>
      </c>
      <c r="DC314">
        <v>39.87</v>
      </c>
      <c r="DD314">
        <v>0</v>
      </c>
      <c r="DE314">
        <v>1621534167.4</v>
      </c>
      <c r="DF314">
        <v>0</v>
      </c>
      <c r="DG314">
        <v>3.427352</v>
      </c>
      <c r="DH314">
        <v>0.123953857983226</v>
      </c>
      <c r="DI314">
        <v>1.2747615430907</v>
      </c>
      <c r="DJ314">
        <v>87.151896</v>
      </c>
      <c r="DK314">
        <v>15</v>
      </c>
      <c r="DL314">
        <v>1621533543.5</v>
      </c>
      <c r="DM314" t="s">
        <v>296</v>
      </c>
      <c r="DN314">
        <v>1621533543</v>
      </c>
      <c r="DO314">
        <v>1621533543.5</v>
      </c>
      <c r="DP314">
        <v>4</v>
      </c>
      <c r="DQ314">
        <v>0.002</v>
      </c>
      <c r="DR314">
        <v>0.003</v>
      </c>
      <c r="DS314">
        <v>8.559</v>
      </c>
      <c r="DT314">
        <v>0.154</v>
      </c>
      <c r="DU314">
        <v>420</v>
      </c>
      <c r="DV314">
        <v>13</v>
      </c>
      <c r="DW314">
        <v>1.35</v>
      </c>
      <c r="DX314">
        <v>0.35</v>
      </c>
      <c r="DY314">
        <v>-9.91074414634146</v>
      </c>
      <c r="DZ314">
        <v>-3.67597296167247</v>
      </c>
      <c r="EA314">
        <v>0.463137323016201</v>
      </c>
      <c r="EB314">
        <v>0</v>
      </c>
      <c r="EC314">
        <v>3.45404</v>
      </c>
      <c r="ED314">
        <v>-0.151904500978466</v>
      </c>
      <c r="EE314">
        <v>0.132816025711186</v>
      </c>
      <c r="EF314">
        <v>1</v>
      </c>
      <c r="EG314">
        <v>0.00120900229512195</v>
      </c>
      <c r="EH314">
        <v>0.0179512730864111</v>
      </c>
      <c r="EI314">
        <v>0.00531426937133656</v>
      </c>
      <c r="EJ314">
        <v>1</v>
      </c>
      <c r="EK314">
        <v>2</v>
      </c>
      <c r="EL314">
        <v>3</v>
      </c>
      <c r="EM314" t="s">
        <v>306</v>
      </c>
      <c r="EN314">
        <v>100</v>
      </c>
      <c r="EO314">
        <v>100</v>
      </c>
      <c r="EP314">
        <v>11.523</v>
      </c>
      <c r="EQ314">
        <v>0.1535</v>
      </c>
      <c r="ER314">
        <v>5.25304998807394</v>
      </c>
      <c r="ES314">
        <v>0.0095515401478521</v>
      </c>
      <c r="ET314">
        <v>-4.08282145803731e-06</v>
      </c>
      <c r="EU314">
        <v>9.61633180237613e-10</v>
      </c>
      <c r="EV314">
        <v>-0.0133641391554055</v>
      </c>
      <c r="EW314">
        <v>0.00964955815971448</v>
      </c>
      <c r="EX314">
        <v>0.000351754833574242</v>
      </c>
      <c r="EY314">
        <v>-6.74969522547015e-06</v>
      </c>
      <c r="EZ314">
        <v>-1</v>
      </c>
      <c r="FA314">
        <v>-1</v>
      </c>
      <c r="FB314">
        <v>-1</v>
      </c>
      <c r="FC314">
        <v>-1</v>
      </c>
      <c r="FD314">
        <v>10.3</v>
      </c>
      <c r="FE314">
        <v>10.3</v>
      </c>
      <c r="FF314">
        <v>2</v>
      </c>
      <c r="FG314">
        <v>793.376</v>
      </c>
      <c r="FH314">
        <v>740.24</v>
      </c>
      <c r="FI314">
        <v>20.0001</v>
      </c>
      <c r="FJ314">
        <v>26.7252</v>
      </c>
      <c r="FK314">
        <v>30.0001</v>
      </c>
      <c r="FL314">
        <v>26.8038</v>
      </c>
      <c r="FM314">
        <v>26.7789</v>
      </c>
      <c r="FN314">
        <v>53.7483</v>
      </c>
      <c r="FO314">
        <v>15.3643</v>
      </c>
      <c r="FP314">
        <v>6.08919</v>
      </c>
      <c r="FQ314">
        <v>20</v>
      </c>
      <c r="FR314">
        <v>993.06</v>
      </c>
      <c r="FS314">
        <v>12.9953</v>
      </c>
      <c r="FT314">
        <v>100.063</v>
      </c>
      <c r="FU314">
        <v>100.425</v>
      </c>
    </row>
    <row r="315" spans="1:177">
      <c r="A315">
        <v>299</v>
      </c>
      <c r="B315">
        <v>1621534165.6</v>
      </c>
      <c r="C315">
        <v>596.099999904633</v>
      </c>
      <c r="D315" t="s">
        <v>894</v>
      </c>
      <c r="E315" t="s">
        <v>895</v>
      </c>
      <c r="G315">
        <v>1621534165.6</v>
      </c>
      <c r="H315">
        <f>CD315*AF315*(BZ315-CA315)/(100*BS315*(1000-AF315*BZ315))</f>
        <v>0</v>
      </c>
      <c r="I315">
        <f>CD315*AF315*(BY315-BX315*(1000-AF315*CA315)/(1000-AF315*BZ315))/(100*BS315)</f>
        <v>0</v>
      </c>
      <c r="J315">
        <f>BX315 - IF(AF315&gt;1, I315*BS315*100.0/(AH315*CL315), 0)</f>
        <v>0</v>
      </c>
      <c r="K315">
        <f>((Q315-H315/2)*J315-I315)/(Q315+H315/2)</f>
        <v>0</v>
      </c>
      <c r="L315">
        <f>K315*(CE315+CF315)/1000.0</f>
        <v>0</v>
      </c>
      <c r="M315">
        <f>(BX315 - IF(AF315&gt;1, I315*BS315*100.0/(AH315*CL315), 0))*(CE315+CF315)/1000.0</f>
        <v>0</v>
      </c>
      <c r="N315">
        <f>2.0/((1/P315-1/O315)+SIGN(P315)*SQRT((1/P315-1/O315)*(1/P315-1/O315) + 4*BT315/((BT315+1)*(BT315+1))*(2*1/P315*1/O315-1/O315*1/O315)))</f>
        <v>0</v>
      </c>
      <c r="O315">
        <f>IF(LEFT(BU315,1)&lt;&gt;"0",IF(LEFT(BU315,1)="1",3.0,BV315),$D$5+$E$5*(CL315*CE315/($K$5*1000))+$F$5*(CL315*CE315/($K$5*1000))*MAX(MIN(BS315,$J$5),$I$5)*MAX(MIN(BS315,$J$5),$I$5)+$G$5*MAX(MIN(BS315,$J$5),$I$5)*(CL315*CE315/($K$5*1000))+$H$5*(CL315*CE315/($K$5*1000))*(CL315*CE315/($K$5*1000)))</f>
        <v>0</v>
      </c>
      <c r="P315">
        <f>H315*(1000-(1000*0.61365*exp(17.502*T315/(240.97+T315))/(CE315+CF315)+BZ315)/2)/(1000*0.61365*exp(17.502*T315/(240.97+T315))/(CE315+CF315)-BZ315)</f>
        <v>0</v>
      </c>
      <c r="Q315">
        <f>1/((BT315+1)/(N315/1.6)+1/(O315/1.37)) + BT315/((BT315+1)/(N315/1.6) + BT315/(O315/1.37))</f>
        <v>0</v>
      </c>
      <c r="R315">
        <f>(BP315*BR315)</f>
        <v>0</v>
      </c>
      <c r="S315">
        <f>(CG315+(R315+2*0.95*5.67E-8*(((CG315+$B$7)+273)^4-(CG315+273)^4)-44100*H315)/(1.84*29.3*O315+8*0.95*5.67E-8*(CG315+273)^3))</f>
        <v>0</v>
      </c>
      <c r="T315">
        <f>($C$7*CH315+$D$7*CI315+$E$7*S315)</f>
        <v>0</v>
      </c>
      <c r="U315">
        <f>0.61365*exp(17.502*T315/(240.97+T315))</f>
        <v>0</v>
      </c>
      <c r="V315">
        <f>(W315/X315*100)</f>
        <v>0</v>
      </c>
      <c r="W315">
        <f>BZ315*(CE315+CF315)/1000</f>
        <v>0</v>
      </c>
      <c r="X315">
        <f>0.61365*exp(17.502*CG315/(240.97+CG315))</f>
        <v>0</v>
      </c>
      <c r="Y315">
        <f>(U315-BZ315*(CE315+CF315)/1000)</f>
        <v>0</v>
      </c>
      <c r="Z315">
        <f>(-H315*44100)</f>
        <v>0</v>
      </c>
      <c r="AA315">
        <f>2*29.3*O315*0.92*(CG315-T315)</f>
        <v>0</v>
      </c>
      <c r="AB315">
        <f>2*0.95*5.67E-8*(((CG315+$B$7)+273)^4-(T315+273)^4)</f>
        <v>0</v>
      </c>
      <c r="AC315">
        <f>R315+AB315+Z315+AA315</f>
        <v>0</v>
      </c>
      <c r="AD315">
        <v>0</v>
      </c>
      <c r="AE315">
        <v>0</v>
      </c>
      <c r="AF315">
        <f>IF(AD315*$H$13&gt;=AH315,1.0,(AH315/(AH315-AD315*$H$13)))</f>
        <v>0</v>
      </c>
      <c r="AG315">
        <f>(AF315-1)*100</f>
        <v>0</v>
      </c>
      <c r="AH315">
        <f>MAX(0,($B$13+$C$13*CL315)/(1+$D$13*CL315)*CE315/(CG315+273)*$E$13)</f>
        <v>0</v>
      </c>
      <c r="AI315" t="s">
        <v>294</v>
      </c>
      <c r="AJ315">
        <v>0</v>
      </c>
      <c r="AK315">
        <v>0</v>
      </c>
      <c r="AL315">
        <f>AK315-AJ315</f>
        <v>0</v>
      </c>
      <c r="AM315">
        <f>AL315/AK315</f>
        <v>0</v>
      </c>
      <c r="AN315">
        <v>0</v>
      </c>
      <c r="AO315" t="s">
        <v>294</v>
      </c>
      <c r="AP315">
        <v>0</v>
      </c>
      <c r="AQ315">
        <v>0</v>
      </c>
      <c r="AR315">
        <f>1-AP315/AQ315</f>
        <v>0</v>
      </c>
      <c r="AS315">
        <v>0.5</v>
      </c>
      <c r="AT315">
        <f>BP315</f>
        <v>0</v>
      </c>
      <c r="AU315">
        <f>I315</f>
        <v>0</v>
      </c>
      <c r="AV315">
        <f>AR315*AS315*AT315</f>
        <v>0</v>
      </c>
      <c r="AW315">
        <f>BB315/AQ315</f>
        <v>0</v>
      </c>
      <c r="AX315">
        <f>(AU315-AN315)/AT315</f>
        <v>0</v>
      </c>
      <c r="AY315">
        <f>(AK315-AQ315)/AQ315</f>
        <v>0</v>
      </c>
      <c r="AZ315" t="s">
        <v>294</v>
      </c>
      <c r="BA315">
        <v>0</v>
      </c>
      <c r="BB315">
        <f>AQ315-BA315</f>
        <v>0</v>
      </c>
      <c r="BC315">
        <f>(AQ315-AP315)/(AQ315-BA315)</f>
        <v>0</v>
      </c>
      <c r="BD315">
        <f>(AK315-AQ315)/(AK315-BA315)</f>
        <v>0</v>
      </c>
      <c r="BE315">
        <f>(AQ315-AP315)/(AQ315-AJ315)</f>
        <v>0</v>
      </c>
      <c r="BF315">
        <f>(AK315-AQ315)/(AK315-AJ315)</f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f>$B$11*CM315+$C$11*CN315+$F$11*CO315*(1-CR315)</f>
        <v>0</v>
      </c>
      <c r="BP315">
        <f>BO315*BQ315</f>
        <v>0</v>
      </c>
      <c r="BQ315">
        <f>($B$11*$D$9+$C$11*$D$9+$F$11*((DB315+CT315)/MAX(DB315+CT315+DC315, 0.1)*$I$9+DC315/MAX(DB315+CT315+DC315, 0.1)*$J$9))/($B$11+$C$11+$F$11)</f>
        <v>0</v>
      </c>
      <c r="BR315">
        <f>($B$11*$K$9+$C$11*$K$9+$F$11*((DB315+CT315)/MAX(DB315+CT315+DC315, 0.1)*$P$9+DC315/MAX(DB315+CT315+DC315, 0.1)*$Q$9))/($B$11+$C$11+$F$11)</f>
        <v>0</v>
      </c>
      <c r="BS315">
        <v>6</v>
      </c>
      <c r="BT315">
        <v>0.5</v>
      </c>
      <c r="BU315" t="s">
        <v>295</v>
      </c>
      <c r="BV315">
        <v>2</v>
      </c>
      <c r="BW315">
        <v>1621534165.6</v>
      </c>
      <c r="BX315">
        <v>977.547</v>
      </c>
      <c r="BY315">
        <v>988.047</v>
      </c>
      <c r="BZ315">
        <v>12.9423</v>
      </c>
      <c r="CA315">
        <v>12.9464</v>
      </c>
      <c r="CB315">
        <v>966.01</v>
      </c>
      <c r="CC315">
        <v>12.7888</v>
      </c>
      <c r="CD315">
        <v>699.68</v>
      </c>
      <c r="CE315">
        <v>100.922</v>
      </c>
      <c r="CF315">
        <v>0.100205</v>
      </c>
      <c r="CG315">
        <v>22.9347</v>
      </c>
      <c r="CH315">
        <v>22.9113</v>
      </c>
      <c r="CI315">
        <v>999.9</v>
      </c>
      <c r="CJ315">
        <v>0</v>
      </c>
      <c r="CK315">
        <v>0</v>
      </c>
      <c r="CL315">
        <v>10030</v>
      </c>
      <c r="CM315">
        <v>0</v>
      </c>
      <c r="CN315">
        <v>3.16624</v>
      </c>
      <c r="CO315">
        <v>599.795</v>
      </c>
      <c r="CP315">
        <v>0.932968</v>
      </c>
      <c r="CQ315">
        <v>0.0670323</v>
      </c>
      <c r="CR315">
        <v>0</v>
      </c>
      <c r="CS315">
        <v>3.2389</v>
      </c>
      <c r="CT315">
        <v>4.99951</v>
      </c>
      <c r="CU315">
        <v>86.9855</v>
      </c>
      <c r="CV315">
        <v>4812.39</v>
      </c>
      <c r="CW315">
        <v>37.562</v>
      </c>
      <c r="CX315">
        <v>41.375</v>
      </c>
      <c r="CY315">
        <v>40</v>
      </c>
      <c r="CZ315">
        <v>40.875</v>
      </c>
      <c r="DA315">
        <v>39.875</v>
      </c>
      <c r="DB315">
        <v>554.93</v>
      </c>
      <c r="DC315">
        <v>39.87</v>
      </c>
      <c r="DD315">
        <v>0</v>
      </c>
      <c r="DE315">
        <v>1621534169.2</v>
      </c>
      <c r="DF315">
        <v>0</v>
      </c>
      <c r="DG315">
        <v>3.42197307692308</v>
      </c>
      <c r="DH315">
        <v>-0.0531726413246812</v>
      </c>
      <c r="DI315">
        <v>-1.07051282646294</v>
      </c>
      <c r="DJ315">
        <v>87.2226269230769</v>
      </c>
      <c r="DK315">
        <v>15</v>
      </c>
      <c r="DL315">
        <v>1621533543.5</v>
      </c>
      <c r="DM315" t="s">
        <v>296</v>
      </c>
      <c r="DN315">
        <v>1621533543</v>
      </c>
      <c r="DO315">
        <v>1621533543.5</v>
      </c>
      <c r="DP315">
        <v>4</v>
      </c>
      <c r="DQ315">
        <v>0.002</v>
      </c>
      <c r="DR315">
        <v>0.003</v>
      </c>
      <c r="DS315">
        <v>8.559</v>
      </c>
      <c r="DT315">
        <v>0.154</v>
      </c>
      <c r="DU315">
        <v>420</v>
      </c>
      <c r="DV315">
        <v>13</v>
      </c>
      <c r="DW315">
        <v>1.35</v>
      </c>
      <c r="DX315">
        <v>0.35</v>
      </c>
      <c r="DY315">
        <v>-9.99148512195122</v>
      </c>
      <c r="DZ315">
        <v>-2.69813456445995</v>
      </c>
      <c r="EA315">
        <v>0.393282731428192</v>
      </c>
      <c r="EB315">
        <v>0</v>
      </c>
      <c r="EC315">
        <v>3.43973823529412</v>
      </c>
      <c r="ED315">
        <v>-0.0763546763490669</v>
      </c>
      <c r="EE315">
        <v>0.133734097492674</v>
      </c>
      <c r="EF315">
        <v>1</v>
      </c>
      <c r="EG315">
        <v>0.00176134407560976</v>
      </c>
      <c r="EH315">
        <v>0.0141785663393728</v>
      </c>
      <c r="EI315">
        <v>0.00486069560180568</v>
      </c>
      <c r="EJ315">
        <v>1</v>
      </c>
      <c r="EK315">
        <v>2</v>
      </c>
      <c r="EL315">
        <v>3</v>
      </c>
      <c r="EM315" t="s">
        <v>306</v>
      </c>
      <c r="EN315">
        <v>100</v>
      </c>
      <c r="EO315">
        <v>100</v>
      </c>
      <c r="EP315">
        <v>11.537</v>
      </c>
      <c r="EQ315">
        <v>0.1535</v>
      </c>
      <c r="ER315">
        <v>5.25304998807394</v>
      </c>
      <c r="ES315">
        <v>0.0095515401478521</v>
      </c>
      <c r="ET315">
        <v>-4.08282145803731e-06</v>
      </c>
      <c r="EU315">
        <v>9.61633180237613e-10</v>
      </c>
      <c r="EV315">
        <v>-0.0133641391554055</v>
      </c>
      <c r="EW315">
        <v>0.00964955815971448</v>
      </c>
      <c r="EX315">
        <v>0.000351754833574242</v>
      </c>
      <c r="EY315">
        <v>-6.74969522547015e-06</v>
      </c>
      <c r="EZ315">
        <v>-1</v>
      </c>
      <c r="FA315">
        <v>-1</v>
      </c>
      <c r="FB315">
        <v>-1</v>
      </c>
      <c r="FC315">
        <v>-1</v>
      </c>
      <c r="FD315">
        <v>10.4</v>
      </c>
      <c r="FE315">
        <v>10.4</v>
      </c>
      <c r="FF315">
        <v>2</v>
      </c>
      <c r="FG315">
        <v>792.455</v>
      </c>
      <c r="FH315">
        <v>740.998</v>
      </c>
      <c r="FI315">
        <v>20</v>
      </c>
      <c r="FJ315">
        <v>26.7252</v>
      </c>
      <c r="FK315">
        <v>29.9999</v>
      </c>
      <c r="FL315">
        <v>26.8016</v>
      </c>
      <c r="FM315">
        <v>26.7785</v>
      </c>
      <c r="FN315">
        <v>53.8998</v>
      </c>
      <c r="FO315">
        <v>15.3643</v>
      </c>
      <c r="FP315">
        <v>6.08919</v>
      </c>
      <c r="FQ315">
        <v>20</v>
      </c>
      <c r="FR315">
        <v>996.4</v>
      </c>
      <c r="FS315">
        <v>12.9953</v>
      </c>
      <c r="FT315">
        <v>100.061</v>
      </c>
      <c r="FU315">
        <v>100.427</v>
      </c>
    </row>
    <row r="316" spans="1:177">
      <c r="A316">
        <v>300</v>
      </c>
      <c r="B316">
        <v>1621534167.6</v>
      </c>
      <c r="C316">
        <v>598.099999904633</v>
      </c>
      <c r="D316" t="s">
        <v>896</v>
      </c>
      <c r="E316" t="s">
        <v>897</v>
      </c>
      <c r="G316">
        <v>1621534167.6</v>
      </c>
      <c r="H316">
        <f>CD316*AF316*(BZ316-CA316)/(100*BS316*(1000-AF316*BZ316))</f>
        <v>0</v>
      </c>
      <c r="I316">
        <f>CD316*AF316*(BY316-BX316*(1000-AF316*CA316)/(1000-AF316*BZ316))/(100*BS316)</f>
        <v>0</v>
      </c>
      <c r="J316">
        <f>BX316 - IF(AF316&gt;1, I316*BS316*100.0/(AH316*CL316), 0)</f>
        <v>0</v>
      </c>
      <c r="K316">
        <f>((Q316-H316/2)*J316-I316)/(Q316+H316/2)</f>
        <v>0</v>
      </c>
      <c r="L316">
        <f>K316*(CE316+CF316)/1000.0</f>
        <v>0</v>
      </c>
      <c r="M316">
        <f>(BX316 - IF(AF316&gt;1, I316*BS316*100.0/(AH316*CL316), 0))*(CE316+CF316)/1000.0</f>
        <v>0</v>
      </c>
      <c r="N316">
        <f>2.0/((1/P316-1/O316)+SIGN(P316)*SQRT((1/P316-1/O316)*(1/P316-1/O316) + 4*BT316/((BT316+1)*(BT316+1))*(2*1/P316*1/O316-1/O316*1/O316)))</f>
        <v>0</v>
      </c>
      <c r="O316">
        <f>IF(LEFT(BU316,1)&lt;&gt;"0",IF(LEFT(BU316,1)="1",3.0,BV316),$D$5+$E$5*(CL316*CE316/($K$5*1000))+$F$5*(CL316*CE316/($K$5*1000))*MAX(MIN(BS316,$J$5),$I$5)*MAX(MIN(BS316,$J$5),$I$5)+$G$5*MAX(MIN(BS316,$J$5),$I$5)*(CL316*CE316/($K$5*1000))+$H$5*(CL316*CE316/($K$5*1000))*(CL316*CE316/($K$5*1000)))</f>
        <v>0</v>
      </c>
      <c r="P316">
        <f>H316*(1000-(1000*0.61365*exp(17.502*T316/(240.97+T316))/(CE316+CF316)+BZ316)/2)/(1000*0.61365*exp(17.502*T316/(240.97+T316))/(CE316+CF316)-BZ316)</f>
        <v>0</v>
      </c>
      <c r="Q316">
        <f>1/((BT316+1)/(N316/1.6)+1/(O316/1.37)) + BT316/((BT316+1)/(N316/1.6) + BT316/(O316/1.37))</f>
        <v>0</v>
      </c>
      <c r="R316">
        <f>(BP316*BR316)</f>
        <v>0</v>
      </c>
      <c r="S316">
        <f>(CG316+(R316+2*0.95*5.67E-8*(((CG316+$B$7)+273)^4-(CG316+273)^4)-44100*H316)/(1.84*29.3*O316+8*0.95*5.67E-8*(CG316+273)^3))</f>
        <v>0</v>
      </c>
      <c r="T316">
        <f>($C$7*CH316+$D$7*CI316+$E$7*S316)</f>
        <v>0</v>
      </c>
      <c r="U316">
        <f>0.61365*exp(17.502*T316/(240.97+T316))</f>
        <v>0</v>
      </c>
      <c r="V316">
        <f>(W316/X316*100)</f>
        <v>0</v>
      </c>
      <c r="W316">
        <f>BZ316*(CE316+CF316)/1000</f>
        <v>0</v>
      </c>
      <c r="X316">
        <f>0.61365*exp(17.502*CG316/(240.97+CG316))</f>
        <v>0</v>
      </c>
      <c r="Y316">
        <f>(U316-BZ316*(CE316+CF316)/1000)</f>
        <v>0</v>
      </c>
      <c r="Z316">
        <f>(-H316*44100)</f>
        <v>0</v>
      </c>
      <c r="AA316">
        <f>2*29.3*O316*0.92*(CG316-T316)</f>
        <v>0</v>
      </c>
      <c r="AB316">
        <f>2*0.95*5.67E-8*(((CG316+$B$7)+273)^4-(T316+273)^4)</f>
        <v>0</v>
      </c>
      <c r="AC316">
        <f>R316+AB316+Z316+AA316</f>
        <v>0</v>
      </c>
      <c r="AD316">
        <v>0</v>
      </c>
      <c r="AE316">
        <v>0</v>
      </c>
      <c r="AF316">
        <f>IF(AD316*$H$13&gt;=AH316,1.0,(AH316/(AH316-AD316*$H$13)))</f>
        <v>0</v>
      </c>
      <c r="AG316">
        <f>(AF316-1)*100</f>
        <v>0</v>
      </c>
      <c r="AH316">
        <f>MAX(0,($B$13+$C$13*CL316)/(1+$D$13*CL316)*CE316/(CG316+273)*$E$13)</f>
        <v>0</v>
      </c>
      <c r="AI316" t="s">
        <v>294</v>
      </c>
      <c r="AJ316">
        <v>0</v>
      </c>
      <c r="AK316">
        <v>0</v>
      </c>
      <c r="AL316">
        <f>AK316-AJ316</f>
        <v>0</v>
      </c>
      <c r="AM316">
        <f>AL316/AK316</f>
        <v>0</v>
      </c>
      <c r="AN316">
        <v>0</v>
      </c>
      <c r="AO316" t="s">
        <v>294</v>
      </c>
      <c r="AP316">
        <v>0</v>
      </c>
      <c r="AQ316">
        <v>0</v>
      </c>
      <c r="AR316">
        <f>1-AP316/AQ316</f>
        <v>0</v>
      </c>
      <c r="AS316">
        <v>0.5</v>
      </c>
      <c r="AT316">
        <f>BP316</f>
        <v>0</v>
      </c>
      <c r="AU316">
        <f>I316</f>
        <v>0</v>
      </c>
      <c r="AV316">
        <f>AR316*AS316*AT316</f>
        <v>0</v>
      </c>
      <c r="AW316">
        <f>BB316/AQ316</f>
        <v>0</v>
      </c>
      <c r="AX316">
        <f>(AU316-AN316)/AT316</f>
        <v>0</v>
      </c>
      <c r="AY316">
        <f>(AK316-AQ316)/AQ316</f>
        <v>0</v>
      </c>
      <c r="AZ316" t="s">
        <v>294</v>
      </c>
      <c r="BA316">
        <v>0</v>
      </c>
      <c r="BB316">
        <f>AQ316-BA316</f>
        <v>0</v>
      </c>
      <c r="BC316">
        <f>(AQ316-AP316)/(AQ316-BA316)</f>
        <v>0</v>
      </c>
      <c r="BD316">
        <f>(AK316-AQ316)/(AK316-BA316)</f>
        <v>0</v>
      </c>
      <c r="BE316">
        <f>(AQ316-AP316)/(AQ316-AJ316)</f>
        <v>0</v>
      </c>
      <c r="BF316">
        <f>(AK316-AQ316)/(AK316-AJ316)</f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f>$B$11*CM316+$C$11*CN316+$F$11*CO316*(1-CR316)</f>
        <v>0</v>
      </c>
      <c r="BP316">
        <f>BO316*BQ316</f>
        <v>0</v>
      </c>
      <c r="BQ316">
        <f>($B$11*$D$9+$C$11*$D$9+$F$11*((DB316+CT316)/MAX(DB316+CT316+DC316, 0.1)*$I$9+DC316/MAX(DB316+CT316+DC316, 0.1)*$J$9))/($B$11+$C$11+$F$11)</f>
        <v>0</v>
      </c>
      <c r="BR316">
        <f>($B$11*$K$9+$C$11*$K$9+$F$11*((DB316+CT316)/MAX(DB316+CT316+DC316, 0.1)*$P$9+DC316/MAX(DB316+CT316+DC316, 0.1)*$Q$9))/($B$11+$C$11+$F$11)</f>
        <v>0</v>
      </c>
      <c r="BS316">
        <v>6</v>
      </c>
      <c r="BT316">
        <v>0.5</v>
      </c>
      <c r="BU316" t="s">
        <v>295</v>
      </c>
      <c r="BV316">
        <v>2</v>
      </c>
      <c r="BW316">
        <v>1621534167.6</v>
      </c>
      <c r="BX316">
        <v>981.034</v>
      </c>
      <c r="BY316">
        <v>991.219</v>
      </c>
      <c r="BZ316">
        <v>12.9424</v>
      </c>
      <c r="CA316">
        <v>12.9376</v>
      </c>
      <c r="CB316">
        <v>969.482</v>
      </c>
      <c r="CC316">
        <v>12.789</v>
      </c>
      <c r="CD316">
        <v>700.162</v>
      </c>
      <c r="CE316">
        <v>100.924</v>
      </c>
      <c r="CF316">
        <v>0.1005</v>
      </c>
      <c r="CG316">
        <v>22.9355</v>
      </c>
      <c r="CH316">
        <v>22.9172</v>
      </c>
      <c r="CI316">
        <v>999.9</v>
      </c>
      <c r="CJ316">
        <v>0</v>
      </c>
      <c r="CK316">
        <v>0</v>
      </c>
      <c r="CL316">
        <v>9960</v>
      </c>
      <c r="CM316">
        <v>0</v>
      </c>
      <c r="CN316">
        <v>3.16624</v>
      </c>
      <c r="CO316">
        <v>599.794</v>
      </c>
      <c r="CP316">
        <v>0.932968</v>
      </c>
      <c r="CQ316">
        <v>0.0670323</v>
      </c>
      <c r="CR316">
        <v>0</v>
      </c>
      <c r="CS316">
        <v>3.2451</v>
      </c>
      <c r="CT316">
        <v>4.99951</v>
      </c>
      <c r="CU316">
        <v>86.9861</v>
      </c>
      <c r="CV316">
        <v>4812.39</v>
      </c>
      <c r="CW316">
        <v>37.562</v>
      </c>
      <c r="CX316">
        <v>41.375</v>
      </c>
      <c r="CY316">
        <v>40</v>
      </c>
      <c r="CZ316">
        <v>40.875</v>
      </c>
      <c r="DA316">
        <v>39.875</v>
      </c>
      <c r="DB316">
        <v>554.92</v>
      </c>
      <c r="DC316">
        <v>39.87</v>
      </c>
      <c r="DD316">
        <v>0</v>
      </c>
      <c r="DE316">
        <v>1621534171.6</v>
      </c>
      <c r="DF316">
        <v>0</v>
      </c>
      <c r="DG316">
        <v>3.42880384615385</v>
      </c>
      <c r="DH316">
        <v>0.251094029050579</v>
      </c>
      <c r="DI316">
        <v>-2.80365470489569</v>
      </c>
      <c r="DJ316">
        <v>87.21985</v>
      </c>
      <c r="DK316">
        <v>15</v>
      </c>
      <c r="DL316">
        <v>1621533543.5</v>
      </c>
      <c r="DM316" t="s">
        <v>296</v>
      </c>
      <c r="DN316">
        <v>1621533543</v>
      </c>
      <c r="DO316">
        <v>1621533543.5</v>
      </c>
      <c r="DP316">
        <v>4</v>
      </c>
      <c r="DQ316">
        <v>0.002</v>
      </c>
      <c r="DR316">
        <v>0.003</v>
      </c>
      <c r="DS316">
        <v>8.559</v>
      </c>
      <c r="DT316">
        <v>0.154</v>
      </c>
      <c r="DU316">
        <v>420</v>
      </c>
      <c r="DV316">
        <v>13</v>
      </c>
      <c r="DW316">
        <v>1.35</v>
      </c>
      <c r="DX316">
        <v>0.35</v>
      </c>
      <c r="DY316">
        <v>-10.1102248780488</v>
      </c>
      <c r="DZ316">
        <v>-1.77469400696866</v>
      </c>
      <c r="EA316">
        <v>0.269836767930955</v>
      </c>
      <c r="EB316">
        <v>0</v>
      </c>
      <c r="EC316">
        <v>3.44280882352941</v>
      </c>
      <c r="ED316">
        <v>-0.0876187658495348</v>
      </c>
      <c r="EE316">
        <v>0.141264485707291</v>
      </c>
      <c r="EF316">
        <v>1</v>
      </c>
      <c r="EG316">
        <v>0.00164694841707317</v>
      </c>
      <c r="EH316">
        <v>0.00409676143902439</v>
      </c>
      <c r="EI316">
        <v>0.00452400873532769</v>
      </c>
      <c r="EJ316">
        <v>1</v>
      </c>
      <c r="EK316">
        <v>2</v>
      </c>
      <c r="EL316">
        <v>3</v>
      </c>
      <c r="EM316" t="s">
        <v>306</v>
      </c>
      <c r="EN316">
        <v>100</v>
      </c>
      <c r="EO316">
        <v>100</v>
      </c>
      <c r="EP316">
        <v>11.552</v>
      </c>
      <c r="EQ316">
        <v>0.1534</v>
      </c>
      <c r="ER316">
        <v>5.25304998807394</v>
      </c>
      <c r="ES316">
        <v>0.0095515401478521</v>
      </c>
      <c r="ET316">
        <v>-4.08282145803731e-06</v>
      </c>
      <c r="EU316">
        <v>9.61633180237613e-10</v>
      </c>
      <c r="EV316">
        <v>-0.0133641391554055</v>
      </c>
      <c r="EW316">
        <v>0.00964955815971448</v>
      </c>
      <c r="EX316">
        <v>0.000351754833574242</v>
      </c>
      <c r="EY316">
        <v>-6.74969522547015e-06</v>
      </c>
      <c r="EZ316">
        <v>-1</v>
      </c>
      <c r="FA316">
        <v>-1</v>
      </c>
      <c r="FB316">
        <v>-1</v>
      </c>
      <c r="FC316">
        <v>-1</v>
      </c>
      <c r="FD316">
        <v>10.4</v>
      </c>
      <c r="FE316">
        <v>10.4</v>
      </c>
      <c r="FF316">
        <v>2</v>
      </c>
      <c r="FG316">
        <v>793.166</v>
      </c>
      <c r="FH316">
        <v>740.399</v>
      </c>
      <c r="FI316">
        <v>19.9999</v>
      </c>
      <c r="FJ316">
        <v>26.7238</v>
      </c>
      <c r="FK316">
        <v>30</v>
      </c>
      <c r="FL316">
        <v>26.8016</v>
      </c>
      <c r="FM316">
        <v>26.7767</v>
      </c>
      <c r="FN316">
        <v>54.0517</v>
      </c>
      <c r="FO316">
        <v>15.3643</v>
      </c>
      <c r="FP316">
        <v>6.08919</v>
      </c>
      <c r="FQ316">
        <v>20</v>
      </c>
      <c r="FR316">
        <v>999.75</v>
      </c>
      <c r="FS316">
        <v>12.9953</v>
      </c>
      <c r="FT316">
        <v>100.062</v>
      </c>
      <c r="FU316">
        <v>100.425</v>
      </c>
    </row>
    <row r="317" spans="1:177">
      <c r="A317">
        <v>301</v>
      </c>
      <c r="B317">
        <v>1621534169.6</v>
      </c>
      <c r="C317">
        <v>600.099999904633</v>
      </c>
      <c r="D317" t="s">
        <v>898</v>
      </c>
      <c r="E317" t="s">
        <v>899</v>
      </c>
      <c r="G317">
        <v>1621534169.6</v>
      </c>
      <c r="H317">
        <f>CD317*AF317*(BZ317-CA317)/(100*BS317*(1000-AF317*BZ317))</f>
        <v>0</v>
      </c>
      <c r="I317">
        <f>CD317*AF317*(BY317-BX317*(1000-AF317*CA317)/(1000-AF317*BZ317))/(100*BS317)</f>
        <v>0</v>
      </c>
      <c r="J317">
        <f>BX317 - IF(AF317&gt;1, I317*BS317*100.0/(AH317*CL317), 0)</f>
        <v>0</v>
      </c>
      <c r="K317">
        <f>((Q317-H317/2)*J317-I317)/(Q317+H317/2)</f>
        <v>0</v>
      </c>
      <c r="L317">
        <f>K317*(CE317+CF317)/1000.0</f>
        <v>0</v>
      </c>
      <c r="M317">
        <f>(BX317 - IF(AF317&gt;1, I317*BS317*100.0/(AH317*CL317), 0))*(CE317+CF317)/1000.0</f>
        <v>0</v>
      </c>
      <c r="N317">
        <f>2.0/((1/P317-1/O317)+SIGN(P317)*SQRT((1/P317-1/O317)*(1/P317-1/O317) + 4*BT317/((BT317+1)*(BT317+1))*(2*1/P317*1/O317-1/O317*1/O317)))</f>
        <v>0</v>
      </c>
      <c r="O317">
        <f>IF(LEFT(BU317,1)&lt;&gt;"0",IF(LEFT(BU317,1)="1",3.0,BV317),$D$5+$E$5*(CL317*CE317/($K$5*1000))+$F$5*(CL317*CE317/($K$5*1000))*MAX(MIN(BS317,$J$5),$I$5)*MAX(MIN(BS317,$J$5),$I$5)+$G$5*MAX(MIN(BS317,$J$5),$I$5)*(CL317*CE317/($K$5*1000))+$H$5*(CL317*CE317/($K$5*1000))*(CL317*CE317/($K$5*1000)))</f>
        <v>0</v>
      </c>
      <c r="P317">
        <f>H317*(1000-(1000*0.61365*exp(17.502*T317/(240.97+T317))/(CE317+CF317)+BZ317)/2)/(1000*0.61365*exp(17.502*T317/(240.97+T317))/(CE317+CF317)-BZ317)</f>
        <v>0</v>
      </c>
      <c r="Q317">
        <f>1/((BT317+1)/(N317/1.6)+1/(O317/1.37)) + BT317/((BT317+1)/(N317/1.6) + BT317/(O317/1.37))</f>
        <v>0</v>
      </c>
      <c r="R317">
        <f>(BP317*BR317)</f>
        <v>0</v>
      </c>
      <c r="S317">
        <f>(CG317+(R317+2*0.95*5.67E-8*(((CG317+$B$7)+273)^4-(CG317+273)^4)-44100*H317)/(1.84*29.3*O317+8*0.95*5.67E-8*(CG317+273)^3))</f>
        <v>0</v>
      </c>
      <c r="T317">
        <f>($C$7*CH317+$D$7*CI317+$E$7*S317)</f>
        <v>0</v>
      </c>
      <c r="U317">
        <f>0.61365*exp(17.502*T317/(240.97+T317))</f>
        <v>0</v>
      </c>
      <c r="V317">
        <f>(W317/X317*100)</f>
        <v>0</v>
      </c>
      <c r="W317">
        <f>BZ317*(CE317+CF317)/1000</f>
        <v>0</v>
      </c>
      <c r="X317">
        <f>0.61365*exp(17.502*CG317/(240.97+CG317))</f>
        <v>0</v>
      </c>
      <c r="Y317">
        <f>(U317-BZ317*(CE317+CF317)/1000)</f>
        <v>0</v>
      </c>
      <c r="Z317">
        <f>(-H317*44100)</f>
        <v>0</v>
      </c>
      <c r="AA317">
        <f>2*29.3*O317*0.92*(CG317-T317)</f>
        <v>0</v>
      </c>
      <c r="AB317">
        <f>2*0.95*5.67E-8*(((CG317+$B$7)+273)^4-(T317+273)^4)</f>
        <v>0</v>
      </c>
      <c r="AC317">
        <f>R317+AB317+Z317+AA317</f>
        <v>0</v>
      </c>
      <c r="AD317">
        <v>0</v>
      </c>
      <c r="AE317">
        <v>0</v>
      </c>
      <c r="AF317">
        <f>IF(AD317*$H$13&gt;=AH317,1.0,(AH317/(AH317-AD317*$H$13)))</f>
        <v>0</v>
      </c>
      <c r="AG317">
        <f>(AF317-1)*100</f>
        <v>0</v>
      </c>
      <c r="AH317">
        <f>MAX(0,($B$13+$C$13*CL317)/(1+$D$13*CL317)*CE317/(CG317+273)*$E$13)</f>
        <v>0</v>
      </c>
      <c r="AI317" t="s">
        <v>294</v>
      </c>
      <c r="AJ317">
        <v>0</v>
      </c>
      <c r="AK317">
        <v>0</v>
      </c>
      <c r="AL317">
        <f>AK317-AJ317</f>
        <v>0</v>
      </c>
      <c r="AM317">
        <f>AL317/AK317</f>
        <v>0</v>
      </c>
      <c r="AN317">
        <v>0</v>
      </c>
      <c r="AO317" t="s">
        <v>294</v>
      </c>
      <c r="AP317">
        <v>0</v>
      </c>
      <c r="AQ317">
        <v>0</v>
      </c>
      <c r="AR317">
        <f>1-AP317/AQ317</f>
        <v>0</v>
      </c>
      <c r="AS317">
        <v>0.5</v>
      </c>
      <c r="AT317">
        <f>BP317</f>
        <v>0</v>
      </c>
      <c r="AU317">
        <f>I317</f>
        <v>0</v>
      </c>
      <c r="AV317">
        <f>AR317*AS317*AT317</f>
        <v>0</v>
      </c>
      <c r="AW317">
        <f>BB317/AQ317</f>
        <v>0</v>
      </c>
      <c r="AX317">
        <f>(AU317-AN317)/AT317</f>
        <v>0</v>
      </c>
      <c r="AY317">
        <f>(AK317-AQ317)/AQ317</f>
        <v>0</v>
      </c>
      <c r="AZ317" t="s">
        <v>294</v>
      </c>
      <c r="BA317">
        <v>0</v>
      </c>
      <c r="BB317">
        <f>AQ317-BA317</f>
        <v>0</v>
      </c>
      <c r="BC317">
        <f>(AQ317-AP317)/(AQ317-BA317)</f>
        <v>0</v>
      </c>
      <c r="BD317">
        <f>(AK317-AQ317)/(AK317-BA317)</f>
        <v>0</v>
      </c>
      <c r="BE317">
        <f>(AQ317-AP317)/(AQ317-AJ317)</f>
        <v>0</v>
      </c>
      <c r="BF317">
        <f>(AK317-AQ317)/(AK317-AJ317)</f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f>$B$11*CM317+$C$11*CN317+$F$11*CO317*(1-CR317)</f>
        <v>0</v>
      </c>
      <c r="BP317">
        <f>BO317*BQ317</f>
        <v>0</v>
      </c>
      <c r="BQ317">
        <f>($B$11*$D$9+$C$11*$D$9+$F$11*((DB317+CT317)/MAX(DB317+CT317+DC317, 0.1)*$I$9+DC317/MAX(DB317+CT317+DC317, 0.1)*$J$9))/($B$11+$C$11+$F$11)</f>
        <v>0</v>
      </c>
      <c r="BR317">
        <f>($B$11*$K$9+$C$11*$K$9+$F$11*((DB317+CT317)/MAX(DB317+CT317+DC317, 0.1)*$P$9+DC317/MAX(DB317+CT317+DC317, 0.1)*$Q$9))/($B$11+$C$11+$F$11)</f>
        <v>0</v>
      </c>
      <c r="BS317">
        <v>6</v>
      </c>
      <c r="BT317">
        <v>0.5</v>
      </c>
      <c r="BU317" t="s">
        <v>295</v>
      </c>
      <c r="BV317">
        <v>2</v>
      </c>
      <c r="BW317">
        <v>1621534169.6</v>
      </c>
      <c r="BX317">
        <v>984.466</v>
      </c>
      <c r="BY317">
        <v>994.606</v>
      </c>
      <c r="BZ317">
        <v>12.9409</v>
      </c>
      <c r="CA317">
        <v>12.9339</v>
      </c>
      <c r="CB317">
        <v>972.899</v>
      </c>
      <c r="CC317">
        <v>12.7874</v>
      </c>
      <c r="CD317">
        <v>700.123</v>
      </c>
      <c r="CE317">
        <v>100.926</v>
      </c>
      <c r="CF317">
        <v>0.100544</v>
      </c>
      <c r="CG317">
        <v>22.9355</v>
      </c>
      <c r="CH317">
        <v>22.9158</v>
      </c>
      <c r="CI317">
        <v>999.9</v>
      </c>
      <c r="CJ317">
        <v>0</v>
      </c>
      <c r="CK317">
        <v>0</v>
      </c>
      <c r="CL317">
        <v>9940</v>
      </c>
      <c r="CM317">
        <v>0</v>
      </c>
      <c r="CN317">
        <v>3.16624</v>
      </c>
      <c r="CO317">
        <v>600.098</v>
      </c>
      <c r="CP317">
        <v>0.933003</v>
      </c>
      <c r="CQ317">
        <v>0.0669971</v>
      </c>
      <c r="CR317">
        <v>0</v>
      </c>
      <c r="CS317">
        <v>3.1154</v>
      </c>
      <c r="CT317">
        <v>4.99951</v>
      </c>
      <c r="CU317">
        <v>87.2209</v>
      </c>
      <c r="CV317">
        <v>4814.9</v>
      </c>
      <c r="CW317">
        <v>37.562</v>
      </c>
      <c r="CX317">
        <v>41.375</v>
      </c>
      <c r="CY317">
        <v>39.937</v>
      </c>
      <c r="CZ317">
        <v>40.875</v>
      </c>
      <c r="DA317">
        <v>39.875</v>
      </c>
      <c r="DB317">
        <v>555.23</v>
      </c>
      <c r="DC317">
        <v>39.87</v>
      </c>
      <c r="DD317">
        <v>0</v>
      </c>
      <c r="DE317">
        <v>1621534173.4</v>
      </c>
      <c r="DF317">
        <v>0</v>
      </c>
      <c r="DG317">
        <v>3.425344</v>
      </c>
      <c r="DH317">
        <v>0.154384619103993</v>
      </c>
      <c r="DI317">
        <v>-2.44472307650129</v>
      </c>
      <c r="DJ317">
        <v>87.165932</v>
      </c>
      <c r="DK317">
        <v>15</v>
      </c>
      <c r="DL317">
        <v>1621533543.5</v>
      </c>
      <c r="DM317" t="s">
        <v>296</v>
      </c>
      <c r="DN317">
        <v>1621533543</v>
      </c>
      <c r="DO317">
        <v>1621533543.5</v>
      </c>
      <c r="DP317">
        <v>4</v>
      </c>
      <c r="DQ317">
        <v>0.002</v>
      </c>
      <c r="DR317">
        <v>0.003</v>
      </c>
      <c r="DS317">
        <v>8.559</v>
      </c>
      <c r="DT317">
        <v>0.154</v>
      </c>
      <c r="DU317">
        <v>420</v>
      </c>
      <c r="DV317">
        <v>13</v>
      </c>
      <c r="DW317">
        <v>1.35</v>
      </c>
      <c r="DX317">
        <v>0.35</v>
      </c>
      <c r="DY317">
        <v>-10.1617453658537</v>
      </c>
      <c r="DZ317">
        <v>-1.26244912891988</v>
      </c>
      <c r="EA317">
        <v>0.246289679413981</v>
      </c>
      <c r="EB317">
        <v>0</v>
      </c>
      <c r="EC317">
        <v>3.43867714285714</v>
      </c>
      <c r="ED317">
        <v>-0.0424532289628154</v>
      </c>
      <c r="EE317">
        <v>0.144473930590983</v>
      </c>
      <c r="EF317">
        <v>1</v>
      </c>
      <c r="EG317">
        <v>0.0019216763195122</v>
      </c>
      <c r="EH317">
        <v>0.00551517288710801</v>
      </c>
      <c r="EI317">
        <v>0.00445745022828248</v>
      </c>
      <c r="EJ317">
        <v>1</v>
      </c>
      <c r="EK317">
        <v>2</v>
      </c>
      <c r="EL317">
        <v>3</v>
      </c>
      <c r="EM317" t="s">
        <v>306</v>
      </c>
      <c r="EN317">
        <v>100</v>
      </c>
      <c r="EO317">
        <v>100</v>
      </c>
      <c r="EP317">
        <v>11.567</v>
      </c>
      <c r="EQ317">
        <v>0.1535</v>
      </c>
      <c r="ER317">
        <v>5.25304998807394</v>
      </c>
      <c r="ES317">
        <v>0.0095515401478521</v>
      </c>
      <c r="ET317">
        <v>-4.08282145803731e-06</v>
      </c>
      <c r="EU317">
        <v>9.61633180237613e-10</v>
      </c>
      <c r="EV317">
        <v>-0.0133641391554055</v>
      </c>
      <c r="EW317">
        <v>0.00964955815971448</v>
      </c>
      <c r="EX317">
        <v>0.000351754833574242</v>
      </c>
      <c r="EY317">
        <v>-6.74969522547015e-06</v>
      </c>
      <c r="EZ317">
        <v>-1</v>
      </c>
      <c r="FA317">
        <v>-1</v>
      </c>
      <c r="FB317">
        <v>-1</v>
      </c>
      <c r="FC317">
        <v>-1</v>
      </c>
      <c r="FD317">
        <v>10.4</v>
      </c>
      <c r="FE317">
        <v>10.4</v>
      </c>
      <c r="FF317">
        <v>2</v>
      </c>
      <c r="FG317">
        <v>793.344</v>
      </c>
      <c r="FH317">
        <v>740.778</v>
      </c>
      <c r="FI317">
        <v>20</v>
      </c>
      <c r="FJ317">
        <v>26.7229</v>
      </c>
      <c r="FK317">
        <v>30.0002</v>
      </c>
      <c r="FL317">
        <v>26.8016</v>
      </c>
      <c r="FM317">
        <v>26.7767</v>
      </c>
      <c r="FN317">
        <v>54.1863</v>
      </c>
      <c r="FO317">
        <v>15.3643</v>
      </c>
      <c r="FP317">
        <v>6.08919</v>
      </c>
      <c r="FQ317">
        <v>20</v>
      </c>
      <c r="FR317">
        <v>1003.11</v>
      </c>
      <c r="FS317">
        <v>12.9953</v>
      </c>
      <c r="FT317">
        <v>100.064</v>
      </c>
      <c r="FU317">
        <v>100.424</v>
      </c>
    </row>
    <row r="318" spans="1:177">
      <c r="A318">
        <v>302</v>
      </c>
      <c r="B318">
        <v>1621534171.6</v>
      </c>
      <c r="C318">
        <v>602.099999904633</v>
      </c>
      <c r="D318" t="s">
        <v>900</v>
      </c>
      <c r="E318" t="s">
        <v>901</v>
      </c>
      <c r="G318">
        <v>1621534171.6</v>
      </c>
      <c r="H318">
        <f>CD318*AF318*(BZ318-CA318)/(100*BS318*(1000-AF318*BZ318))</f>
        <v>0</v>
      </c>
      <c r="I318">
        <f>CD318*AF318*(BY318-BX318*(1000-AF318*CA318)/(1000-AF318*BZ318))/(100*BS318)</f>
        <v>0</v>
      </c>
      <c r="J318">
        <f>BX318 - IF(AF318&gt;1, I318*BS318*100.0/(AH318*CL318), 0)</f>
        <v>0</v>
      </c>
      <c r="K318">
        <f>((Q318-H318/2)*J318-I318)/(Q318+H318/2)</f>
        <v>0</v>
      </c>
      <c r="L318">
        <f>K318*(CE318+CF318)/1000.0</f>
        <v>0</v>
      </c>
      <c r="M318">
        <f>(BX318 - IF(AF318&gt;1, I318*BS318*100.0/(AH318*CL318), 0))*(CE318+CF318)/1000.0</f>
        <v>0</v>
      </c>
      <c r="N318">
        <f>2.0/((1/P318-1/O318)+SIGN(P318)*SQRT((1/P318-1/O318)*(1/P318-1/O318) + 4*BT318/((BT318+1)*(BT318+1))*(2*1/P318*1/O318-1/O318*1/O318)))</f>
        <v>0</v>
      </c>
      <c r="O318">
        <f>IF(LEFT(BU318,1)&lt;&gt;"0",IF(LEFT(BU318,1)="1",3.0,BV318),$D$5+$E$5*(CL318*CE318/($K$5*1000))+$F$5*(CL318*CE318/($K$5*1000))*MAX(MIN(BS318,$J$5),$I$5)*MAX(MIN(BS318,$J$5),$I$5)+$G$5*MAX(MIN(BS318,$J$5),$I$5)*(CL318*CE318/($K$5*1000))+$H$5*(CL318*CE318/($K$5*1000))*(CL318*CE318/($K$5*1000)))</f>
        <v>0</v>
      </c>
      <c r="P318">
        <f>H318*(1000-(1000*0.61365*exp(17.502*T318/(240.97+T318))/(CE318+CF318)+BZ318)/2)/(1000*0.61365*exp(17.502*T318/(240.97+T318))/(CE318+CF318)-BZ318)</f>
        <v>0</v>
      </c>
      <c r="Q318">
        <f>1/((BT318+1)/(N318/1.6)+1/(O318/1.37)) + BT318/((BT318+1)/(N318/1.6) + BT318/(O318/1.37))</f>
        <v>0</v>
      </c>
      <c r="R318">
        <f>(BP318*BR318)</f>
        <v>0</v>
      </c>
      <c r="S318">
        <f>(CG318+(R318+2*0.95*5.67E-8*(((CG318+$B$7)+273)^4-(CG318+273)^4)-44100*H318)/(1.84*29.3*O318+8*0.95*5.67E-8*(CG318+273)^3))</f>
        <v>0</v>
      </c>
      <c r="T318">
        <f>($C$7*CH318+$D$7*CI318+$E$7*S318)</f>
        <v>0</v>
      </c>
      <c r="U318">
        <f>0.61365*exp(17.502*T318/(240.97+T318))</f>
        <v>0</v>
      </c>
      <c r="V318">
        <f>(W318/X318*100)</f>
        <v>0</v>
      </c>
      <c r="W318">
        <f>BZ318*(CE318+CF318)/1000</f>
        <v>0</v>
      </c>
      <c r="X318">
        <f>0.61365*exp(17.502*CG318/(240.97+CG318))</f>
        <v>0</v>
      </c>
      <c r="Y318">
        <f>(U318-BZ318*(CE318+CF318)/1000)</f>
        <v>0</v>
      </c>
      <c r="Z318">
        <f>(-H318*44100)</f>
        <v>0</v>
      </c>
      <c r="AA318">
        <f>2*29.3*O318*0.92*(CG318-T318)</f>
        <v>0</v>
      </c>
      <c r="AB318">
        <f>2*0.95*5.67E-8*(((CG318+$B$7)+273)^4-(T318+273)^4)</f>
        <v>0</v>
      </c>
      <c r="AC318">
        <f>R318+AB318+Z318+AA318</f>
        <v>0</v>
      </c>
      <c r="AD318">
        <v>0</v>
      </c>
      <c r="AE318">
        <v>0</v>
      </c>
      <c r="AF318">
        <f>IF(AD318*$H$13&gt;=AH318,1.0,(AH318/(AH318-AD318*$H$13)))</f>
        <v>0</v>
      </c>
      <c r="AG318">
        <f>(AF318-1)*100</f>
        <v>0</v>
      </c>
      <c r="AH318">
        <f>MAX(0,($B$13+$C$13*CL318)/(1+$D$13*CL318)*CE318/(CG318+273)*$E$13)</f>
        <v>0</v>
      </c>
      <c r="AI318" t="s">
        <v>294</v>
      </c>
      <c r="AJ318">
        <v>0</v>
      </c>
      <c r="AK318">
        <v>0</v>
      </c>
      <c r="AL318">
        <f>AK318-AJ318</f>
        <v>0</v>
      </c>
      <c r="AM318">
        <f>AL318/AK318</f>
        <v>0</v>
      </c>
      <c r="AN318">
        <v>0</v>
      </c>
      <c r="AO318" t="s">
        <v>294</v>
      </c>
      <c r="AP318">
        <v>0</v>
      </c>
      <c r="AQ318">
        <v>0</v>
      </c>
      <c r="AR318">
        <f>1-AP318/AQ318</f>
        <v>0</v>
      </c>
      <c r="AS318">
        <v>0.5</v>
      </c>
      <c r="AT318">
        <f>BP318</f>
        <v>0</v>
      </c>
      <c r="AU318">
        <f>I318</f>
        <v>0</v>
      </c>
      <c r="AV318">
        <f>AR318*AS318*AT318</f>
        <v>0</v>
      </c>
      <c r="AW318">
        <f>BB318/AQ318</f>
        <v>0</v>
      </c>
      <c r="AX318">
        <f>(AU318-AN318)/AT318</f>
        <v>0</v>
      </c>
      <c r="AY318">
        <f>(AK318-AQ318)/AQ318</f>
        <v>0</v>
      </c>
      <c r="AZ318" t="s">
        <v>294</v>
      </c>
      <c r="BA318">
        <v>0</v>
      </c>
      <c r="BB318">
        <f>AQ318-BA318</f>
        <v>0</v>
      </c>
      <c r="BC318">
        <f>(AQ318-AP318)/(AQ318-BA318)</f>
        <v>0</v>
      </c>
      <c r="BD318">
        <f>(AK318-AQ318)/(AK318-BA318)</f>
        <v>0</v>
      </c>
      <c r="BE318">
        <f>(AQ318-AP318)/(AQ318-AJ318)</f>
        <v>0</v>
      </c>
      <c r="BF318">
        <f>(AK318-AQ318)/(AK318-AJ318)</f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f>$B$11*CM318+$C$11*CN318+$F$11*CO318*(1-CR318)</f>
        <v>0</v>
      </c>
      <c r="BP318">
        <f>BO318*BQ318</f>
        <v>0</v>
      </c>
      <c r="BQ318">
        <f>($B$11*$D$9+$C$11*$D$9+$F$11*((DB318+CT318)/MAX(DB318+CT318+DC318, 0.1)*$I$9+DC318/MAX(DB318+CT318+DC318, 0.1)*$J$9))/($B$11+$C$11+$F$11)</f>
        <v>0</v>
      </c>
      <c r="BR318">
        <f>($B$11*$K$9+$C$11*$K$9+$F$11*((DB318+CT318)/MAX(DB318+CT318+DC318, 0.1)*$P$9+DC318/MAX(DB318+CT318+DC318, 0.1)*$Q$9))/($B$11+$C$11+$F$11)</f>
        <v>0</v>
      </c>
      <c r="BS318">
        <v>6</v>
      </c>
      <c r="BT318">
        <v>0.5</v>
      </c>
      <c r="BU318" t="s">
        <v>295</v>
      </c>
      <c r="BV318">
        <v>2</v>
      </c>
      <c r="BW318">
        <v>1621534171.6</v>
      </c>
      <c r="BX318">
        <v>987.976</v>
      </c>
      <c r="BY318">
        <v>997.607</v>
      </c>
      <c r="BZ318">
        <v>12.9406</v>
      </c>
      <c r="CA318">
        <v>12.9347</v>
      </c>
      <c r="CB318">
        <v>976.394</v>
      </c>
      <c r="CC318">
        <v>12.7872</v>
      </c>
      <c r="CD318">
        <v>700.237</v>
      </c>
      <c r="CE318">
        <v>100.925</v>
      </c>
      <c r="CF318">
        <v>0.100117</v>
      </c>
      <c r="CG318">
        <v>22.9339</v>
      </c>
      <c r="CH318">
        <v>22.9167</v>
      </c>
      <c r="CI318">
        <v>999.9</v>
      </c>
      <c r="CJ318">
        <v>0</v>
      </c>
      <c r="CK318">
        <v>0</v>
      </c>
      <c r="CL318">
        <v>9980</v>
      </c>
      <c r="CM318">
        <v>0</v>
      </c>
      <c r="CN318">
        <v>3.15494</v>
      </c>
      <c r="CO318">
        <v>599.799</v>
      </c>
      <c r="CP318">
        <v>0.932968</v>
      </c>
      <c r="CQ318">
        <v>0.0670323</v>
      </c>
      <c r="CR318">
        <v>0</v>
      </c>
      <c r="CS318">
        <v>3.4224</v>
      </c>
      <c r="CT318">
        <v>4.99951</v>
      </c>
      <c r="CU318">
        <v>85.6799</v>
      </c>
      <c r="CV318">
        <v>4812.42</v>
      </c>
      <c r="CW318">
        <v>37.562</v>
      </c>
      <c r="CX318">
        <v>41.375</v>
      </c>
      <c r="CY318">
        <v>40</v>
      </c>
      <c r="CZ318">
        <v>40.875</v>
      </c>
      <c r="DA318">
        <v>39.875</v>
      </c>
      <c r="DB318">
        <v>554.93</v>
      </c>
      <c r="DC318">
        <v>39.87</v>
      </c>
      <c r="DD318">
        <v>0</v>
      </c>
      <c r="DE318">
        <v>1621534175.2</v>
      </c>
      <c r="DF318">
        <v>0</v>
      </c>
      <c r="DG318">
        <v>3.44116153846154</v>
      </c>
      <c r="DH318">
        <v>0.28489572719706</v>
      </c>
      <c r="DI318">
        <v>-3.95048548093736</v>
      </c>
      <c r="DJ318">
        <v>87.0462961538462</v>
      </c>
      <c r="DK318">
        <v>15</v>
      </c>
      <c r="DL318">
        <v>1621533543.5</v>
      </c>
      <c r="DM318" t="s">
        <v>296</v>
      </c>
      <c r="DN318">
        <v>1621533543</v>
      </c>
      <c r="DO318">
        <v>1621533543.5</v>
      </c>
      <c r="DP318">
        <v>4</v>
      </c>
      <c r="DQ318">
        <v>0.002</v>
      </c>
      <c r="DR318">
        <v>0.003</v>
      </c>
      <c r="DS318">
        <v>8.559</v>
      </c>
      <c r="DT318">
        <v>0.154</v>
      </c>
      <c r="DU318">
        <v>420</v>
      </c>
      <c r="DV318">
        <v>13</v>
      </c>
      <c r="DW318">
        <v>1.35</v>
      </c>
      <c r="DX318">
        <v>0.35</v>
      </c>
      <c r="DY318">
        <v>-10.1954529268293</v>
      </c>
      <c r="DZ318">
        <v>-0.598630871080124</v>
      </c>
      <c r="EA318">
        <v>0.233909557373054</v>
      </c>
      <c r="EB318">
        <v>0</v>
      </c>
      <c r="EC318">
        <v>3.43554705882353</v>
      </c>
      <c r="ED318">
        <v>0.23583598347314</v>
      </c>
      <c r="EE318">
        <v>0.162778693567631</v>
      </c>
      <c r="EF318">
        <v>1</v>
      </c>
      <c r="EG318">
        <v>0.00263418839268293</v>
      </c>
      <c r="EH318">
        <v>0.00165754007038328</v>
      </c>
      <c r="EI318">
        <v>0.00347757005853288</v>
      </c>
      <c r="EJ318">
        <v>1</v>
      </c>
      <c r="EK318">
        <v>2</v>
      </c>
      <c r="EL318">
        <v>3</v>
      </c>
      <c r="EM318" t="s">
        <v>306</v>
      </c>
      <c r="EN318">
        <v>100</v>
      </c>
      <c r="EO318">
        <v>100</v>
      </c>
      <c r="EP318">
        <v>11.582</v>
      </c>
      <c r="EQ318">
        <v>0.1534</v>
      </c>
      <c r="ER318">
        <v>5.25304998807394</v>
      </c>
      <c r="ES318">
        <v>0.0095515401478521</v>
      </c>
      <c r="ET318">
        <v>-4.08282145803731e-06</v>
      </c>
      <c r="EU318">
        <v>9.61633180237613e-10</v>
      </c>
      <c r="EV318">
        <v>-0.0133641391554055</v>
      </c>
      <c r="EW318">
        <v>0.00964955815971448</v>
      </c>
      <c r="EX318">
        <v>0.000351754833574242</v>
      </c>
      <c r="EY318">
        <v>-6.74969522547015e-06</v>
      </c>
      <c r="EZ318">
        <v>-1</v>
      </c>
      <c r="FA318">
        <v>-1</v>
      </c>
      <c r="FB318">
        <v>-1</v>
      </c>
      <c r="FC318">
        <v>-1</v>
      </c>
      <c r="FD318">
        <v>10.5</v>
      </c>
      <c r="FE318">
        <v>10.5</v>
      </c>
      <c r="FF318">
        <v>2</v>
      </c>
      <c r="FG318">
        <v>793.153</v>
      </c>
      <c r="FH318">
        <v>740.588</v>
      </c>
      <c r="FI318">
        <v>19.9999</v>
      </c>
      <c r="FJ318">
        <v>26.7229</v>
      </c>
      <c r="FK318">
        <v>30.0001</v>
      </c>
      <c r="FL318">
        <v>26.8002</v>
      </c>
      <c r="FM318">
        <v>26.7767</v>
      </c>
      <c r="FN318">
        <v>54.3417</v>
      </c>
      <c r="FO318">
        <v>15.3643</v>
      </c>
      <c r="FP318">
        <v>6.08919</v>
      </c>
      <c r="FQ318">
        <v>20</v>
      </c>
      <c r="FR318">
        <v>1006.45</v>
      </c>
      <c r="FS318">
        <v>12.9953</v>
      </c>
      <c r="FT318">
        <v>100.065</v>
      </c>
      <c r="FU318">
        <v>100.424</v>
      </c>
    </row>
    <row r="319" spans="1:177">
      <c r="A319">
        <v>303</v>
      </c>
      <c r="B319">
        <v>1621534173.6</v>
      </c>
      <c r="C319">
        <v>604.099999904633</v>
      </c>
      <c r="D319" t="s">
        <v>902</v>
      </c>
      <c r="E319" t="s">
        <v>903</v>
      </c>
      <c r="G319">
        <v>1621534173.6</v>
      </c>
      <c r="H319">
        <f>CD319*AF319*(BZ319-CA319)/(100*BS319*(1000-AF319*BZ319))</f>
        <v>0</v>
      </c>
      <c r="I319">
        <f>CD319*AF319*(BY319-BX319*(1000-AF319*CA319)/(1000-AF319*BZ319))/(100*BS319)</f>
        <v>0</v>
      </c>
      <c r="J319">
        <f>BX319 - IF(AF319&gt;1, I319*BS319*100.0/(AH319*CL319), 0)</f>
        <v>0</v>
      </c>
      <c r="K319">
        <f>((Q319-H319/2)*J319-I319)/(Q319+H319/2)</f>
        <v>0</v>
      </c>
      <c r="L319">
        <f>K319*(CE319+CF319)/1000.0</f>
        <v>0</v>
      </c>
      <c r="M319">
        <f>(BX319 - IF(AF319&gt;1, I319*BS319*100.0/(AH319*CL319), 0))*(CE319+CF319)/1000.0</f>
        <v>0</v>
      </c>
      <c r="N319">
        <f>2.0/((1/P319-1/O319)+SIGN(P319)*SQRT((1/P319-1/O319)*(1/P319-1/O319) + 4*BT319/((BT319+1)*(BT319+1))*(2*1/P319*1/O319-1/O319*1/O319)))</f>
        <v>0</v>
      </c>
      <c r="O319">
        <f>IF(LEFT(BU319,1)&lt;&gt;"0",IF(LEFT(BU319,1)="1",3.0,BV319),$D$5+$E$5*(CL319*CE319/($K$5*1000))+$F$5*(CL319*CE319/($K$5*1000))*MAX(MIN(BS319,$J$5),$I$5)*MAX(MIN(BS319,$J$5),$I$5)+$G$5*MAX(MIN(BS319,$J$5),$I$5)*(CL319*CE319/($K$5*1000))+$H$5*(CL319*CE319/($K$5*1000))*(CL319*CE319/($K$5*1000)))</f>
        <v>0</v>
      </c>
      <c r="P319">
        <f>H319*(1000-(1000*0.61365*exp(17.502*T319/(240.97+T319))/(CE319+CF319)+BZ319)/2)/(1000*0.61365*exp(17.502*T319/(240.97+T319))/(CE319+CF319)-BZ319)</f>
        <v>0</v>
      </c>
      <c r="Q319">
        <f>1/((BT319+1)/(N319/1.6)+1/(O319/1.37)) + BT319/((BT319+1)/(N319/1.6) + BT319/(O319/1.37))</f>
        <v>0</v>
      </c>
      <c r="R319">
        <f>(BP319*BR319)</f>
        <v>0</v>
      </c>
      <c r="S319">
        <f>(CG319+(R319+2*0.95*5.67E-8*(((CG319+$B$7)+273)^4-(CG319+273)^4)-44100*H319)/(1.84*29.3*O319+8*0.95*5.67E-8*(CG319+273)^3))</f>
        <v>0</v>
      </c>
      <c r="T319">
        <f>($C$7*CH319+$D$7*CI319+$E$7*S319)</f>
        <v>0</v>
      </c>
      <c r="U319">
        <f>0.61365*exp(17.502*T319/(240.97+T319))</f>
        <v>0</v>
      </c>
      <c r="V319">
        <f>(W319/X319*100)</f>
        <v>0</v>
      </c>
      <c r="W319">
        <f>BZ319*(CE319+CF319)/1000</f>
        <v>0</v>
      </c>
      <c r="X319">
        <f>0.61365*exp(17.502*CG319/(240.97+CG319))</f>
        <v>0</v>
      </c>
      <c r="Y319">
        <f>(U319-BZ319*(CE319+CF319)/1000)</f>
        <v>0</v>
      </c>
      <c r="Z319">
        <f>(-H319*44100)</f>
        <v>0</v>
      </c>
      <c r="AA319">
        <f>2*29.3*O319*0.92*(CG319-T319)</f>
        <v>0</v>
      </c>
      <c r="AB319">
        <f>2*0.95*5.67E-8*(((CG319+$B$7)+273)^4-(T319+273)^4)</f>
        <v>0</v>
      </c>
      <c r="AC319">
        <f>R319+AB319+Z319+AA319</f>
        <v>0</v>
      </c>
      <c r="AD319">
        <v>0</v>
      </c>
      <c r="AE319">
        <v>0</v>
      </c>
      <c r="AF319">
        <f>IF(AD319*$H$13&gt;=AH319,1.0,(AH319/(AH319-AD319*$H$13)))</f>
        <v>0</v>
      </c>
      <c r="AG319">
        <f>(AF319-1)*100</f>
        <v>0</v>
      </c>
      <c r="AH319">
        <f>MAX(0,($B$13+$C$13*CL319)/(1+$D$13*CL319)*CE319/(CG319+273)*$E$13)</f>
        <v>0</v>
      </c>
      <c r="AI319" t="s">
        <v>294</v>
      </c>
      <c r="AJ319">
        <v>0</v>
      </c>
      <c r="AK319">
        <v>0</v>
      </c>
      <c r="AL319">
        <f>AK319-AJ319</f>
        <v>0</v>
      </c>
      <c r="AM319">
        <f>AL319/AK319</f>
        <v>0</v>
      </c>
      <c r="AN319">
        <v>0</v>
      </c>
      <c r="AO319" t="s">
        <v>294</v>
      </c>
      <c r="AP319">
        <v>0</v>
      </c>
      <c r="AQ319">
        <v>0</v>
      </c>
      <c r="AR319">
        <f>1-AP319/AQ319</f>
        <v>0</v>
      </c>
      <c r="AS319">
        <v>0.5</v>
      </c>
      <c r="AT319">
        <f>BP319</f>
        <v>0</v>
      </c>
      <c r="AU319">
        <f>I319</f>
        <v>0</v>
      </c>
      <c r="AV319">
        <f>AR319*AS319*AT319</f>
        <v>0</v>
      </c>
      <c r="AW319">
        <f>BB319/AQ319</f>
        <v>0</v>
      </c>
      <c r="AX319">
        <f>(AU319-AN319)/AT319</f>
        <v>0</v>
      </c>
      <c r="AY319">
        <f>(AK319-AQ319)/AQ319</f>
        <v>0</v>
      </c>
      <c r="AZ319" t="s">
        <v>294</v>
      </c>
      <c r="BA319">
        <v>0</v>
      </c>
      <c r="BB319">
        <f>AQ319-BA319</f>
        <v>0</v>
      </c>
      <c r="BC319">
        <f>(AQ319-AP319)/(AQ319-BA319)</f>
        <v>0</v>
      </c>
      <c r="BD319">
        <f>(AK319-AQ319)/(AK319-BA319)</f>
        <v>0</v>
      </c>
      <c r="BE319">
        <f>(AQ319-AP319)/(AQ319-AJ319)</f>
        <v>0</v>
      </c>
      <c r="BF319">
        <f>(AK319-AQ319)/(AK319-AJ319)</f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f>$B$11*CM319+$C$11*CN319+$F$11*CO319*(1-CR319)</f>
        <v>0</v>
      </c>
      <c r="BP319">
        <f>BO319*BQ319</f>
        <v>0</v>
      </c>
      <c r="BQ319">
        <f>($B$11*$D$9+$C$11*$D$9+$F$11*((DB319+CT319)/MAX(DB319+CT319+DC319, 0.1)*$I$9+DC319/MAX(DB319+CT319+DC319, 0.1)*$J$9))/($B$11+$C$11+$F$11)</f>
        <v>0</v>
      </c>
      <c r="BR319">
        <f>($B$11*$K$9+$C$11*$K$9+$F$11*((DB319+CT319)/MAX(DB319+CT319+DC319, 0.1)*$P$9+DC319/MAX(DB319+CT319+DC319, 0.1)*$Q$9))/($B$11+$C$11+$F$11)</f>
        <v>0</v>
      </c>
      <c r="BS319">
        <v>6</v>
      </c>
      <c r="BT319">
        <v>0.5</v>
      </c>
      <c r="BU319" t="s">
        <v>295</v>
      </c>
      <c r="BV319">
        <v>2</v>
      </c>
      <c r="BW319">
        <v>1621534173.6</v>
      </c>
      <c r="BX319">
        <v>991.201</v>
      </c>
      <c r="BY319">
        <v>1001.37</v>
      </c>
      <c r="BZ319">
        <v>12.9358</v>
      </c>
      <c r="CA319">
        <v>12.934</v>
      </c>
      <c r="CB319">
        <v>979.606</v>
      </c>
      <c r="CC319">
        <v>12.7824</v>
      </c>
      <c r="CD319">
        <v>699.9</v>
      </c>
      <c r="CE319">
        <v>100.924</v>
      </c>
      <c r="CF319">
        <v>0.100641</v>
      </c>
      <c r="CG319">
        <v>22.9335</v>
      </c>
      <c r="CH319">
        <v>22.9055</v>
      </c>
      <c r="CI319">
        <v>999.9</v>
      </c>
      <c r="CJ319">
        <v>0</v>
      </c>
      <c r="CK319">
        <v>0</v>
      </c>
      <c r="CL319">
        <v>9980</v>
      </c>
      <c r="CM319">
        <v>0</v>
      </c>
      <c r="CN319">
        <v>3.1097</v>
      </c>
      <c r="CO319">
        <v>600.099</v>
      </c>
      <c r="CP319">
        <v>0.933003</v>
      </c>
      <c r="CQ319">
        <v>0.0669971</v>
      </c>
      <c r="CR319">
        <v>0</v>
      </c>
      <c r="CS319">
        <v>3.5458</v>
      </c>
      <c r="CT319">
        <v>4.99951</v>
      </c>
      <c r="CU319">
        <v>84.7776</v>
      </c>
      <c r="CV319">
        <v>4814.91</v>
      </c>
      <c r="CW319">
        <v>37.562</v>
      </c>
      <c r="CX319">
        <v>41.375</v>
      </c>
      <c r="CY319">
        <v>40</v>
      </c>
      <c r="CZ319">
        <v>40.875</v>
      </c>
      <c r="DA319">
        <v>39.875</v>
      </c>
      <c r="DB319">
        <v>555.23</v>
      </c>
      <c r="DC319">
        <v>39.87</v>
      </c>
      <c r="DD319">
        <v>0</v>
      </c>
      <c r="DE319">
        <v>1621534177.6</v>
      </c>
      <c r="DF319">
        <v>0</v>
      </c>
      <c r="DG319">
        <v>3.46196923076923</v>
      </c>
      <c r="DH319">
        <v>0.759357263665807</v>
      </c>
      <c r="DI319">
        <v>-8.81317607134239</v>
      </c>
      <c r="DJ319">
        <v>86.6023846153846</v>
      </c>
      <c r="DK319">
        <v>15</v>
      </c>
      <c r="DL319">
        <v>1621533543.5</v>
      </c>
      <c r="DM319" t="s">
        <v>296</v>
      </c>
      <c r="DN319">
        <v>1621533543</v>
      </c>
      <c r="DO319">
        <v>1621533543.5</v>
      </c>
      <c r="DP319">
        <v>4</v>
      </c>
      <c r="DQ319">
        <v>0.002</v>
      </c>
      <c r="DR319">
        <v>0.003</v>
      </c>
      <c r="DS319">
        <v>8.559</v>
      </c>
      <c r="DT319">
        <v>0.154</v>
      </c>
      <c r="DU319">
        <v>420</v>
      </c>
      <c r="DV319">
        <v>13</v>
      </c>
      <c r="DW319">
        <v>1.35</v>
      </c>
      <c r="DX319">
        <v>0.35</v>
      </c>
      <c r="DY319">
        <v>-10.1885758536585</v>
      </c>
      <c r="DZ319">
        <v>0.472436655052263</v>
      </c>
      <c r="EA319">
        <v>0.243827278761368</v>
      </c>
      <c r="EB319">
        <v>1</v>
      </c>
      <c r="EC319">
        <v>3.44527058823529</v>
      </c>
      <c r="ED319">
        <v>0.363420963651741</v>
      </c>
      <c r="EE319">
        <v>0.164525277030634</v>
      </c>
      <c r="EF319">
        <v>1</v>
      </c>
      <c r="EG319">
        <v>0.00284478790487805</v>
      </c>
      <c r="EH319">
        <v>0.00439315380418118</v>
      </c>
      <c r="EI319">
        <v>0.00352776016329572</v>
      </c>
      <c r="EJ319">
        <v>1</v>
      </c>
      <c r="EK319">
        <v>3</v>
      </c>
      <c r="EL319">
        <v>3</v>
      </c>
      <c r="EM319" t="s">
        <v>297</v>
      </c>
      <c r="EN319">
        <v>100</v>
      </c>
      <c r="EO319">
        <v>100</v>
      </c>
      <c r="EP319">
        <v>11.595</v>
      </c>
      <c r="EQ319">
        <v>0.1534</v>
      </c>
      <c r="ER319">
        <v>5.25304998807394</v>
      </c>
      <c r="ES319">
        <v>0.0095515401478521</v>
      </c>
      <c r="ET319">
        <v>-4.08282145803731e-06</v>
      </c>
      <c r="EU319">
        <v>9.61633180237613e-10</v>
      </c>
      <c r="EV319">
        <v>-0.0133641391554055</v>
      </c>
      <c r="EW319">
        <v>0.00964955815971448</v>
      </c>
      <c r="EX319">
        <v>0.000351754833574242</v>
      </c>
      <c r="EY319">
        <v>-6.74969522547015e-06</v>
      </c>
      <c r="EZ319">
        <v>-1</v>
      </c>
      <c r="FA319">
        <v>-1</v>
      </c>
      <c r="FB319">
        <v>-1</v>
      </c>
      <c r="FC319">
        <v>-1</v>
      </c>
      <c r="FD319">
        <v>10.5</v>
      </c>
      <c r="FE319">
        <v>10.5</v>
      </c>
      <c r="FF319">
        <v>2</v>
      </c>
      <c r="FG319">
        <v>792.778</v>
      </c>
      <c r="FH319">
        <v>740.747</v>
      </c>
      <c r="FI319">
        <v>19.9995</v>
      </c>
      <c r="FJ319">
        <v>26.7229</v>
      </c>
      <c r="FK319">
        <v>30</v>
      </c>
      <c r="FL319">
        <v>26.7993</v>
      </c>
      <c r="FM319">
        <v>26.7745</v>
      </c>
      <c r="FN319">
        <v>54.4911</v>
      </c>
      <c r="FO319">
        <v>15.3643</v>
      </c>
      <c r="FP319">
        <v>6.08919</v>
      </c>
      <c r="FQ319">
        <v>20</v>
      </c>
      <c r="FR319">
        <v>1009.81</v>
      </c>
      <c r="FS319">
        <v>12.9953</v>
      </c>
      <c r="FT319">
        <v>100.066</v>
      </c>
      <c r="FU319">
        <v>100.425</v>
      </c>
    </row>
    <row r="320" spans="1:177">
      <c r="A320">
        <v>304</v>
      </c>
      <c r="B320">
        <v>1621534175.6</v>
      </c>
      <c r="C320">
        <v>606.099999904633</v>
      </c>
      <c r="D320" t="s">
        <v>904</v>
      </c>
      <c r="E320" t="s">
        <v>905</v>
      </c>
      <c r="G320">
        <v>1621534175.6</v>
      </c>
      <c r="H320">
        <f>CD320*AF320*(BZ320-CA320)/(100*BS320*(1000-AF320*BZ320))</f>
        <v>0</v>
      </c>
      <c r="I320">
        <f>CD320*AF320*(BY320-BX320*(1000-AF320*CA320)/(1000-AF320*BZ320))/(100*BS320)</f>
        <v>0</v>
      </c>
      <c r="J320">
        <f>BX320 - IF(AF320&gt;1, I320*BS320*100.0/(AH320*CL320), 0)</f>
        <v>0</v>
      </c>
      <c r="K320">
        <f>((Q320-H320/2)*J320-I320)/(Q320+H320/2)</f>
        <v>0</v>
      </c>
      <c r="L320">
        <f>K320*(CE320+CF320)/1000.0</f>
        <v>0</v>
      </c>
      <c r="M320">
        <f>(BX320 - IF(AF320&gt;1, I320*BS320*100.0/(AH320*CL320), 0))*(CE320+CF320)/1000.0</f>
        <v>0</v>
      </c>
      <c r="N320">
        <f>2.0/((1/P320-1/O320)+SIGN(P320)*SQRT((1/P320-1/O320)*(1/P320-1/O320) + 4*BT320/((BT320+1)*(BT320+1))*(2*1/P320*1/O320-1/O320*1/O320)))</f>
        <v>0</v>
      </c>
      <c r="O320">
        <f>IF(LEFT(BU320,1)&lt;&gt;"0",IF(LEFT(BU320,1)="1",3.0,BV320),$D$5+$E$5*(CL320*CE320/($K$5*1000))+$F$5*(CL320*CE320/($K$5*1000))*MAX(MIN(BS320,$J$5),$I$5)*MAX(MIN(BS320,$J$5),$I$5)+$G$5*MAX(MIN(BS320,$J$5),$I$5)*(CL320*CE320/($K$5*1000))+$H$5*(CL320*CE320/($K$5*1000))*(CL320*CE320/($K$5*1000)))</f>
        <v>0</v>
      </c>
      <c r="P320">
        <f>H320*(1000-(1000*0.61365*exp(17.502*T320/(240.97+T320))/(CE320+CF320)+BZ320)/2)/(1000*0.61365*exp(17.502*T320/(240.97+T320))/(CE320+CF320)-BZ320)</f>
        <v>0</v>
      </c>
      <c r="Q320">
        <f>1/((BT320+1)/(N320/1.6)+1/(O320/1.37)) + BT320/((BT320+1)/(N320/1.6) + BT320/(O320/1.37))</f>
        <v>0</v>
      </c>
      <c r="R320">
        <f>(BP320*BR320)</f>
        <v>0</v>
      </c>
      <c r="S320">
        <f>(CG320+(R320+2*0.95*5.67E-8*(((CG320+$B$7)+273)^4-(CG320+273)^4)-44100*H320)/(1.84*29.3*O320+8*0.95*5.67E-8*(CG320+273)^3))</f>
        <v>0</v>
      </c>
      <c r="T320">
        <f>($C$7*CH320+$D$7*CI320+$E$7*S320)</f>
        <v>0</v>
      </c>
      <c r="U320">
        <f>0.61365*exp(17.502*T320/(240.97+T320))</f>
        <v>0</v>
      </c>
      <c r="V320">
        <f>(W320/X320*100)</f>
        <v>0</v>
      </c>
      <c r="W320">
        <f>BZ320*(CE320+CF320)/1000</f>
        <v>0</v>
      </c>
      <c r="X320">
        <f>0.61365*exp(17.502*CG320/(240.97+CG320))</f>
        <v>0</v>
      </c>
      <c r="Y320">
        <f>(U320-BZ320*(CE320+CF320)/1000)</f>
        <v>0</v>
      </c>
      <c r="Z320">
        <f>(-H320*44100)</f>
        <v>0</v>
      </c>
      <c r="AA320">
        <f>2*29.3*O320*0.92*(CG320-T320)</f>
        <v>0</v>
      </c>
      <c r="AB320">
        <f>2*0.95*5.67E-8*(((CG320+$B$7)+273)^4-(T320+273)^4)</f>
        <v>0</v>
      </c>
      <c r="AC320">
        <f>R320+AB320+Z320+AA320</f>
        <v>0</v>
      </c>
      <c r="AD320">
        <v>0</v>
      </c>
      <c r="AE320">
        <v>0</v>
      </c>
      <c r="AF320">
        <f>IF(AD320*$H$13&gt;=AH320,1.0,(AH320/(AH320-AD320*$H$13)))</f>
        <v>0</v>
      </c>
      <c r="AG320">
        <f>(AF320-1)*100</f>
        <v>0</v>
      </c>
      <c r="AH320">
        <f>MAX(0,($B$13+$C$13*CL320)/(1+$D$13*CL320)*CE320/(CG320+273)*$E$13)</f>
        <v>0</v>
      </c>
      <c r="AI320" t="s">
        <v>294</v>
      </c>
      <c r="AJ320">
        <v>0</v>
      </c>
      <c r="AK320">
        <v>0</v>
      </c>
      <c r="AL320">
        <f>AK320-AJ320</f>
        <v>0</v>
      </c>
      <c r="AM320">
        <f>AL320/AK320</f>
        <v>0</v>
      </c>
      <c r="AN320">
        <v>0</v>
      </c>
      <c r="AO320" t="s">
        <v>294</v>
      </c>
      <c r="AP320">
        <v>0</v>
      </c>
      <c r="AQ320">
        <v>0</v>
      </c>
      <c r="AR320">
        <f>1-AP320/AQ320</f>
        <v>0</v>
      </c>
      <c r="AS320">
        <v>0.5</v>
      </c>
      <c r="AT320">
        <f>BP320</f>
        <v>0</v>
      </c>
      <c r="AU320">
        <f>I320</f>
        <v>0</v>
      </c>
      <c r="AV320">
        <f>AR320*AS320*AT320</f>
        <v>0</v>
      </c>
      <c r="AW320">
        <f>BB320/AQ320</f>
        <v>0</v>
      </c>
      <c r="AX320">
        <f>(AU320-AN320)/AT320</f>
        <v>0</v>
      </c>
      <c r="AY320">
        <f>(AK320-AQ320)/AQ320</f>
        <v>0</v>
      </c>
      <c r="AZ320" t="s">
        <v>294</v>
      </c>
      <c r="BA320">
        <v>0</v>
      </c>
      <c r="BB320">
        <f>AQ320-BA320</f>
        <v>0</v>
      </c>
      <c r="BC320">
        <f>(AQ320-AP320)/(AQ320-BA320)</f>
        <v>0</v>
      </c>
      <c r="BD320">
        <f>(AK320-AQ320)/(AK320-BA320)</f>
        <v>0</v>
      </c>
      <c r="BE320">
        <f>(AQ320-AP320)/(AQ320-AJ320)</f>
        <v>0</v>
      </c>
      <c r="BF320">
        <f>(AK320-AQ320)/(AK320-AJ320)</f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f>$B$11*CM320+$C$11*CN320+$F$11*CO320*(1-CR320)</f>
        <v>0</v>
      </c>
      <c r="BP320">
        <f>BO320*BQ320</f>
        <v>0</v>
      </c>
      <c r="BQ320">
        <f>($B$11*$D$9+$C$11*$D$9+$F$11*((DB320+CT320)/MAX(DB320+CT320+DC320, 0.1)*$I$9+DC320/MAX(DB320+CT320+DC320, 0.1)*$J$9))/($B$11+$C$11+$F$11)</f>
        <v>0</v>
      </c>
      <c r="BR320">
        <f>($B$11*$K$9+$C$11*$K$9+$F$11*((DB320+CT320)/MAX(DB320+CT320+DC320, 0.1)*$P$9+DC320/MAX(DB320+CT320+DC320, 0.1)*$Q$9))/($B$11+$C$11+$F$11)</f>
        <v>0</v>
      </c>
      <c r="BS320">
        <v>6</v>
      </c>
      <c r="BT320">
        <v>0.5</v>
      </c>
      <c r="BU320" t="s">
        <v>295</v>
      </c>
      <c r="BV320">
        <v>2</v>
      </c>
      <c r="BW320">
        <v>1621534175.6</v>
      </c>
      <c r="BX320">
        <v>994.654</v>
      </c>
      <c r="BY320">
        <v>1004.88</v>
      </c>
      <c r="BZ320">
        <v>12.9349</v>
      </c>
      <c r="CA320">
        <v>12.9272</v>
      </c>
      <c r="CB320">
        <v>983.043</v>
      </c>
      <c r="CC320">
        <v>12.7816</v>
      </c>
      <c r="CD320">
        <v>699.616</v>
      </c>
      <c r="CE320">
        <v>100.926</v>
      </c>
      <c r="CF320">
        <v>0.100361</v>
      </c>
      <c r="CG320">
        <v>22.9347</v>
      </c>
      <c r="CH320">
        <v>22.8956</v>
      </c>
      <c r="CI320">
        <v>999.9</v>
      </c>
      <c r="CJ320">
        <v>0</v>
      </c>
      <c r="CK320">
        <v>0</v>
      </c>
      <c r="CL320">
        <v>9980</v>
      </c>
      <c r="CM320">
        <v>0</v>
      </c>
      <c r="CN320">
        <v>3.21148</v>
      </c>
      <c r="CO320">
        <v>599.795</v>
      </c>
      <c r="CP320">
        <v>0.932968</v>
      </c>
      <c r="CQ320">
        <v>0.0670323</v>
      </c>
      <c r="CR320">
        <v>0</v>
      </c>
      <c r="CS320">
        <v>3.4804</v>
      </c>
      <c r="CT320">
        <v>4.99951</v>
      </c>
      <c r="CU320">
        <v>86.3134</v>
      </c>
      <c r="CV320">
        <v>4812.4</v>
      </c>
      <c r="CW320">
        <v>37.562</v>
      </c>
      <c r="CX320">
        <v>41.375</v>
      </c>
      <c r="CY320">
        <v>40</v>
      </c>
      <c r="CZ320">
        <v>40.875</v>
      </c>
      <c r="DA320">
        <v>39.875</v>
      </c>
      <c r="DB320">
        <v>554.93</v>
      </c>
      <c r="DC320">
        <v>39.87</v>
      </c>
      <c r="DD320">
        <v>0</v>
      </c>
      <c r="DE320">
        <v>1621534179.4</v>
      </c>
      <c r="DF320">
        <v>0</v>
      </c>
      <c r="DG320">
        <v>3.474848</v>
      </c>
      <c r="DH320">
        <v>0.196153839044845</v>
      </c>
      <c r="DI320">
        <v>-8.22609998703113</v>
      </c>
      <c r="DJ320">
        <v>86.419268</v>
      </c>
      <c r="DK320">
        <v>15</v>
      </c>
      <c r="DL320">
        <v>1621533543.5</v>
      </c>
      <c r="DM320" t="s">
        <v>296</v>
      </c>
      <c r="DN320">
        <v>1621533543</v>
      </c>
      <c r="DO320">
        <v>1621533543.5</v>
      </c>
      <c r="DP320">
        <v>4</v>
      </c>
      <c r="DQ320">
        <v>0.002</v>
      </c>
      <c r="DR320">
        <v>0.003</v>
      </c>
      <c r="DS320">
        <v>8.559</v>
      </c>
      <c r="DT320">
        <v>0.154</v>
      </c>
      <c r="DU320">
        <v>420</v>
      </c>
      <c r="DV320">
        <v>13</v>
      </c>
      <c r="DW320">
        <v>1.35</v>
      </c>
      <c r="DX320">
        <v>0.35</v>
      </c>
      <c r="DY320">
        <v>-10.2030265853659</v>
      </c>
      <c r="DZ320">
        <v>0.901467177700343</v>
      </c>
      <c r="EA320">
        <v>0.235130497919251</v>
      </c>
      <c r="EB320">
        <v>0</v>
      </c>
      <c r="EC320">
        <v>3.46117714285714</v>
      </c>
      <c r="ED320">
        <v>0.296200391389432</v>
      </c>
      <c r="EE320">
        <v>0.15960315085632</v>
      </c>
      <c r="EF320">
        <v>1</v>
      </c>
      <c r="EG320">
        <v>0.00294271392682927</v>
      </c>
      <c r="EH320">
        <v>0.00478117185365854</v>
      </c>
      <c r="EI320">
        <v>0.00346641248542893</v>
      </c>
      <c r="EJ320">
        <v>1</v>
      </c>
      <c r="EK320">
        <v>2</v>
      </c>
      <c r="EL320">
        <v>3</v>
      </c>
      <c r="EM320" t="s">
        <v>306</v>
      </c>
      <c r="EN320">
        <v>100</v>
      </c>
      <c r="EO320">
        <v>100</v>
      </c>
      <c r="EP320">
        <v>11.611</v>
      </c>
      <c r="EQ320">
        <v>0.1533</v>
      </c>
      <c r="ER320">
        <v>5.25304998807394</v>
      </c>
      <c r="ES320">
        <v>0.0095515401478521</v>
      </c>
      <c r="ET320">
        <v>-4.08282145803731e-06</v>
      </c>
      <c r="EU320">
        <v>9.61633180237613e-10</v>
      </c>
      <c r="EV320">
        <v>-0.0133641391554055</v>
      </c>
      <c r="EW320">
        <v>0.00964955815971448</v>
      </c>
      <c r="EX320">
        <v>0.000351754833574242</v>
      </c>
      <c r="EY320">
        <v>-6.74969522547015e-06</v>
      </c>
      <c r="EZ320">
        <v>-1</v>
      </c>
      <c r="FA320">
        <v>-1</v>
      </c>
      <c r="FB320">
        <v>-1</v>
      </c>
      <c r="FC320">
        <v>-1</v>
      </c>
      <c r="FD320">
        <v>10.5</v>
      </c>
      <c r="FE320">
        <v>10.5</v>
      </c>
      <c r="FF320">
        <v>2</v>
      </c>
      <c r="FG320">
        <v>792.78</v>
      </c>
      <c r="FH320">
        <v>741.126</v>
      </c>
      <c r="FI320">
        <v>19.9994</v>
      </c>
      <c r="FJ320">
        <v>26.7229</v>
      </c>
      <c r="FK320">
        <v>30.0001</v>
      </c>
      <c r="FL320">
        <v>26.7993</v>
      </c>
      <c r="FM320">
        <v>26.7745</v>
      </c>
      <c r="FN320">
        <v>54.6409</v>
      </c>
      <c r="FO320">
        <v>15.3643</v>
      </c>
      <c r="FP320">
        <v>6.08919</v>
      </c>
      <c r="FQ320">
        <v>20</v>
      </c>
      <c r="FR320">
        <v>1013.22</v>
      </c>
      <c r="FS320">
        <v>12.9953</v>
      </c>
      <c r="FT320">
        <v>100.066</v>
      </c>
      <c r="FU320">
        <v>100.426</v>
      </c>
    </row>
    <row r="321" spans="1:177">
      <c r="A321">
        <v>305</v>
      </c>
      <c r="B321">
        <v>1621534177.6</v>
      </c>
      <c r="C321">
        <v>608.099999904633</v>
      </c>
      <c r="D321" t="s">
        <v>906</v>
      </c>
      <c r="E321" t="s">
        <v>907</v>
      </c>
      <c r="G321">
        <v>1621534177.6</v>
      </c>
      <c r="H321">
        <f>CD321*AF321*(BZ321-CA321)/(100*BS321*(1000-AF321*BZ321))</f>
        <v>0</v>
      </c>
      <c r="I321">
        <f>CD321*AF321*(BY321-BX321*(1000-AF321*CA321)/(1000-AF321*BZ321))/(100*BS321)</f>
        <v>0</v>
      </c>
      <c r="J321">
        <f>BX321 - IF(AF321&gt;1, I321*BS321*100.0/(AH321*CL321), 0)</f>
        <v>0</v>
      </c>
      <c r="K321">
        <f>((Q321-H321/2)*J321-I321)/(Q321+H321/2)</f>
        <v>0</v>
      </c>
      <c r="L321">
        <f>K321*(CE321+CF321)/1000.0</f>
        <v>0</v>
      </c>
      <c r="M321">
        <f>(BX321 - IF(AF321&gt;1, I321*BS321*100.0/(AH321*CL321), 0))*(CE321+CF321)/1000.0</f>
        <v>0</v>
      </c>
      <c r="N321">
        <f>2.0/((1/P321-1/O321)+SIGN(P321)*SQRT((1/P321-1/O321)*(1/P321-1/O321) + 4*BT321/((BT321+1)*(BT321+1))*(2*1/P321*1/O321-1/O321*1/O321)))</f>
        <v>0</v>
      </c>
      <c r="O321">
        <f>IF(LEFT(BU321,1)&lt;&gt;"0",IF(LEFT(BU321,1)="1",3.0,BV321),$D$5+$E$5*(CL321*CE321/($K$5*1000))+$F$5*(CL321*CE321/($K$5*1000))*MAX(MIN(BS321,$J$5),$I$5)*MAX(MIN(BS321,$J$5),$I$5)+$G$5*MAX(MIN(BS321,$J$5),$I$5)*(CL321*CE321/($K$5*1000))+$H$5*(CL321*CE321/($K$5*1000))*(CL321*CE321/($K$5*1000)))</f>
        <v>0</v>
      </c>
      <c r="P321">
        <f>H321*(1000-(1000*0.61365*exp(17.502*T321/(240.97+T321))/(CE321+CF321)+BZ321)/2)/(1000*0.61365*exp(17.502*T321/(240.97+T321))/(CE321+CF321)-BZ321)</f>
        <v>0</v>
      </c>
      <c r="Q321">
        <f>1/((BT321+1)/(N321/1.6)+1/(O321/1.37)) + BT321/((BT321+1)/(N321/1.6) + BT321/(O321/1.37))</f>
        <v>0</v>
      </c>
      <c r="R321">
        <f>(BP321*BR321)</f>
        <v>0</v>
      </c>
      <c r="S321">
        <f>(CG321+(R321+2*0.95*5.67E-8*(((CG321+$B$7)+273)^4-(CG321+273)^4)-44100*H321)/(1.84*29.3*O321+8*0.95*5.67E-8*(CG321+273)^3))</f>
        <v>0</v>
      </c>
      <c r="T321">
        <f>($C$7*CH321+$D$7*CI321+$E$7*S321)</f>
        <v>0</v>
      </c>
      <c r="U321">
        <f>0.61365*exp(17.502*T321/(240.97+T321))</f>
        <v>0</v>
      </c>
      <c r="V321">
        <f>(W321/X321*100)</f>
        <v>0</v>
      </c>
      <c r="W321">
        <f>BZ321*(CE321+CF321)/1000</f>
        <v>0</v>
      </c>
      <c r="X321">
        <f>0.61365*exp(17.502*CG321/(240.97+CG321))</f>
        <v>0</v>
      </c>
      <c r="Y321">
        <f>(U321-BZ321*(CE321+CF321)/1000)</f>
        <v>0</v>
      </c>
      <c r="Z321">
        <f>(-H321*44100)</f>
        <v>0</v>
      </c>
      <c r="AA321">
        <f>2*29.3*O321*0.92*(CG321-T321)</f>
        <v>0</v>
      </c>
      <c r="AB321">
        <f>2*0.95*5.67E-8*(((CG321+$B$7)+273)^4-(T321+273)^4)</f>
        <v>0</v>
      </c>
      <c r="AC321">
        <f>R321+AB321+Z321+AA321</f>
        <v>0</v>
      </c>
      <c r="AD321">
        <v>0</v>
      </c>
      <c r="AE321">
        <v>0</v>
      </c>
      <c r="AF321">
        <f>IF(AD321*$H$13&gt;=AH321,1.0,(AH321/(AH321-AD321*$H$13)))</f>
        <v>0</v>
      </c>
      <c r="AG321">
        <f>(AF321-1)*100</f>
        <v>0</v>
      </c>
      <c r="AH321">
        <f>MAX(0,($B$13+$C$13*CL321)/(1+$D$13*CL321)*CE321/(CG321+273)*$E$13)</f>
        <v>0</v>
      </c>
      <c r="AI321" t="s">
        <v>294</v>
      </c>
      <c r="AJ321">
        <v>0</v>
      </c>
      <c r="AK321">
        <v>0</v>
      </c>
      <c r="AL321">
        <f>AK321-AJ321</f>
        <v>0</v>
      </c>
      <c r="AM321">
        <f>AL321/AK321</f>
        <v>0</v>
      </c>
      <c r="AN321">
        <v>0</v>
      </c>
      <c r="AO321" t="s">
        <v>294</v>
      </c>
      <c r="AP321">
        <v>0</v>
      </c>
      <c r="AQ321">
        <v>0</v>
      </c>
      <c r="AR321">
        <f>1-AP321/AQ321</f>
        <v>0</v>
      </c>
      <c r="AS321">
        <v>0.5</v>
      </c>
      <c r="AT321">
        <f>BP321</f>
        <v>0</v>
      </c>
      <c r="AU321">
        <f>I321</f>
        <v>0</v>
      </c>
      <c r="AV321">
        <f>AR321*AS321*AT321</f>
        <v>0</v>
      </c>
      <c r="AW321">
        <f>BB321/AQ321</f>
        <v>0</v>
      </c>
      <c r="AX321">
        <f>(AU321-AN321)/AT321</f>
        <v>0</v>
      </c>
      <c r="AY321">
        <f>(AK321-AQ321)/AQ321</f>
        <v>0</v>
      </c>
      <c r="AZ321" t="s">
        <v>294</v>
      </c>
      <c r="BA321">
        <v>0</v>
      </c>
      <c r="BB321">
        <f>AQ321-BA321</f>
        <v>0</v>
      </c>
      <c r="BC321">
        <f>(AQ321-AP321)/(AQ321-BA321)</f>
        <v>0</v>
      </c>
      <c r="BD321">
        <f>(AK321-AQ321)/(AK321-BA321)</f>
        <v>0</v>
      </c>
      <c r="BE321">
        <f>(AQ321-AP321)/(AQ321-AJ321)</f>
        <v>0</v>
      </c>
      <c r="BF321">
        <f>(AK321-AQ321)/(AK321-AJ321)</f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f>$B$11*CM321+$C$11*CN321+$F$11*CO321*(1-CR321)</f>
        <v>0</v>
      </c>
      <c r="BP321">
        <f>BO321*BQ321</f>
        <v>0</v>
      </c>
      <c r="BQ321">
        <f>($B$11*$D$9+$C$11*$D$9+$F$11*((DB321+CT321)/MAX(DB321+CT321+DC321, 0.1)*$I$9+DC321/MAX(DB321+CT321+DC321, 0.1)*$J$9))/($B$11+$C$11+$F$11)</f>
        <v>0</v>
      </c>
      <c r="BR321">
        <f>($B$11*$K$9+$C$11*$K$9+$F$11*((DB321+CT321)/MAX(DB321+CT321+DC321, 0.1)*$P$9+DC321/MAX(DB321+CT321+DC321, 0.1)*$Q$9))/($B$11+$C$11+$F$11)</f>
        <v>0</v>
      </c>
      <c r="BS321">
        <v>6</v>
      </c>
      <c r="BT321">
        <v>0.5</v>
      </c>
      <c r="BU321" t="s">
        <v>295</v>
      </c>
      <c r="BV321">
        <v>2</v>
      </c>
      <c r="BW321">
        <v>1621534177.6</v>
      </c>
      <c r="BX321">
        <v>998.041</v>
      </c>
      <c r="BY321">
        <v>1008.1</v>
      </c>
      <c r="BZ321">
        <v>12.9361</v>
      </c>
      <c r="CA321">
        <v>12.9331</v>
      </c>
      <c r="CB321">
        <v>986.416</v>
      </c>
      <c r="CC321">
        <v>12.7827</v>
      </c>
      <c r="CD321">
        <v>700.077</v>
      </c>
      <c r="CE321">
        <v>100.92</v>
      </c>
      <c r="CF321">
        <v>0.0996726</v>
      </c>
      <c r="CG321">
        <v>22.9335</v>
      </c>
      <c r="CH321">
        <v>22.8863</v>
      </c>
      <c r="CI321">
        <v>999.9</v>
      </c>
      <c r="CJ321">
        <v>0</v>
      </c>
      <c r="CK321">
        <v>0</v>
      </c>
      <c r="CL321">
        <v>10020</v>
      </c>
      <c r="CM321">
        <v>0</v>
      </c>
      <c r="CN321">
        <v>3.21148</v>
      </c>
      <c r="CO321">
        <v>599.802</v>
      </c>
      <c r="CP321">
        <v>0.932968</v>
      </c>
      <c r="CQ321">
        <v>0.0670323</v>
      </c>
      <c r="CR321">
        <v>0</v>
      </c>
      <c r="CS321">
        <v>3.5124</v>
      </c>
      <c r="CT321">
        <v>4.99951</v>
      </c>
      <c r="CU321">
        <v>86.9384</v>
      </c>
      <c r="CV321">
        <v>4812.45</v>
      </c>
      <c r="CW321">
        <v>37.562</v>
      </c>
      <c r="CX321">
        <v>41.375</v>
      </c>
      <c r="CY321">
        <v>39.937</v>
      </c>
      <c r="CZ321">
        <v>40.875</v>
      </c>
      <c r="DA321">
        <v>39.875</v>
      </c>
      <c r="DB321">
        <v>554.93</v>
      </c>
      <c r="DC321">
        <v>39.87</v>
      </c>
      <c r="DD321">
        <v>0</v>
      </c>
      <c r="DE321">
        <v>1621534181.2</v>
      </c>
      <c r="DF321">
        <v>0</v>
      </c>
      <c r="DG321">
        <v>3.4432</v>
      </c>
      <c r="DH321">
        <v>-0.424157264791199</v>
      </c>
      <c r="DI321">
        <v>-6.36139146016675</v>
      </c>
      <c r="DJ321">
        <v>86.3703884615385</v>
      </c>
      <c r="DK321">
        <v>15</v>
      </c>
      <c r="DL321">
        <v>1621533543.5</v>
      </c>
      <c r="DM321" t="s">
        <v>296</v>
      </c>
      <c r="DN321">
        <v>1621533543</v>
      </c>
      <c r="DO321">
        <v>1621533543.5</v>
      </c>
      <c r="DP321">
        <v>4</v>
      </c>
      <c r="DQ321">
        <v>0.002</v>
      </c>
      <c r="DR321">
        <v>0.003</v>
      </c>
      <c r="DS321">
        <v>8.559</v>
      </c>
      <c r="DT321">
        <v>0.154</v>
      </c>
      <c r="DU321">
        <v>420</v>
      </c>
      <c r="DV321">
        <v>13</v>
      </c>
      <c r="DW321">
        <v>1.35</v>
      </c>
      <c r="DX321">
        <v>0.35</v>
      </c>
      <c r="DY321">
        <v>-10.2065651219512</v>
      </c>
      <c r="DZ321">
        <v>0.420993449477373</v>
      </c>
      <c r="EA321">
        <v>0.248492514615847</v>
      </c>
      <c r="EB321">
        <v>1</v>
      </c>
      <c r="EC321">
        <v>3.43601176470588</v>
      </c>
      <c r="ED321">
        <v>-0.152890547139107</v>
      </c>
      <c r="EE321">
        <v>0.18900839347174</v>
      </c>
      <c r="EF321">
        <v>1</v>
      </c>
      <c r="EG321">
        <v>0.00334609592682927</v>
      </c>
      <c r="EH321">
        <v>0.0136564433101045</v>
      </c>
      <c r="EI321">
        <v>0.00372408249411219</v>
      </c>
      <c r="EJ321">
        <v>1</v>
      </c>
      <c r="EK321">
        <v>3</v>
      </c>
      <c r="EL321">
        <v>3</v>
      </c>
      <c r="EM321" t="s">
        <v>297</v>
      </c>
      <c r="EN321">
        <v>100</v>
      </c>
      <c r="EO321">
        <v>100</v>
      </c>
      <c r="EP321">
        <v>11.625</v>
      </c>
      <c r="EQ321">
        <v>0.1534</v>
      </c>
      <c r="ER321">
        <v>5.25304998807394</v>
      </c>
      <c r="ES321">
        <v>0.0095515401478521</v>
      </c>
      <c r="ET321">
        <v>-4.08282145803731e-06</v>
      </c>
      <c r="EU321">
        <v>9.61633180237613e-10</v>
      </c>
      <c r="EV321">
        <v>-0.0133641391554055</v>
      </c>
      <c r="EW321">
        <v>0.00964955815971448</v>
      </c>
      <c r="EX321">
        <v>0.000351754833574242</v>
      </c>
      <c r="EY321">
        <v>-6.74969522547015e-06</v>
      </c>
      <c r="EZ321">
        <v>-1</v>
      </c>
      <c r="FA321">
        <v>-1</v>
      </c>
      <c r="FB321">
        <v>-1</v>
      </c>
      <c r="FC321">
        <v>-1</v>
      </c>
      <c r="FD321">
        <v>10.6</v>
      </c>
      <c r="FE321">
        <v>10.6</v>
      </c>
      <c r="FF321">
        <v>2</v>
      </c>
      <c r="FG321">
        <v>793.491</v>
      </c>
      <c r="FH321">
        <v>740.937</v>
      </c>
      <c r="FI321">
        <v>19.9992</v>
      </c>
      <c r="FJ321">
        <v>26.7206</v>
      </c>
      <c r="FK321">
        <v>30.0001</v>
      </c>
      <c r="FL321">
        <v>26.7993</v>
      </c>
      <c r="FM321">
        <v>26.7745</v>
      </c>
      <c r="FN321">
        <v>54.7783</v>
      </c>
      <c r="FO321">
        <v>15.3643</v>
      </c>
      <c r="FP321">
        <v>6.08919</v>
      </c>
      <c r="FQ321">
        <v>20</v>
      </c>
      <c r="FR321">
        <v>1016.66</v>
      </c>
      <c r="FS321">
        <v>12.9953</v>
      </c>
      <c r="FT321">
        <v>100.067</v>
      </c>
      <c r="FU321">
        <v>100.428</v>
      </c>
    </row>
    <row r="322" spans="1:177">
      <c r="A322">
        <v>306</v>
      </c>
      <c r="B322">
        <v>1621534179.6</v>
      </c>
      <c r="C322">
        <v>610.099999904633</v>
      </c>
      <c r="D322" t="s">
        <v>908</v>
      </c>
      <c r="E322" t="s">
        <v>909</v>
      </c>
      <c r="G322">
        <v>1621534179.6</v>
      </c>
      <c r="H322">
        <f>CD322*AF322*(BZ322-CA322)/(100*BS322*(1000-AF322*BZ322))</f>
        <v>0</v>
      </c>
      <c r="I322">
        <f>CD322*AF322*(BY322-BX322*(1000-AF322*CA322)/(1000-AF322*BZ322))/(100*BS322)</f>
        <v>0</v>
      </c>
      <c r="J322">
        <f>BX322 - IF(AF322&gt;1, I322*BS322*100.0/(AH322*CL322), 0)</f>
        <v>0</v>
      </c>
      <c r="K322">
        <f>((Q322-H322/2)*J322-I322)/(Q322+H322/2)</f>
        <v>0</v>
      </c>
      <c r="L322">
        <f>K322*(CE322+CF322)/1000.0</f>
        <v>0</v>
      </c>
      <c r="M322">
        <f>(BX322 - IF(AF322&gt;1, I322*BS322*100.0/(AH322*CL322), 0))*(CE322+CF322)/1000.0</f>
        <v>0</v>
      </c>
      <c r="N322">
        <f>2.0/((1/P322-1/O322)+SIGN(P322)*SQRT((1/P322-1/O322)*(1/P322-1/O322) + 4*BT322/((BT322+1)*(BT322+1))*(2*1/P322*1/O322-1/O322*1/O322)))</f>
        <v>0</v>
      </c>
      <c r="O322">
        <f>IF(LEFT(BU322,1)&lt;&gt;"0",IF(LEFT(BU322,1)="1",3.0,BV322),$D$5+$E$5*(CL322*CE322/($K$5*1000))+$F$5*(CL322*CE322/($K$5*1000))*MAX(MIN(BS322,$J$5),$I$5)*MAX(MIN(BS322,$J$5),$I$5)+$G$5*MAX(MIN(BS322,$J$5),$I$5)*(CL322*CE322/($K$5*1000))+$H$5*(CL322*CE322/($K$5*1000))*(CL322*CE322/($K$5*1000)))</f>
        <v>0</v>
      </c>
      <c r="P322">
        <f>H322*(1000-(1000*0.61365*exp(17.502*T322/(240.97+T322))/(CE322+CF322)+BZ322)/2)/(1000*0.61365*exp(17.502*T322/(240.97+T322))/(CE322+CF322)-BZ322)</f>
        <v>0</v>
      </c>
      <c r="Q322">
        <f>1/((BT322+1)/(N322/1.6)+1/(O322/1.37)) + BT322/((BT322+1)/(N322/1.6) + BT322/(O322/1.37))</f>
        <v>0</v>
      </c>
      <c r="R322">
        <f>(BP322*BR322)</f>
        <v>0</v>
      </c>
      <c r="S322">
        <f>(CG322+(R322+2*0.95*5.67E-8*(((CG322+$B$7)+273)^4-(CG322+273)^4)-44100*H322)/(1.84*29.3*O322+8*0.95*5.67E-8*(CG322+273)^3))</f>
        <v>0</v>
      </c>
      <c r="T322">
        <f>($C$7*CH322+$D$7*CI322+$E$7*S322)</f>
        <v>0</v>
      </c>
      <c r="U322">
        <f>0.61365*exp(17.502*T322/(240.97+T322))</f>
        <v>0</v>
      </c>
      <c r="V322">
        <f>(W322/X322*100)</f>
        <v>0</v>
      </c>
      <c r="W322">
        <f>BZ322*(CE322+CF322)/1000</f>
        <v>0</v>
      </c>
      <c r="X322">
        <f>0.61365*exp(17.502*CG322/(240.97+CG322))</f>
        <v>0</v>
      </c>
      <c r="Y322">
        <f>(U322-BZ322*(CE322+CF322)/1000)</f>
        <v>0</v>
      </c>
      <c r="Z322">
        <f>(-H322*44100)</f>
        <v>0</v>
      </c>
      <c r="AA322">
        <f>2*29.3*O322*0.92*(CG322-T322)</f>
        <v>0</v>
      </c>
      <c r="AB322">
        <f>2*0.95*5.67E-8*(((CG322+$B$7)+273)^4-(T322+273)^4)</f>
        <v>0</v>
      </c>
      <c r="AC322">
        <f>R322+AB322+Z322+AA322</f>
        <v>0</v>
      </c>
      <c r="AD322">
        <v>0</v>
      </c>
      <c r="AE322">
        <v>0</v>
      </c>
      <c r="AF322">
        <f>IF(AD322*$H$13&gt;=AH322,1.0,(AH322/(AH322-AD322*$H$13)))</f>
        <v>0</v>
      </c>
      <c r="AG322">
        <f>(AF322-1)*100</f>
        <v>0</v>
      </c>
      <c r="AH322">
        <f>MAX(0,($B$13+$C$13*CL322)/(1+$D$13*CL322)*CE322/(CG322+273)*$E$13)</f>
        <v>0</v>
      </c>
      <c r="AI322" t="s">
        <v>294</v>
      </c>
      <c r="AJ322">
        <v>0</v>
      </c>
      <c r="AK322">
        <v>0</v>
      </c>
      <c r="AL322">
        <f>AK322-AJ322</f>
        <v>0</v>
      </c>
      <c r="AM322">
        <f>AL322/AK322</f>
        <v>0</v>
      </c>
      <c r="AN322">
        <v>0</v>
      </c>
      <c r="AO322" t="s">
        <v>294</v>
      </c>
      <c r="AP322">
        <v>0</v>
      </c>
      <c r="AQ322">
        <v>0</v>
      </c>
      <c r="AR322">
        <f>1-AP322/AQ322</f>
        <v>0</v>
      </c>
      <c r="AS322">
        <v>0.5</v>
      </c>
      <c r="AT322">
        <f>BP322</f>
        <v>0</v>
      </c>
      <c r="AU322">
        <f>I322</f>
        <v>0</v>
      </c>
      <c r="AV322">
        <f>AR322*AS322*AT322</f>
        <v>0</v>
      </c>
      <c r="AW322">
        <f>BB322/AQ322</f>
        <v>0</v>
      </c>
      <c r="AX322">
        <f>(AU322-AN322)/AT322</f>
        <v>0</v>
      </c>
      <c r="AY322">
        <f>(AK322-AQ322)/AQ322</f>
        <v>0</v>
      </c>
      <c r="AZ322" t="s">
        <v>294</v>
      </c>
      <c r="BA322">
        <v>0</v>
      </c>
      <c r="BB322">
        <f>AQ322-BA322</f>
        <v>0</v>
      </c>
      <c r="BC322">
        <f>(AQ322-AP322)/(AQ322-BA322)</f>
        <v>0</v>
      </c>
      <c r="BD322">
        <f>(AK322-AQ322)/(AK322-BA322)</f>
        <v>0</v>
      </c>
      <c r="BE322">
        <f>(AQ322-AP322)/(AQ322-AJ322)</f>
        <v>0</v>
      </c>
      <c r="BF322">
        <f>(AK322-AQ322)/(AK322-AJ322)</f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f>$B$11*CM322+$C$11*CN322+$F$11*CO322*(1-CR322)</f>
        <v>0</v>
      </c>
      <c r="BP322">
        <f>BO322*BQ322</f>
        <v>0</v>
      </c>
      <c r="BQ322">
        <f>($B$11*$D$9+$C$11*$D$9+$F$11*((DB322+CT322)/MAX(DB322+CT322+DC322, 0.1)*$I$9+DC322/MAX(DB322+CT322+DC322, 0.1)*$J$9))/($B$11+$C$11+$F$11)</f>
        <v>0</v>
      </c>
      <c r="BR322">
        <f>($B$11*$K$9+$C$11*$K$9+$F$11*((DB322+CT322)/MAX(DB322+CT322+DC322, 0.1)*$P$9+DC322/MAX(DB322+CT322+DC322, 0.1)*$Q$9))/($B$11+$C$11+$F$11)</f>
        <v>0</v>
      </c>
      <c r="BS322">
        <v>6</v>
      </c>
      <c r="BT322">
        <v>0.5</v>
      </c>
      <c r="BU322" t="s">
        <v>295</v>
      </c>
      <c r="BV322">
        <v>2</v>
      </c>
      <c r="BW322">
        <v>1621534179.6</v>
      </c>
      <c r="BX322">
        <v>1001.35</v>
      </c>
      <c r="BY322">
        <v>1011.33</v>
      </c>
      <c r="BZ322">
        <v>12.9305</v>
      </c>
      <c r="CA322">
        <v>12.9279</v>
      </c>
      <c r="CB322">
        <v>989.712</v>
      </c>
      <c r="CC322">
        <v>12.7772</v>
      </c>
      <c r="CD322">
        <v>700.04</v>
      </c>
      <c r="CE322">
        <v>100.924</v>
      </c>
      <c r="CF322">
        <v>0.099924</v>
      </c>
      <c r="CG322">
        <v>22.9308</v>
      </c>
      <c r="CH322">
        <v>22.8987</v>
      </c>
      <c r="CI322">
        <v>999.9</v>
      </c>
      <c r="CJ322">
        <v>0</v>
      </c>
      <c r="CK322">
        <v>0</v>
      </c>
      <c r="CL322">
        <v>10010</v>
      </c>
      <c r="CM322">
        <v>0</v>
      </c>
      <c r="CN322">
        <v>3.22278</v>
      </c>
      <c r="CO322">
        <v>599.799</v>
      </c>
      <c r="CP322">
        <v>0.932968</v>
      </c>
      <c r="CQ322">
        <v>0.0670323</v>
      </c>
      <c r="CR322">
        <v>0</v>
      </c>
      <c r="CS322">
        <v>3.1506</v>
      </c>
      <c r="CT322">
        <v>4.99951</v>
      </c>
      <c r="CU322">
        <v>86.574</v>
      </c>
      <c r="CV322">
        <v>4812.43</v>
      </c>
      <c r="CW322">
        <v>37.562</v>
      </c>
      <c r="CX322">
        <v>41.375</v>
      </c>
      <c r="CY322">
        <v>40</v>
      </c>
      <c r="CZ322">
        <v>40.875</v>
      </c>
      <c r="DA322">
        <v>39.875</v>
      </c>
      <c r="DB322">
        <v>554.93</v>
      </c>
      <c r="DC322">
        <v>39.87</v>
      </c>
      <c r="DD322">
        <v>0</v>
      </c>
      <c r="DE322">
        <v>1621534183.6</v>
      </c>
      <c r="DF322">
        <v>0</v>
      </c>
      <c r="DG322">
        <v>3.45089230769231</v>
      </c>
      <c r="DH322">
        <v>-0.432717941602705</v>
      </c>
      <c r="DI322">
        <v>-2.91415384697838</v>
      </c>
      <c r="DJ322">
        <v>86.3498846153846</v>
      </c>
      <c r="DK322">
        <v>15</v>
      </c>
      <c r="DL322">
        <v>1621533543.5</v>
      </c>
      <c r="DM322" t="s">
        <v>296</v>
      </c>
      <c r="DN322">
        <v>1621533543</v>
      </c>
      <c r="DO322">
        <v>1621533543.5</v>
      </c>
      <c r="DP322">
        <v>4</v>
      </c>
      <c r="DQ322">
        <v>0.002</v>
      </c>
      <c r="DR322">
        <v>0.003</v>
      </c>
      <c r="DS322">
        <v>8.559</v>
      </c>
      <c r="DT322">
        <v>0.154</v>
      </c>
      <c r="DU322">
        <v>420</v>
      </c>
      <c r="DV322">
        <v>13</v>
      </c>
      <c r="DW322">
        <v>1.35</v>
      </c>
      <c r="DX322">
        <v>0.35</v>
      </c>
      <c r="DY322">
        <v>-10.1763424390244</v>
      </c>
      <c r="DZ322">
        <v>0.603899372822297</v>
      </c>
      <c r="EA322">
        <v>0.253727672695771</v>
      </c>
      <c r="EB322">
        <v>0</v>
      </c>
      <c r="EC322">
        <v>3.43938235294118</v>
      </c>
      <c r="ED322">
        <v>0.0662434488588293</v>
      </c>
      <c r="EE322">
        <v>0.195080688389956</v>
      </c>
      <c r="EF322">
        <v>1</v>
      </c>
      <c r="EG322">
        <v>0.00381660617073171</v>
      </c>
      <c r="EH322">
        <v>0.0160980228501742</v>
      </c>
      <c r="EI322">
        <v>0.00358350455241788</v>
      </c>
      <c r="EJ322">
        <v>1</v>
      </c>
      <c r="EK322">
        <v>2</v>
      </c>
      <c r="EL322">
        <v>3</v>
      </c>
      <c r="EM322" t="s">
        <v>306</v>
      </c>
      <c r="EN322">
        <v>100</v>
      </c>
      <c r="EO322">
        <v>100</v>
      </c>
      <c r="EP322">
        <v>11.638</v>
      </c>
      <c r="EQ322">
        <v>0.1533</v>
      </c>
      <c r="ER322">
        <v>5.25304998807394</v>
      </c>
      <c r="ES322">
        <v>0.0095515401478521</v>
      </c>
      <c r="ET322">
        <v>-4.08282145803731e-06</v>
      </c>
      <c r="EU322">
        <v>9.61633180237613e-10</v>
      </c>
      <c r="EV322">
        <v>-0.0133641391554055</v>
      </c>
      <c r="EW322">
        <v>0.00964955815971448</v>
      </c>
      <c r="EX322">
        <v>0.000351754833574242</v>
      </c>
      <c r="EY322">
        <v>-6.74969522547015e-06</v>
      </c>
      <c r="EZ322">
        <v>-1</v>
      </c>
      <c r="FA322">
        <v>-1</v>
      </c>
      <c r="FB322">
        <v>-1</v>
      </c>
      <c r="FC322">
        <v>-1</v>
      </c>
      <c r="FD322">
        <v>10.6</v>
      </c>
      <c r="FE322">
        <v>10.6</v>
      </c>
      <c r="FF322">
        <v>2</v>
      </c>
      <c r="FG322">
        <v>793.813</v>
      </c>
      <c r="FH322">
        <v>740.557</v>
      </c>
      <c r="FI322">
        <v>19.9995</v>
      </c>
      <c r="FJ322">
        <v>26.7206</v>
      </c>
      <c r="FK322">
        <v>30.0001</v>
      </c>
      <c r="FL322">
        <v>26.7971</v>
      </c>
      <c r="FM322">
        <v>26.7745</v>
      </c>
      <c r="FN322">
        <v>54.9334</v>
      </c>
      <c r="FO322">
        <v>15.3643</v>
      </c>
      <c r="FP322">
        <v>6.08919</v>
      </c>
      <c r="FQ322">
        <v>20</v>
      </c>
      <c r="FR322">
        <v>1020.04</v>
      </c>
      <c r="FS322">
        <v>12.9953</v>
      </c>
      <c r="FT322">
        <v>100.066</v>
      </c>
      <c r="FU322">
        <v>100.427</v>
      </c>
    </row>
    <row r="323" spans="1:177">
      <c r="A323">
        <v>307</v>
      </c>
      <c r="B323">
        <v>1621534181.6</v>
      </c>
      <c r="C323">
        <v>612.099999904633</v>
      </c>
      <c r="D323" t="s">
        <v>910</v>
      </c>
      <c r="E323" t="s">
        <v>911</v>
      </c>
      <c r="G323">
        <v>1621534181.6</v>
      </c>
      <c r="H323">
        <f>CD323*AF323*(BZ323-CA323)/(100*BS323*(1000-AF323*BZ323))</f>
        <v>0</v>
      </c>
      <c r="I323">
        <f>CD323*AF323*(BY323-BX323*(1000-AF323*CA323)/(1000-AF323*BZ323))/(100*BS323)</f>
        <v>0</v>
      </c>
      <c r="J323">
        <f>BX323 - IF(AF323&gt;1, I323*BS323*100.0/(AH323*CL323), 0)</f>
        <v>0</v>
      </c>
      <c r="K323">
        <f>((Q323-H323/2)*J323-I323)/(Q323+H323/2)</f>
        <v>0</v>
      </c>
      <c r="L323">
        <f>K323*(CE323+CF323)/1000.0</f>
        <v>0</v>
      </c>
      <c r="M323">
        <f>(BX323 - IF(AF323&gt;1, I323*BS323*100.0/(AH323*CL323), 0))*(CE323+CF323)/1000.0</f>
        <v>0</v>
      </c>
      <c r="N323">
        <f>2.0/((1/P323-1/O323)+SIGN(P323)*SQRT((1/P323-1/O323)*(1/P323-1/O323) + 4*BT323/((BT323+1)*(BT323+1))*(2*1/P323*1/O323-1/O323*1/O323)))</f>
        <v>0</v>
      </c>
      <c r="O323">
        <f>IF(LEFT(BU323,1)&lt;&gt;"0",IF(LEFT(BU323,1)="1",3.0,BV323),$D$5+$E$5*(CL323*CE323/($K$5*1000))+$F$5*(CL323*CE323/($K$5*1000))*MAX(MIN(BS323,$J$5),$I$5)*MAX(MIN(BS323,$J$5),$I$5)+$G$5*MAX(MIN(BS323,$J$5),$I$5)*(CL323*CE323/($K$5*1000))+$H$5*(CL323*CE323/($K$5*1000))*(CL323*CE323/($K$5*1000)))</f>
        <v>0</v>
      </c>
      <c r="P323">
        <f>H323*(1000-(1000*0.61365*exp(17.502*T323/(240.97+T323))/(CE323+CF323)+BZ323)/2)/(1000*0.61365*exp(17.502*T323/(240.97+T323))/(CE323+CF323)-BZ323)</f>
        <v>0</v>
      </c>
      <c r="Q323">
        <f>1/((BT323+1)/(N323/1.6)+1/(O323/1.37)) + BT323/((BT323+1)/(N323/1.6) + BT323/(O323/1.37))</f>
        <v>0</v>
      </c>
      <c r="R323">
        <f>(BP323*BR323)</f>
        <v>0</v>
      </c>
      <c r="S323">
        <f>(CG323+(R323+2*0.95*5.67E-8*(((CG323+$B$7)+273)^4-(CG323+273)^4)-44100*H323)/(1.84*29.3*O323+8*0.95*5.67E-8*(CG323+273)^3))</f>
        <v>0</v>
      </c>
      <c r="T323">
        <f>($C$7*CH323+$D$7*CI323+$E$7*S323)</f>
        <v>0</v>
      </c>
      <c r="U323">
        <f>0.61365*exp(17.502*T323/(240.97+T323))</f>
        <v>0</v>
      </c>
      <c r="V323">
        <f>(W323/X323*100)</f>
        <v>0</v>
      </c>
      <c r="W323">
        <f>BZ323*(CE323+CF323)/1000</f>
        <v>0</v>
      </c>
      <c r="X323">
        <f>0.61365*exp(17.502*CG323/(240.97+CG323))</f>
        <v>0</v>
      </c>
      <c r="Y323">
        <f>(U323-BZ323*(CE323+CF323)/1000)</f>
        <v>0</v>
      </c>
      <c r="Z323">
        <f>(-H323*44100)</f>
        <v>0</v>
      </c>
      <c r="AA323">
        <f>2*29.3*O323*0.92*(CG323-T323)</f>
        <v>0</v>
      </c>
      <c r="AB323">
        <f>2*0.95*5.67E-8*(((CG323+$B$7)+273)^4-(T323+273)^4)</f>
        <v>0</v>
      </c>
      <c r="AC323">
        <f>R323+AB323+Z323+AA323</f>
        <v>0</v>
      </c>
      <c r="AD323">
        <v>0</v>
      </c>
      <c r="AE323">
        <v>0</v>
      </c>
      <c r="AF323">
        <f>IF(AD323*$H$13&gt;=AH323,1.0,(AH323/(AH323-AD323*$H$13)))</f>
        <v>0</v>
      </c>
      <c r="AG323">
        <f>(AF323-1)*100</f>
        <v>0</v>
      </c>
      <c r="AH323">
        <f>MAX(0,($B$13+$C$13*CL323)/(1+$D$13*CL323)*CE323/(CG323+273)*$E$13)</f>
        <v>0</v>
      </c>
      <c r="AI323" t="s">
        <v>294</v>
      </c>
      <c r="AJ323">
        <v>0</v>
      </c>
      <c r="AK323">
        <v>0</v>
      </c>
      <c r="AL323">
        <f>AK323-AJ323</f>
        <v>0</v>
      </c>
      <c r="AM323">
        <f>AL323/AK323</f>
        <v>0</v>
      </c>
      <c r="AN323">
        <v>0</v>
      </c>
      <c r="AO323" t="s">
        <v>294</v>
      </c>
      <c r="AP323">
        <v>0</v>
      </c>
      <c r="AQ323">
        <v>0</v>
      </c>
      <c r="AR323">
        <f>1-AP323/AQ323</f>
        <v>0</v>
      </c>
      <c r="AS323">
        <v>0.5</v>
      </c>
      <c r="AT323">
        <f>BP323</f>
        <v>0</v>
      </c>
      <c r="AU323">
        <f>I323</f>
        <v>0</v>
      </c>
      <c r="AV323">
        <f>AR323*AS323*AT323</f>
        <v>0</v>
      </c>
      <c r="AW323">
        <f>BB323/AQ323</f>
        <v>0</v>
      </c>
      <c r="AX323">
        <f>(AU323-AN323)/AT323</f>
        <v>0</v>
      </c>
      <c r="AY323">
        <f>(AK323-AQ323)/AQ323</f>
        <v>0</v>
      </c>
      <c r="AZ323" t="s">
        <v>294</v>
      </c>
      <c r="BA323">
        <v>0</v>
      </c>
      <c r="BB323">
        <f>AQ323-BA323</f>
        <v>0</v>
      </c>
      <c r="BC323">
        <f>(AQ323-AP323)/(AQ323-BA323)</f>
        <v>0</v>
      </c>
      <c r="BD323">
        <f>(AK323-AQ323)/(AK323-BA323)</f>
        <v>0</v>
      </c>
      <c r="BE323">
        <f>(AQ323-AP323)/(AQ323-AJ323)</f>
        <v>0</v>
      </c>
      <c r="BF323">
        <f>(AK323-AQ323)/(AK323-AJ323)</f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f>$B$11*CM323+$C$11*CN323+$F$11*CO323*(1-CR323)</f>
        <v>0</v>
      </c>
      <c r="BP323">
        <f>BO323*BQ323</f>
        <v>0</v>
      </c>
      <c r="BQ323">
        <f>($B$11*$D$9+$C$11*$D$9+$F$11*((DB323+CT323)/MAX(DB323+CT323+DC323, 0.1)*$I$9+DC323/MAX(DB323+CT323+DC323, 0.1)*$J$9))/($B$11+$C$11+$F$11)</f>
        <v>0</v>
      </c>
      <c r="BR323">
        <f>($B$11*$K$9+$C$11*$K$9+$F$11*((DB323+CT323)/MAX(DB323+CT323+DC323, 0.1)*$P$9+DC323/MAX(DB323+CT323+DC323, 0.1)*$Q$9))/($B$11+$C$11+$F$11)</f>
        <v>0</v>
      </c>
      <c r="BS323">
        <v>6</v>
      </c>
      <c r="BT323">
        <v>0.5</v>
      </c>
      <c r="BU323" t="s">
        <v>295</v>
      </c>
      <c r="BV323">
        <v>2</v>
      </c>
      <c r="BW323">
        <v>1621534181.6</v>
      </c>
      <c r="BX323">
        <v>1004.56</v>
      </c>
      <c r="BY323">
        <v>1014.73</v>
      </c>
      <c r="BZ323">
        <v>12.9336</v>
      </c>
      <c r="CA323">
        <v>12.9361</v>
      </c>
      <c r="CB323">
        <v>992.909</v>
      </c>
      <c r="CC323">
        <v>12.7803</v>
      </c>
      <c r="CD323">
        <v>699.733</v>
      </c>
      <c r="CE323">
        <v>100.922</v>
      </c>
      <c r="CF323">
        <v>0.0989307</v>
      </c>
      <c r="CG323">
        <v>22.9308</v>
      </c>
      <c r="CH323">
        <v>22.8918</v>
      </c>
      <c r="CI323">
        <v>999.9</v>
      </c>
      <c r="CJ323">
        <v>0</v>
      </c>
      <c r="CK323">
        <v>0</v>
      </c>
      <c r="CL323">
        <v>10060</v>
      </c>
      <c r="CM323">
        <v>0</v>
      </c>
      <c r="CN323">
        <v>3.22278</v>
      </c>
      <c r="CO323">
        <v>600.114</v>
      </c>
      <c r="CP323">
        <v>0.933003</v>
      </c>
      <c r="CQ323">
        <v>0.0669971</v>
      </c>
      <c r="CR323">
        <v>0</v>
      </c>
      <c r="CS323">
        <v>3.0911</v>
      </c>
      <c r="CT323">
        <v>4.99951</v>
      </c>
      <c r="CU323">
        <v>86.7774</v>
      </c>
      <c r="CV323">
        <v>4815.02</v>
      </c>
      <c r="CW323">
        <v>37.562</v>
      </c>
      <c r="CX323">
        <v>41.375</v>
      </c>
      <c r="CY323">
        <v>40</v>
      </c>
      <c r="CZ323">
        <v>40.875</v>
      </c>
      <c r="DA323">
        <v>39.875</v>
      </c>
      <c r="DB323">
        <v>555.24</v>
      </c>
      <c r="DC323">
        <v>39.87</v>
      </c>
      <c r="DD323">
        <v>0</v>
      </c>
      <c r="DE323">
        <v>1621534185.4</v>
      </c>
      <c r="DF323">
        <v>0</v>
      </c>
      <c r="DG323">
        <v>3.42338</v>
      </c>
      <c r="DH323">
        <v>-0.819176914113673</v>
      </c>
      <c r="DI323">
        <v>0.504446159354122</v>
      </c>
      <c r="DJ323">
        <v>86.253792</v>
      </c>
      <c r="DK323">
        <v>15</v>
      </c>
      <c r="DL323">
        <v>1621533543.5</v>
      </c>
      <c r="DM323" t="s">
        <v>296</v>
      </c>
      <c r="DN323">
        <v>1621533543</v>
      </c>
      <c r="DO323">
        <v>1621533543.5</v>
      </c>
      <c r="DP323">
        <v>4</v>
      </c>
      <c r="DQ323">
        <v>0.002</v>
      </c>
      <c r="DR323">
        <v>0.003</v>
      </c>
      <c r="DS323">
        <v>8.559</v>
      </c>
      <c r="DT323">
        <v>0.154</v>
      </c>
      <c r="DU323">
        <v>420</v>
      </c>
      <c r="DV323">
        <v>13</v>
      </c>
      <c r="DW323">
        <v>1.35</v>
      </c>
      <c r="DX323">
        <v>0.35</v>
      </c>
      <c r="DY323">
        <v>-10.149407804878</v>
      </c>
      <c r="DZ323">
        <v>0.717015261324046</v>
      </c>
      <c r="EA323">
        <v>0.259680994350547</v>
      </c>
      <c r="EB323">
        <v>0</v>
      </c>
      <c r="EC323">
        <v>3.44573714285714</v>
      </c>
      <c r="ED323">
        <v>0.0118426614481383</v>
      </c>
      <c r="EE323">
        <v>0.201089920306761</v>
      </c>
      <c r="EF323">
        <v>1</v>
      </c>
      <c r="EG323">
        <v>0.00419726168292683</v>
      </c>
      <c r="EH323">
        <v>0.0110259734843206</v>
      </c>
      <c r="EI323">
        <v>0.00333925644556994</v>
      </c>
      <c r="EJ323">
        <v>1</v>
      </c>
      <c r="EK323">
        <v>2</v>
      </c>
      <c r="EL323">
        <v>3</v>
      </c>
      <c r="EM323" t="s">
        <v>306</v>
      </c>
      <c r="EN323">
        <v>100</v>
      </c>
      <c r="EO323">
        <v>100</v>
      </c>
      <c r="EP323">
        <v>11.651</v>
      </c>
      <c r="EQ323">
        <v>0.1533</v>
      </c>
      <c r="ER323">
        <v>5.25304998807394</v>
      </c>
      <c r="ES323">
        <v>0.0095515401478521</v>
      </c>
      <c r="ET323">
        <v>-4.08282145803731e-06</v>
      </c>
      <c r="EU323">
        <v>9.61633180237613e-10</v>
      </c>
      <c r="EV323">
        <v>-0.0133641391554055</v>
      </c>
      <c r="EW323">
        <v>0.00964955815971448</v>
      </c>
      <c r="EX323">
        <v>0.000351754833574242</v>
      </c>
      <c r="EY323">
        <v>-6.74969522547015e-06</v>
      </c>
      <c r="EZ323">
        <v>-1</v>
      </c>
      <c r="FA323">
        <v>-1</v>
      </c>
      <c r="FB323">
        <v>-1</v>
      </c>
      <c r="FC323">
        <v>-1</v>
      </c>
      <c r="FD323">
        <v>10.6</v>
      </c>
      <c r="FE323">
        <v>10.6</v>
      </c>
      <c r="FF323">
        <v>2</v>
      </c>
      <c r="FG323">
        <v>792.924</v>
      </c>
      <c r="FH323">
        <v>741.285</v>
      </c>
      <c r="FI323">
        <v>19.9993</v>
      </c>
      <c r="FJ323">
        <v>26.7206</v>
      </c>
      <c r="FK323">
        <v>30</v>
      </c>
      <c r="FL323">
        <v>26.7971</v>
      </c>
      <c r="FM323">
        <v>26.7722</v>
      </c>
      <c r="FN323">
        <v>55.0753</v>
      </c>
      <c r="FO323">
        <v>15.0926</v>
      </c>
      <c r="FP323">
        <v>6.08919</v>
      </c>
      <c r="FQ323">
        <v>20</v>
      </c>
      <c r="FR323">
        <v>1023.45</v>
      </c>
      <c r="FS323">
        <v>12.9953</v>
      </c>
      <c r="FT323">
        <v>100.066</v>
      </c>
      <c r="FU323">
        <v>100.426</v>
      </c>
    </row>
    <row r="324" spans="1:177">
      <c r="A324">
        <v>308</v>
      </c>
      <c r="B324">
        <v>1621534183.6</v>
      </c>
      <c r="C324">
        <v>614.099999904633</v>
      </c>
      <c r="D324" t="s">
        <v>912</v>
      </c>
      <c r="E324" t="s">
        <v>913</v>
      </c>
      <c r="G324">
        <v>1621534183.6</v>
      </c>
      <c r="H324">
        <f>CD324*AF324*(BZ324-CA324)/(100*BS324*(1000-AF324*BZ324))</f>
        <v>0</v>
      </c>
      <c r="I324">
        <f>CD324*AF324*(BY324-BX324*(1000-AF324*CA324)/(1000-AF324*BZ324))/(100*BS324)</f>
        <v>0</v>
      </c>
      <c r="J324">
        <f>BX324 - IF(AF324&gt;1, I324*BS324*100.0/(AH324*CL324), 0)</f>
        <v>0</v>
      </c>
      <c r="K324">
        <f>((Q324-H324/2)*J324-I324)/(Q324+H324/2)</f>
        <v>0</v>
      </c>
      <c r="L324">
        <f>K324*(CE324+CF324)/1000.0</f>
        <v>0</v>
      </c>
      <c r="M324">
        <f>(BX324 - IF(AF324&gt;1, I324*BS324*100.0/(AH324*CL324), 0))*(CE324+CF324)/1000.0</f>
        <v>0</v>
      </c>
      <c r="N324">
        <f>2.0/((1/P324-1/O324)+SIGN(P324)*SQRT((1/P324-1/O324)*(1/P324-1/O324) + 4*BT324/((BT324+1)*(BT324+1))*(2*1/P324*1/O324-1/O324*1/O324)))</f>
        <v>0</v>
      </c>
      <c r="O324">
        <f>IF(LEFT(BU324,1)&lt;&gt;"0",IF(LEFT(BU324,1)="1",3.0,BV324),$D$5+$E$5*(CL324*CE324/($K$5*1000))+$F$5*(CL324*CE324/($K$5*1000))*MAX(MIN(BS324,$J$5),$I$5)*MAX(MIN(BS324,$J$5),$I$5)+$G$5*MAX(MIN(BS324,$J$5),$I$5)*(CL324*CE324/($K$5*1000))+$H$5*(CL324*CE324/($K$5*1000))*(CL324*CE324/($K$5*1000)))</f>
        <v>0</v>
      </c>
      <c r="P324">
        <f>H324*(1000-(1000*0.61365*exp(17.502*T324/(240.97+T324))/(CE324+CF324)+BZ324)/2)/(1000*0.61365*exp(17.502*T324/(240.97+T324))/(CE324+CF324)-BZ324)</f>
        <v>0</v>
      </c>
      <c r="Q324">
        <f>1/((BT324+1)/(N324/1.6)+1/(O324/1.37)) + BT324/((BT324+1)/(N324/1.6) + BT324/(O324/1.37))</f>
        <v>0</v>
      </c>
      <c r="R324">
        <f>(BP324*BR324)</f>
        <v>0</v>
      </c>
      <c r="S324">
        <f>(CG324+(R324+2*0.95*5.67E-8*(((CG324+$B$7)+273)^4-(CG324+273)^4)-44100*H324)/(1.84*29.3*O324+8*0.95*5.67E-8*(CG324+273)^3))</f>
        <v>0</v>
      </c>
      <c r="T324">
        <f>($C$7*CH324+$D$7*CI324+$E$7*S324)</f>
        <v>0</v>
      </c>
      <c r="U324">
        <f>0.61365*exp(17.502*T324/(240.97+T324))</f>
        <v>0</v>
      </c>
      <c r="V324">
        <f>(W324/X324*100)</f>
        <v>0</v>
      </c>
      <c r="W324">
        <f>BZ324*(CE324+CF324)/1000</f>
        <v>0</v>
      </c>
      <c r="X324">
        <f>0.61365*exp(17.502*CG324/(240.97+CG324))</f>
        <v>0</v>
      </c>
      <c r="Y324">
        <f>(U324-BZ324*(CE324+CF324)/1000)</f>
        <v>0</v>
      </c>
      <c r="Z324">
        <f>(-H324*44100)</f>
        <v>0</v>
      </c>
      <c r="AA324">
        <f>2*29.3*O324*0.92*(CG324-T324)</f>
        <v>0</v>
      </c>
      <c r="AB324">
        <f>2*0.95*5.67E-8*(((CG324+$B$7)+273)^4-(T324+273)^4)</f>
        <v>0</v>
      </c>
      <c r="AC324">
        <f>R324+AB324+Z324+AA324</f>
        <v>0</v>
      </c>
      <c r="AD324">
        <v>0</v>
      </c>
      <c r="AE324">
        <v>0</v>
      </c>
      <c r="AF324">
        <f>IF(AD324*$H$13&gt;=AH324,1.0,(AH324/(AH324-AD324*$H$13)))</f>
        <v>0</v>
      </c>
      <c r="AG324">
        <f>(AF324-1)*100</f>
        <v>0</v>
      </c>
      <c r="AH324">
        <f>MAX(0,($B$13+$C$13*CL324)/(1+$D$13*CL324)*CE324/(CG324+273)*$E$13)</f>
        <v>0</v>
      </c>
      <c r="AI324" t="s">
        <v>294</v>
      </c>
      <c r="AJ324">
        <v>0</v>
      </c>
      <c r="AK324">
        <v>0</v>
      </c>
      <c r="AL324">
        <f>AK324-AJ324</f>
        <v>0</v>
      </c>
      <c r="AM324">
        <f>AL324/AK324</f>
        <v>0</v>
      </c>
      <c r="AN324">
        <v>0</v>
      </c>
      <c r="AO324" t="s">
        <v>294</v>
      </c>
      <c r="AP324">
        <v>0</v>
      </c>
      <c r="AQ324">
        <v>0</v>
      </c>
      <c r="AR324">
        <f>1-AP324/AQ324</f>
        <v>0</v>
      </c>
      <c r="AS324">
        <v>0.5</v>
      </c>
      <c r="AT324">
        <f>BP324</f>
        <v>0</v>
      </c>
      <c r="AU324">
        <f>I324</f>
        <v>0</v>
      </c>
      <c r="AV324">
        <f>AR324*AS324*AT324</f>
        <v>0</v>
      </c>
      <c r="AW324">
        <f>BB324/AQ324</f>
        <v>0</v>
      </c>
      <c r="AX324">
        <f>(AU324-AN324)/AT324</f>
        <v>0</v>
      </c>
      <c r="AY324">
        <f>(AK324-AQ324)/AQ324</f>
        <v>0</v>
      </c>
      <c r="AZ324" t="s">
        <v>294</v>
      </c>
      <c r="BA324">
        <v>0</v>
      </c>
      <c r="BB324">
        <f>AQ324-BA324</f>
        <v>0</v>
      </c>
      <c r="BC324">
        <f>(AQ324-AP324)/(AQ324-BA324)</f>
        <v>0</v>
      </c>
      <c r="BD324">
        <f>(AK324-AQ324)/(AK324-BA324)</f>
        <v>0</v>
      </c>
      <c r="BE324">
        <f>(AQ324-AP324)/(AQ324-AJ324)</f>
        <v>0</v>
      </c>
      <c r="BF324">
        <f>(AK324-AQ324)/(AK324-AJ324)</f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f>$B$11*CM324+$C$11*CN324+$F$11*CO324*(1-CR324)</f>
        <v>0</v>
      </c>
      <c r="BP324">
        <f>BO324*BQ324</f>
        <v>0</v>
      </c>
      <c r="BQ324">
        <f>($B$11*$D$9+$C$11*$D$9+$F$11*((DB324+CT324)/MAX(DB324+CT324+DC324, 0.1)*$I$9+DC324/MAX(DB324+CT324+DC324, 0.1)*$J$9))/($B$11+$C$11+$F$11)</f>
        <v>0</v>
      </c>
      <c r="BR324">
        <f>($B$11*$K$9+$C$11*$K$9+$F$11*((DB324+CT324)/MAX(DB324+CT324+DC324, 0.1)*$P$9+DC324/MAX(DB324+CT324+DC324, 0.1)*$Q$9))/($B$11+$C$11+$F$11)</f>
        <v>0</v>
      </c>
      <c r="BS324">
        <v>6</v>
      </c>
      <c r="BT324">
        <v>0.5</v>
      </c>
      <c r="BU324" t="s">
        <v>295</v>
      </c>
      <c r="BV324">
        <v>2</v>
      </c>
      <c r="BW324">
        <v>1621534183.6</v>
      </c>
      <c r="BX324">
        <v>1007.85</v>
      </c>
      <c r="BY324">
        <v>1017.88</v>
      </c>
      <c r="BZ324">
        <v>12.9307</v>
      </c>
      <c r="CA324">
        <v>12.9453</v>
      </c>
      <c r="CB324">
        <v>996.184</v>
      </c>
      <c r="CC324">
        <v>12.7775</v>
      </c>
      <c r="CD324">
        <v>699.861</v>
      </c>
      <c r="CE324">
        <v>100.925</v>
      </c>
      <c r="CF324">
        <v>0.100563</v>
      </c>
      <c r="CG324">
        <v>22.9293</v>
      </c>
      <c r="CH324">
        <v>22.8908</v>
      </c>
      <c r="CI324">
        <v>999.9</v>
      </c>
      <c r="CJ324">
        <v>0</v>
      </c>
      <c r="CK324">
        <v>0</v>
      </c>
      <c r="CL324">
        <v>9950</v>
      </c>
      <c r="CM324">
        <v>0</v>
      </c>
      <c r="CN324">
        <v>3.22278</v>
      </c>
      <c r="CO324">
        <v>600.118</v>
      </c>
      <c r="CP324">
        <v>0.933003</v>
      </c>
      <c r="CQ324">
        <v>0.0669971</v>
      </c>
      <c r="CR324">
        <v>0</v>
      </c>
      <c r="CS324">
        <v>3.2039</v>
      </c>
      <c r="CT324">
        <v>4.99951</v>
      </c>
      <c r="CU324">
        <v>86.5789</v>
      </c>
      <c r="CV324">
        <v>4815.06</v>
      </c>
      <c r="CW324">
        <v>37.562</v>
      </c>
      <c r="CX324">
        <v>41.375</v>
      </c>
      <c r="CY324">
        <v>40</v>
      </c>
      <c r="CZ324">
        <v>40.875</v>
      </c>
      <c r="DA324">
        <v>39.875</v>
      </c>
      <c r="DB324">
        <v>555.25</v>
      </c>
      <c r="DC324">
        <v>39.87</v>
      </c>
      <c r="DD324">
        <v>0</v>
      </c>
      <c r="DE324">
        <v>1621534187.2</v>
      </c>
      <c r="DF324">
        <v>0</v>
      </c>
      <c r="DG324">
        <v>3.41395384615385</v>
      </c>
      <c r="DH324">
        <v>-0.889935041086008</v>
      </c>
      <c r="DI324">
        <v>1.8796410414533</v>
      </c>
      <c r="DJ324">
        <v>86.2231576923077</v>
      </c>
      <c r="DK324">
        <v>15</v>
      </c>
      <c r="DL324">
        <v>1621533543.5</v>
      </c>
      <c r="DM324" t="s">
        <v>296</v>
      </c>
      <c r="DN324">
        <v>1621533543</v>
      </c>
      <c r="DO324">
        <v>1621533543.5</v>
      </c>
      <c r="DP324">
        <v>4</v>
      </c>
      <c r="DQ324">
        <v>0.002</v>
      </c>
      <c r="DR324">
        <v>0.003</v>
      </c>
      <c r="DS324">
        <v>8.559</v>
      </c>
      <c r="DT324">
        <v>0.154</v>
      </c>
      <c r="DU324">
        <v>420</v>
      </c>
      <c r="DV324">
        <v>13</v>
      </c>
      <c r="DW324">
        <v>1.35</v>
      </c>
      <c r="DX324">
        <v>0.35</v>
      </c>
      <c r="DY324">
        <v>-10.1253148780488</v>
      </c>
      <c r="DZ324">
        <v>0.922344250871086</v>
      </c>
      <c r="EA324">
        <v>0.267273539036111</v>
      </c>
      <c r="EB324">
        <v>0</v>
      </c>
      <c r="EC324">
        <v>3.42331176470588</v>
      </c>
      <c r="ED324">
        <v>-0.297603605859519</v>
      </c>
      <c r="EE324">
        <v>0.204758757285546</v>
      </c>
      <c r="EF324">
        <v>1</v>
      </c>
      <c r="EG324">
        <v>0.00341822685365854</v>
      </c>
      <c r="EH324">
        <v>-0.00532981699651569</v>
      </c>
      <c r="EI324">
        <v>0.00464272015696387</v>
      </c>
      <c r="EJ324">
        <v>1</v>
      </c>
      <c r="EK324">
        <v>2</v>
      </c>
      <c r="EL324">
        <v>3</v>
      </c>
      <c r="EM324" t="s">
        <v>306</v>
      </c>
      <c r="EN324">
        <v>100</v>
      </c>
      <c r="EO324">
        <v>100</v>
      </c>
      <c r="EP324">
        <v>11.666</v>
      </c>
      <c r="EQ324">
        <v>0.1532</v>
      </c>
      <c r="ER324">
        <v>5.25304998807394</v>
      </c>
      <c r="ES324">
        <v>0.0095515401478521</v>
      </c>
      <c r="ET324">
        <v>-4.08282145803731e-06</v>
      </c>
      <c r="EU324">
        <v>9.61633180237613e-10</v>
      </c>
      <c r="EV324">
        <v>-0.0133641391554055</v>
      </c>
      <c r="EW324">
        <v>0.00964955815971448</v>
      </c>
      <c r="EX324">
        <v>0.000351754833574242</v>
      </c>
      <c r="EY324">
        <v>-6.74969522547015e-06</v>
      </c>
      <c r="EZ324">
        <v>-1</v>
      </c>
      <c r="FA324">
        <v>-1</v>
      </c>
      <c r="FB324">
        <v>-1</v>
      </c>
      <c r="FC324">
        <v>-1</v>
      </c>
      <c r="FD324">
        <v>10.7</v>
      </c>
      <c r="FE324">
        <v>10.7</v>
      </c>
      <c r="FF324">
        <v>2</v>
      </c>
      <c r="FG324">
        <v>792.924</v>
      </c>
      <c r="FH324">
        <v>740.526</v>
      </c>
      <c r="FI324">
        <v>19.9995</v>
      </c>
      <c r="FJ324">
        <v>26.7206</v>
      </c>
      <c r="FK324">
        <v>30</v>
      </c>
      <c r="FL324">
        <v>26.7971</v>
      </c>
      <c r="FM324">
        <v>26.7722</v>
      </c>
      <c r="FN324">
        <v>55.2215</v>
      </c>
      <c r="FO324">
        <v>15.0926</v>
      </c>
      <c r="FP324">
        <v>6.08919</v>
      </c>
      <c r="FQ324">
        <v>20</v>
      </c>
      <c r="FR324">
        <v>1026.88</v>
      </c>
      <c r="FS324">
        <v>12.9953</v>
      </c>
      <c r="FT324">
        <v>100.066</v>
      </c>
      <c r="FU324">
        <v>100.426</v>
      </c>
    </row>
    <row r="325" spans="1:177">
      <c r="A325">
        <v>309</v>
      </c>
      <c r="B325">
        <v>1621534185.6</v>
      </c>
      <c r="C325">
        <v>616.099999904633</v>
      </c>
      <c r="D325" t="s">
        <v>914</v>
      </c>
      <c r="E325" t="s">
        <v>915</v>
      </c>
      <c r="G325">
        <v>1621534185.6</v>
      </c>
      <c r="H325">
        <f>CD325*AF325*(BZ325-CA325)/(100*BS325*(1000-AF325*BZ325))</f>
        <v>0</v>
      </c>
      <c r="I325">
        <f>CD325*AF325*(BY325-BX325*(1000-AF325*CA325)/(1000-AF325*BZ325))/(100*BS325)</f>
        <v>0</v>
      </c>
      <c r="J325">
        <f>BX325 - IF(AF325&gt;1, I325*BS325*100.0/(AH325*CL325), 0)</f>
        <v>0</v>
      </c>
      <c r="K325">
        <f>((Q325-H325/2)*J325-I325)/(Q325+H325/2)</f>
        <v>0</v>
      </c>
      <c r="L325">
        <f>K325*(CE325+CF325)/1000.0</f>
        <v>0</v>
      </c>
      <c r="M325">
        <f>(BX325 - IF(AF325&gt;1, I325*BS325*100.0/(AH325*CL325), 0))*(CE325+CF325)/1000.0</f>
        <v>0</v>
      </c>
      <c r="N325">
        <f>2.0/((1/P325-1/O325)+SIGN(P325)*SQRT((1/P325-1/O325)*(1/P325-1/O325) + 4*BT325/((BT325+1)*(BT325+1))*(2*1/P325*1/O325-1/O325*1/O325)))</f>
        <v>0</v>
      </c>
      <c r="O325">
        <f>IF(LEFT(BU325,1)&lt;&gt;"0",IF(LEFT(BU325,1)="1",3.0,BV325),$D$5+$E$5*(CL325*CE325/($K$5*1000))+$F$5*(CL325*CE325/($K$5*1000))*MAX(MIN(BS325,$J$5),$I$5)*MAX(MIN(BS325,$J$5),$I$5)+$G$5*MAX(MIN(BS325,$J$5),$I$5)*(CL325*CE325/($K$5*1000))+$H$5*(CL325*CE325/($K$5*1000))*(CL325*CE325/($K$5*1000)))</f>
        <v>0</v>
      </c>
      <c r="P325">
        <f>H325*(1000-(1000*0.61365*exp(17.502*T325/(240.97+T325))/(CE325+CF325)+BZ325)/2)/(1000*0.61365*exp(17.502*T325/(240.97+T325))/(CE325+CF325)-BZ325)</f>
        <v>0</v>
      </c>
      <c r="Q325">
        <f>1/((BT325+1)/(N325/1.6)+1/(O325/1.37)) + BT325/((BT325+1)/(N325/1.6) + BT325/(O325/1.37))</f>
        <v>0</v>
      </c>
      <c r="R325">
        <f>(BP325*BR325)</f>
        <v>0</v>
      </c>
      <c r="S325">
        <f>(CG325+(R325+2*0.95*5.67E-8*(((CG325+$B$7)+273)^4-(CG325+273)^4)-44100*H325)/(1.84*29.3*O325+8*0.95*5.67E-8*(CG325+273)^3))</f>
        <v>0</v>
      </c>
      <c r="T325">
        <f>($C$7*CH325+$D$7*CI325+$E$7*S325)</f>
        <v>0</v>
      </c>
      <c r="U325">
        <f>0.61365*exp(17.502*T325/(240.97+T325))</f>
        <v>0</v>
      </c>
      <c r="V325">
        <f>(W325/X325*100)</f>
        <v>0</v>
      </c>
      <c r="W325">
        <f>BZ325*(CE325+CF325)/1000</f>
        <v>0</v>
      </c>
      <c r="X325">
        <f>0.61365*exp(17.502*CG325/(240.97+CG325))</f>
        <v>0</v>
      </c>
      <c r="Y325">
        <f>(U325-BZ325*(CE325+CF325)/1000)</f>
        <v>0</v>
      </c>
      <c r="Z325">
        <f>(-H325*44100)</f>
        <v>0</v>
      </c>
      <c r="AA325">
        <f>2*29.3*O325*0.92*(CG325-T325)</f>
        <v>0</v>
      </c>
      <c r="AB325">
        <f>2*0.95*5.67E-8*(((CG325+$B$7)+273)^4-(T325+273)^4)</f>
        <v>0</v>
      </c>
      <c r="AC325">
        <f>R325+AB325+Z325+AA325</f>
        <v>0</v>
      </c>
      <c r="AD325">
        <v>0</v>
      </c>
      <c r="AE325">
        <v>0</v>
      </c>
      <c r="AF325">
        <f>IF(AD325*$H$13&gt;=AH325,1.0,(AH325/(AH325-AD325*$H$13)))</f>
        <v>0</v>
      </c>
      <c r="AG325">
        <f>(AF325-1)*100</f>
        <v>0</v>
      </c>
      <c r="AH325">
        <f>MAX(0,($B$13+$C$13*CL325)/(1+$D$13*CL325)*CE325/(CG325+273)*$E$13)</f>
        <v>0</v>
      </c>
      <c r="AI325" t="s">
        <v>294</v>
      </c>
      <c r="AJ325">
        <v>0</v>
      </c>
      <c r="AK325">
        <v>0</v>
      </c>
      <c r="AL325">
        <f>AK325-AJ325</f>
        <v>0</v>
      </c>
      <c r="AM325">
        <f>AL325/AK325</f>
        <v>0</v>
      </c>
      <c r="AN325">
        <v>0</v>
      </c>
      <c r="AO325" t="s">
        <v>294</v>
      </c>
      <c r="AP325">
        <v>0</v>
      </c>
      <c r="AQ325">
        <v>0</v>
      </c>
      <c r="AR325">
        <f>1-AP325/AQ325</f>
        <v>0</v>
      </c>
      <c r="AS325">
        <v>0.5</v>
      </c>
      <c r="AT325">
        <f>BP325</f>
        <v>0</v>
      </c>
      <c r="AU325">
        <f>I325</f>
        <v>0</v>
      </c>
      <c r="AV325">
        <f>AR325*AS325*AT325</f>
        <v>0</v>
      </c>
      <c r="AW325">
        <f>BB325/AQ325</f>
        <v>0</v>
      </c>
      <c r="AX325">
        <f>(AU325-AN325)/AT325</f>
        <v>0</v>
      </c>
      <c r="AY325">
        <f>(AK325-AQ325)/AQ325</f>
        <v>0</v>
      </c>
      <c r="AZ325" t="s">
        <v>294</v>
      </c>
      <c r="BA325">
        <v>0</v>
      </c>
      <c r="BB325">
        <f>AQ325-BA325</f>
        <v>0</v>
      </c>
      <c r="BC325">
        <f>(AQ325-AP325)/(AQ325-BA325)</f>
        <v>0</v>
      </c>
      <c r="BD325">
        <f>(AK325-AQ325)/(AK325-BA325)</f>
        <v>0</v>
      </c>
      <c r="BE325">
        <f>(AQ325-AP325)/(AQ325-AJ325)</f>
        <v>0</v>
      </c>
      <c r="BF325">
        <f>(AK325-AQ325)/(AK325-AJ325)</f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f>$B$11*CM325+$C$11*CN325+$F$11*CO325*(1-CR325)</f>
        <v>0</v>
      </c>
      <c r="BP325">
        <f>BO325*BQ325</f>
        <v>0</v>
      </c>
      <c r="BQ325">
        <f>($B$11*$D$9+$C$11*$D$9+$F$11*((DB325+CT325)/MAX(DB325+CT325+DC325, 0.1)*$I$9+DC325/MAX(DB325+CT325+DC325, 0.1)*$J$9))/($B$11+$C$11+$F$11)</f>
        <v>0</v>
      </c>
      <c r="BR325">
        <f>($B$11*$K$9+$C$11*$K$9+$F$11*((DB325+CT325)/MAX(DB325+CT325+DC325, 0.1)*$P$9+DC325/MAX(DB325+CT325+DC325, 0.1)*$Q$9))/($B$11+$C$11+$F$11)</f>
        <v>0</v>
      </c>
      <c r="BS325">
        <v>6</v>
      </c>
      <c r="BT325">
        <v>0.5</v>
      </c>
      <c r="BU325" t="s">
        <v>295</v>
      </c>
      <c r="BV325">
        <v>2</v>
      </c>
      <c r="BW325">
        <v>1621534185.6</v>
      </c>
      <c r="BX325">
        <v>1011.27</v>
      </c>
      <c r="BY325">
        <v>1021.39</v>
      </c>
      <c r="BZ325">
        <v>12.9343</v>
      </c>
      <c r="CA325">
        <v>12.9471</v>
      </c>
      <c r="CB325">
        <v>999.593</v>
      </c>
      <c r="CC325">
        <v>12.7809</v>
      </c>
      <c r="CD325">
        <v>700.11</v>
      </c>
      <c r="CE325">
        <v>100.927</v>
      </c>
      <c r="CF325">
        <v>0.0998542</v>
      </c>
      <c r="CG325">
        <v>22.9301</v>
      </c>
      <c r="CH325">
        <v>22.9075</v>
      </c>
      <c r="CI325">
        <v>999.9</v>
      </c>
      <c r="CJ325">
        <v>0</v>
      </c>
      <c r="CK325">
        <v>0</v>
      </c>
      <c r="CL325">
        <v>9990</v>
      </c>
      <c r="CM325">
        <v>0</v>
      </c>
      <c r="CN325">
        <v>3.22278</v>
      </c>
      <c r="CO325">
        <v>600.101</v>
      </c>
      <c r="CP325">
        <v>0.933003</v>
      </c>
      <c r="CQ325">
        <v>0.0669971</v>
      </c>
      <c r="CR325">
        <v>0</v>
      </c>
      <c r="CS325">
        <v>3.4714</v>
      </c>
      <c r="CT325">
        <v>4.99951</v>
      </c>
      <c r="CU325">
        <v>86.6005</v>
      </c>
      <c r="CV325">
        <v>4814.92</v>
      </c>
      <c r="CW325">
        <v>37.562</v>
      </c>
      <c r="CX325">
        <v>41.375</v>
      </c>
      <c r="CY325">
        <v>39.937</v>
      </c>
      <c r="CZ325">
        <v>40.875</v>
      </c>
      <c r="DA325">
        <v>39.875</v>
      </c>
      <c r="DB325">
        <v>555.23</v>
      </c>
      <c r="DC325">
        <v>39.87</v>
      </c>
      <c r="DD325">
        <v>0</v>
      </c>
      <c r="DE325">
        <v>1621534189.6</v>
      </c>
      <c r="DF325">
        <v>0</v>
      </c>
      <c r="DG325">
        <v>3.42743076923077</v>
      </c>
      <c r="DH325">
        <v>-0.552779479410105</v>
      </c>
      <c r="DI325">
        <v>6.26143247699281</v>
      </c>
      <c r="DJ325">
        <v>86.1736961538462</v>
      </c>
      <c r="DK325">
        <v>15</v>
      </c>
      <c r="DL325">
        <v>1621533543.5</v>
      </c>
      <c r="DM325" t="s">
        <v>296</v>
      </c>
      <c r="DN325">
        <v>1621533543</v>
      </c>
      <c r="DO325">
        <v>1621533543.5</v>
      </c>
      <c r="DP325">
        <v>4</v>
      </c>
      <c r="DQ325">
        <v>0.002</v>
      </c>
      <c r="DR325">
        <v>0.003</v>
      </c>
      <c r="DS325">
        <v>8.559</v>
      </c>
      <c r="DT325">
        <v>0.154</v>
      </c>
      <c r="DU325">
        <v>420</v>
      </c>
      <c r="DV325">
        <v>13</v>
      </c>
      <c r="DW325">
        <v>1.35</v>
      </c>
      <c r="DX325">
        <v>0.35</v>
      </c>
      <c r="DY325">
        <v>-10.1046304878049</v>
      </c>
      <c r="DZ325">
        <v>0.959999581881544</v>
      </c>
      <c r="EA325">
        <v>0.265327486831001</v>
      </c>
      <c r="EB325">
        <v>0</v>
      </c>
      <c r="EC325">
        <v>3.42846176470588</v>
      </c>
      <c r="ED325">
        <v>-0.467576500422663</v>
      </c>
      <c r="EE325">
        <v>0.20664218010098</v>
      </c>
      <c r="EF325">
        <v>1</v>
      </c>
      <c r="EG325">
        <v>0.00131886458536585</v>
      </c>
      <c r="EH325">
        <v>-0.0305321902578397</v>
      </c>
      <c r="EI325">
        <v>0.00729772041049488</v>
      </c>
      <c r="EJ325">
        <v>1</v>
      </c>
      <c r="EK325">
        <v>2</v>
      </c>
      <c r="EL325">
        <v>3</v>
      </c>
      <c r="EM325" t="s">
        <v>306</v>
      </c>
      <c r="EN325">
        <v>100</v>
      </c>
      <c r="EO325">
        <v>100</v>
      </c>
      <c r="EP325">
        <v>11.677</v>
      </c>
      <c r="EQ325">
        <v>0.1534</v>
      </c>
      <c r="ER325">
        <v>5.25304998807394</v>
      </c>
      <c r="ES325">
        <v>0.0095515401478521</v>
      </c>
      <c r="ET325">
        <v>-4.08282145803731e-06</v>
      </c>
      <c r="EU325">
        <v>9.61633180237613e-10</v>
      </c>
      <c r="EV325">
        <v>-0.0133641391554055</v>
      </c>
      <c r="EW325">
        <v>0.00964955815971448</v>
      </c>
      <c r="EX325">
        <v>0.000351754833574242</v>
      </c>
      <c r="EY325">
        <v>-6.74969522547015e-06</v>
      </c>
      <c r="EZ325">
        <v>-1</v>
      </c>
      <c r="FA325">
        <v>-1</v>
      </c>
      <c r="FB325">
        <v>-1</v>
      </c>
      <c r="FC325">
        <v>-1</v>
      </c>
      <c r="FD325">
        <v>10.7</v>
      </c>
      <c r="FE325">
        <v>10.7</v>
      </c>
      <c r="FF325">
        <v>2</v>
      </c>
      <c r="FG325">
        <v>793.814</v>
      </c>
      <c r="FH325">
        <v>740.527</v>
      </c>
      <c r="FI325">
        <v>19.9995</v>
      </c>
      <c r="FJ325">
        <v>26.7206</v>
      </c>
      <c r="FK325">
        <v>30</v>
      </c>
      <c r="FL325">
        <v>26.7971</v>
      </c>
      <c r="FM325">
        <v>26.7722</v>
      </c>
      <c r="FN325">
        <v>55.3647</v>
      </c>
      <c r="FO325">
        <v>15.0926</v>
      </c>
      <c r="FP325">
        <v>6.08919</v>
      </c>
      <c r="FQ325">
        <v>20</v>
      </c>
      <c r="FR325">
        <v>1030.25</v>
      </c>
      <c r="FS325">
        <v>12.9953</v>
      </c>
      <c r="FT325">
        <v>100.064</v>
      </c>
      <c r="FU325">
        <v>100.426</v>
      </c>
    </row>
    <row r="326" spans="1:177">
      <c r="A326">
        <v>310</v>
      </c>
      <c r="B326">
        <v>1621534187.6</v>
      </c>
      <c r="C326">
        <v>618.099999904633</v>
      </c>
      <c r="D326" t="s">
        <v>916</v>
      </c>
      <c r="E326" t="s">
        <v>917</v>
      </c>
      <c r="G326">
        <v>1621534187.6</v>
      </c>
      <c r="H326">
        <f>CD326*AF326*(BZ326-CA326)/(100*BS326*(1000-AF326*BZ326))</f>
        <v>0</v>
      </c>
      <c r="I326">
        <f>CD326*AF326*(BY326-BX326*(1000-AF326*CA326)/(1000-AF326*BZ326))/(100*BS326)</f>
        <v>0</v>
      </c>
      <c r="J326">
        <f>BX326 - IF(AF326&gt;1, I326*BS326*100.0/(AH326*CL326), 0)</f>
        <v>0</v>
      </c>
      <c r="K326">
        <f>((Q326-H326/2)*J326-I326)/(Q326+H326/2)</f>
        <v>0</v>
      </c>
      <c r="L326">
        <f>K326*(CE326+CF326)/1000.0</f>
        <v>0</v>
      </c>
      <c r="M326">
        <f>(BX326 - IF(AF326&gt;1, I326*BS326*100.0/(AH326*CL326), 0))*(CE326+CF326)/1000.0</f>
        <v>0</v>
      </c>
      <c r="N326">
        <f>2.0/((1/P326-1/O326)+SIGN(P326)*SQRT((1/P326-1/O326)*(1/P326-1/O326) + 4*BT326/((BT326+1)*(BT326+1))*(2*1/P326*1/O326-1/O326*1/O326)))</f>
        <v>0</v>
      </c>
      <c r="O326">
        <f>IF(LEFT(BU326,1)&lt;&gt;"0",IF(LEFT(BU326,1)="1",3.0,BV326),$D$5+$E$5*(CL326*CE326/($K$5*1000))+$F$5*(CL326*CE326/($K$5*1000))*MAX(MIN(BS326,$J$5),$I$5)*MAX(MIN(BS326,$J$5),$I$5)+$G$5*MAX(MIN(BS326,$J$5),$I$5)*(CL326*CE326/($K$5*1000))+$H$5*(CL326*CE326/($K$5*1000))*(CL326*CE326/($K$5*1000)))</f>
        <v>0</v>
      </c>
      <c r="P326">
        <f>H326*(1000-(1000*0.61365*exp(17.502*T326/(240.97+T326))/(CE326+CF326)+BZ326)/2)/(1000*0.61365*exp(17.502*T326/(240.97+T326))/(CE326+CF326)-BZ326)</f>
        <v>0</v>
      </c>
      <c r="Q326">
        <f>1/((BT326+1)/(N326/1.6)+1/(O326/1.37)) + BT326/((BT326+1)/(N326/1.6) + BT326/(O326/1.37))</f>
        <v>0</v>
      </c>
      <c r="R326">
        <f>(BP326*BR326)</f>
        <v>0</v>
      </c>
      <c r="S326">
        <f>(CG326+(R326+2*0.95*5.67E-8*(((CG326+$B$7)+273)^4-(CG326+273)^4)-44100*H326)/(1.84*29.3*O326+8*0.95*5.67E-8*(CG326+273)^3))</f>
        <v>0</v>
      </c>
      <c r="T326">
        <f>($C$7*CH326+$D$7*CI326+$E$7*S326)</f>
        <v>0</v>
      </c>
      <c r="U326">
        <f>0.61365*exp(17.502*T326/(240.97+T326))</f>
        <v>0</v>
      </c>
      <c r="V326">
        <f>(W326/X326*100)</f>
        <v>0</v>
      </c>
      <c r="W326">
        <f>BZ326*(CE326+CF326)/1000</f>
        <v>0</v>
      </c>
      <c r="X326">
        <f>0.61365*exp(17.502*CG326/(240.97+CG326))</f>
        <v>0</v>
      </c>
      <c r="Y326">
        <f>(U326-BZ326*(CE326+CF326)/1000)</f>
        <v>0</v>
      </c>
      <c r="Z326">
        <f>(-H326*44100)</f>
        <v>0</v>
      </c>
      <c r="AA326">
        <f>2*29.3*O326*0.92*(CG326-T326)</f>
        <v>0</v>
      </c>
      <c r="AB326">
        <f>2*0.95*5.67E-8*(((CG326+$B$7)+273)^4-(T326+273)^4)</f>
        <v>0</v>
      </c>
      <c r="AC326">
        <f>R326+AB326+Z326+AA326</f>
        <v>0</v>
      </c>
      <c r="AD326">
        <v>0</v>
      </c>
      <c r="AE326">
        <v>0</v>
      </c>
      <c r="AF326">
        <f>IF(AD326*$H$13&gt;=AH326,1.0,(AH326/(AH326-AD326*$H$13)))</f>
        <v>0</v>
      </c>
      <c r="AG326">
        <f>(AF326-1)*100</f>
        <v>0</v>
      </c>
      <c r="AH326">
        <f>MAX(0,($B$13+$C$13*CL326)/(1+$D$13*CL326)*CE326/(CG326+273)*$E$13)</f>
        <v>0</v>
      </c>
      <c r="AI326" t="s">
        <v>294</v>
      </c>
      <c r="AJ326">
        <v>0</v>
      </c>
      <c r="AK326">
        <v>0</v>
      </c>
      <c r="AL326">
        <f>AK326-AJ326</f>
        <v>0</v>
      </c>
      <c r="AM326">
        <f>AL326/AK326</f>
        <v>0</v>
      </c>
      <c r="AN326">
        <v>0</v>
      </c>
      <c r="AO326" t="s">
        <v>294</v>
      </c>
      <c r="AP326">
        <v>0</v>
      </c>
      <c r="AQ326">
        <v>0</v>
      </c>
      <c r="AR326">
        <f>1-AP326/AQ326</f>
        <v>0</v>
      </c>
      <c r="AS326">
        <v>0.5</v>
      </c>
      <c r="AT326">
        <f>BP326</f>
        <v>0</v>
      </c>
      <c r="AU326">
        <f>I326</f>
        <v>0</v>
      </c>
      <c r="AV326">
        <f>AR326*AS326*AT326</f>
        <v>0</v>
      </c>
      <c r="AW326">
        <f>BB326/AQ326</f>
        <v>0</v>
      </c>
      <c r="AX326">
        <f>(AU326-AN326)/AT326</f>
        <v>0</v>
      </c>
      <c r="AY326">
        <f>(AK326-AQ326)/AQ326</f>
        <v>0</v>
      </c>
      <c r="AZ326" t="s">
        <v>294</v>
      </c>
      <c r="BA326">
        <v>0</v>
      </c>
      <c r="BB326">
        <f>AQ326-BA326</f>
        <v>0</v>
      </c>
      <c r="BC326">
        <f>(AQ326-AP326)/(AQ326-BA326)</f>
        <v>0</v>
      </c>
      <c r="BD326">
        <f>(AK326-AQ326)/(AK326-BA326)</f>
        <v>0</v>
      </c>
      <c r="BE326">
        <f>(AQ326-AP326)/(AQ326-AJ326)</f>
        <v>0</v>
      </c>
      <c r="BF326">
        <f>(AK326-AQ326)/(AK326-AJ326)</f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f>$B$11*CM326+$C$11*CN326+$F$11*CO326*(1-CR326)</f>
        <v>0</v>
      </c>
      <c r="BP326">
        <f>BO326*BQ326</f>
        <v>0</v>
      </c>
      <c r="BQ326">
        <f>($B$11*$D$9+$C$11*$D$9+$F$11*((DB326+CT326)/MAX(DB326+CT326+DC326, 0.1)*$I$9+DC326/MAX(DB326+CT326+DC326, 0.1)*$J$9))/($B$11+$C$11+$F$11)</f>
        <v>0</v>
      </c>
      <c r="BR326">
        <f>($B$11*$K$9+$C$11*$K$9+$F$11*((DB326+CT326)/MAX(DB326+CT326+DC326, 0.1)*$P$9+DC326/MAX(DB326+CT326+DC326, 0.1)*$Q$9))/($B$11+$C$11+$F$11)</f>
        <v>0</v>
      </c>
      <c r="BS326">
        <v>6</v>
      </c>
      <c r="BT326">
        <v>0.5</v>
      </c>
      <c r="BU326" t="s">
        <v>295</v>
      </c>
      <c r="BV326">
        <v>2</v>
      </c>
      <c r="BW326">
        <v>1621534187.6</v>
      </c>
      <c r="BX326">
        <v>1014.57</v>
      </c>
      <c r="BY326">
        <v>1024.55</v>
      </c>
      <c r="BZ326">
        <v>12.9377</v>
      </c>
      <c r="CA326">
        <v>12.9444</v>
      </c>
      <c r="CB326">
        <v>1002.87</v>
      </c>
      <c r="CC326">
        <v>12.7844</v>
      </c>
      <c r="CD326">
        <v>700.215</v>
      </c>
      <c r="CE326">
        <v>100.923</v>
      </c>
      <c r="CF326">
        <v>0.0997906</v>
      </c>
      <c r="CG326">
        <v>22.9278</v>
      </c>
      <c r="CH326">
        <v>22.9089</v>
      </c>
      <c r="CI326">
        <v>999.9</v>
      </c>
      <c r="CJ326">
        <v>0</v>
      </c>
      <c r="CK326">
        <v>0</v>
      </c>
      <c r="CL326">
        <v>9990</v>
      </c>
      <c r="CM326">
        <v>0</v>
      </c>
      <c r="CN326">
        <v>3.22278</v>
      </c>
      <c r="CO326">
        <v>599.789</v>
      </c>
      <c r="CP326">
        <v>0.932968</v>
      </c>
      <c r="CQ326">
        <v>0.0670323</v>
      </c>
      <c r="CR326">
        <v>0</v>
      </c>
      <c r="CS326">
        <v>3.6684</v>
      </c>
      <c r="CT326">
        <v>4.99951</v>
      </c>
      <c r="CU326">
        <v>86.6797</v>
      </c>
      <c r="CV326">
        <v>4812.35</v>
      </c>
      <c r="CW326">
        <v>37.562</v>
      </c>
      <c r="CX326">
        <v>41.312</v>
      </c>
      <c r="CY326">
        <v>40</v>
      </c>
      <c r="CZ326">
        <v>40.875</v>
      </c>
      <c r="DA326">
        <v>39.875</v>
      </c>
      <c r="DB326">
        <v>554.92</v>
      </c>
      <c r="DC326">
        <v>39.87</v>
      </c>
      <c r="DD326">
        <v>0</v>
      </c>
      <c r="DE326">
        <v>1621534191.4</v>
      </c>
      <c r="DF326">
        <v>0</v>
      </c>
      <c r="DG326">
        <v>3.412012</v>
      </c>
      <c r="DH326">
        <v>0.255061552128855</v>
      </c>
      <c r="DI326">
        <v>5.30888462337706</v>
      </c>
      <c r="DJ326">
        <v>86.373692</v>
      </c>
      <c r="DK326">
        <v>15</v>
      </c>
      <c r="DL326">
        <v>1621533543.5</v>
      </c>
      <c r="DM326" t="s">
        <v>296</v>
      </c>
      <c r="DN326">
        <v>1621533543</v>
      </c>
      <c r="DO326">
        <v>1621533543.5</v>
      </c>
      <c r="DP326">
        <v>4</v>
      </c>
      <c r="DQ326">
        <v>0.002</v>
      </c>
      <c r="DR326">
        <v>0.003</v>
      </c>
      <c r="DS326">
        <v>8.559</v>
      </c>
      <c r="DT326">
        <v>0.154</v>
      </c>
      <c r="DU326">
        <v>420</v>
      </c>
      <c r="DV326">
        <v>13</v>
      </c>
      <c r="DW326">
        <v>1.35</v>
      </c>
      <c r="DX326">
        <v>0.35</v>
      </c>
      <c r="DY326">
        <v>-10.0988190243902</v>
      </c>
      <c r="DZ326">
        <v>0.580197909407691</v>
      </c>
      <c r="EA326">
        <v>0.255375643659802</v>
      </c>
      <c r="EB326">
        <v>0</v>
      </c>
      <c r="EC326">
        <v>3.4309</v>
      </c>
      <c r="ED326">
        <v>-0.408951076320932</v>
      </c>
      <c r="EE326">
        <v>0.201955757531198</v>
      </c>
      <c r="EF326">
        <v>1</v>
      </c>
      <c r="EG326">
        <v>0.00053717843902439</v>
      </c>
      <c r="EH326">
        <v>-0.051056308641115</v>
      </c>
      <c r="EI326">
        <v>0.00792410147659682</v>
      </c>
      <c r="EJ326">
        <v>1</v>
      </c>
      <c r="EK326">
        <v>2</v>
      </c>
      <c r="EL326">
        <v>3</v>
      </c>
      <c r="EM326" t="s">
        <v>306</v>
      </c>
      <c r="EN326">
        <v>100</v>
      </c>
      <c r="EO326">
        <v>100</v>
      </c>
      <c r="EP326">
        <v>11.7</v>
      </c>
      <c r="EQ326">
        <v>0.1533</v>
      </c>
      <c r="ER326">
        <v>5.25304998807394</v>
      </c>
      <c r="ES326">
        <v>0.0095515401478521</v>
      </c>
      <c r="ET326">
        <v>-4.08282145803731e-06</v>
      </c>
      <c r="EU326">
        <v>9.61633180237613e-10</v>
      </c>
      <c r="EV326">
        <v>-0.0133641391554055</v>
      </c>
      <c r="EW326">
        <v>0.00964955815971448</v>
      </c>
      <c r="EX326">
        <v>0.000351754833574242</v>
      </c>
      <c r="EY326">
        <v>-6.74969522547015e-06</v>
      </c>
      <c r="EZ326">
        <v>-1</v>
      </c>
      <c r="FA326">
        <v>-1</v>
      </c>
      <c r="FB326">
        <v>-1</v>
      </c>
      <c r="FC326">
        <v>-1</v>
      </c>
      <c r="FD326">
        <v>10.7</v>
      </c>
      <c r="FE326">
        <v>10.7</v>
      </c>
      <c r="FF326">
        <v>2</v>
      </c>
      <c r="FG326">
        <v>792.891</v>
      </c>
      <c r="FH326">
        <v>740.716</v>
      </c>
      <c r="FI326">
        <v>19.9996</v>
      </c>
      <c r="FJ326">
        <v>26.7184</v>
      </c>
      <c r="FK326">
        <v>30</v>
      </c>
      <c r="FL326">
        <v>26.7948</v>
      </c>
      <c r="FM326">
        <v>26.7722</v>
      </c>
      <c r="FN326">
        <v>55.508</v>
      </c>
      <c r="FO326">
        <v>15.0926</v>
      </c>
      <c r="FP326">
        <v>6.08919</v>
      </c>
      <c r="FQ326">
        <v>20</v>
      </c>
      <c r="FR326">
        <v>1033.62</v>
      </c>
      <c r="FS326">
        <v>12.9953</v>
      </c>
      <c r="FT326">
        <v>100.066</v>
      </c>
      <c r="FU326">
        <v>100.425</v>
      </c>
    </row>
    <row r="327" spans="1:177">
      <c r="A327">
        <v>311</v>
      </c>
      <c r="B327">
        <v>1621534189.6</v>
      </c>
      <c r="C327">
        <v>620.099999904633</v>
      </c>
      <c r="D327" t="s">
        <v>918</v>
      </c>
      <c r="E327" t="s">
        <v>919</v>
      </c>
      <c r="G327">
        <v>1621534189.6</v>
      </c>
      <c r="H327">
        <f>CD327*AF327*(BZ327-CA327)/(100*BS327*(1000-AF327*BZ327))</f>
        <v>0</v>
      </c>
      <c r="I327">
        <f>CD327*AF327*(BY327-BX327*(1000-AF327*CA327)/(1000-AF327*BZ327))/(100*BS327)</f>
        <v>0</v>
      </c>
      <c r="J327">
        <f>BX327 - IF(AF327&gt;1, I327*BS327*100.0/(AH327*CL327), 0)</f>
        <v>0</v>
      </c>
      <c r="K327">
        <f>((Q327-H327/2)*J327-I327)/(Q327+H327/2)</f>
        <v>0</v>
      </c>
      <c r="L327">
        <f>K327*(CE327+CF327)/1000.0</f>
        <v>0</v>
      </c>
      <c r="M327">
        <f>(BX327 - IF(AF327&gt;1, I327*BS327*100.0/(AH327*CL327), 0))*(CE327+CF327)/1000.0</f>
        <v>0</v>
      </c>
      <c r="N327">
        <f>2.0/((1/P327-1/O327)+SIGN(P327)*SQRT((1/P327-1/O327)*(1/P327-1/O327) + 4*BT327/((BT327+1)*(BT327+1))*(2*1/P327*1/O327-1/O327*1/O327)))</f>
        <v>0</v>
      </c>
      <c r="O327">
        <f>IF(LEFT(BU327,1)&lt;&gt;"0",IF(LEFT(BU327,1)="1",3.0,BV327),$D$5+$E$5*(CL327*CE327/($K$5*1000))+$F$5*(CL327*CE327/($K$5*1000))*MAX(MIN(BS327,$J$5),$I$5)*MAX(MIN(BS327,$J$5),$I$5)+$G$5*MAX(MIN(BS327,$J$5),$I$5)*(CL327*CE327/($K$5*1000))+$H$5*(CL327*CE327/($K$5*1000))*(CL327*CE327/($K$5*1000)))</f>
        <v>0</v>
      </c>
      <c r="P327">
        <f>H327*(1000-(1000*0.61365*exp(17.502*T327/(240.97+T327))/(CE327+CF327)+BZ327)/2)/(1000*0.61365*exp(17.502*T327/(240.97+T327))/(CE327+CF327)-BZ327)</f>
        <v>0</v>
      </c>
      <c r="Q327">
        <f>1/((BT327+1)/(N327/1.6)+1/(O327/1.37)) + BT327/((BT327+1)/(N327/1.6) + BT327/(O327/1.37))</f>
        <v>0</v>
      </c>
      <c r="R327">
        <f>(BP327*BR327)</f>
        <v>0</v>
      </c>
      <c r="S327">
        <f>(CG327+(R327+2*0.95*5.67E-8*(((CG327+$B$7)+273)^4-(CG327+273)^4)-44100*H327)/(1.84*29.3*O327+8*0.95*5.67E-8*(CG327+273)^3))</f>
        <v>0</v>
      </c>
      <c r="T327">
        <f>($C$7*CH327+$D$7*CI327+$E$7*S327)</f>
        <v>0</v>
      </c>
      <c r="U327">
        <f>0.61365*exp(17.502*T327/(240.97+T327))</f>
        <v>0</v>
      </c>
      <c r="V327">
        <f>(W327/X327*100)</f>
        <v>0</v>
      </c>
      <c r="W327">
        <f>BZ327*(CE327+CF327)/1000</f>
        <v>0</v>
      </c>
      <c r="X327">
        <f>0.61365*exp(17.502*CG327/(240.97+CG327))</f>
        <v>0</v>
      </c>
      <c r="Y327">
        <f>(U327-BZ327*(CE327+CF327)/1000)</f>
        <v>0</v>
      </c>
      <c r="Z327">
        <f>(-H327*44100)</f>
        <v>0</v>
      </c>
      <c r="AA327">
        <f>2*29.3*O327*0.92*(CG327-T327)</f>
        <v>0</v>
      </c>
      <c r="AB327">
        <f>2*0.95*5.67E-8*(((CG327+$B$7)+273)^4-(T327+273)^4)</f>
        <v>0</v>
      </c>
      <c r="AC327">
        <f>R327+AB327+Z327+AA327</f>
        <v>0</v>
      </c>
      <c r="AD327">
        <v>0</v>
      </c>
      <c r="AE327">
        <v>0</v>
      </c>
      <c r="AF327">
        <f>IF(AD327*$H$13&gt;=AH327,1.0,(AH327/(AH327-AD327*$H$13)))</f>
        <v>0</v>
      </c>
      <c r="AG327">
        <f>(AF327-1)*100</f>
        <v>0</v>
      </c>
      <c r="AH327">
        <f>MAX(0,($B$13+$C$13*CL327)/(1+$D$13*CL327)*CE327/(CG327+273)*$E$13)</f>
        <v>0</v>
      </c>
      <c r="AI327" t="s">
        <v>294</v>
      </c>
      <c r="AJ327">
        <v>0</v>
      </c>
      <c r="AK327">
        <v>0</v>
      </c>
      <c r="AL327">
        <f>AK327-AJ327</f>
        <v>0</v>
      </c>
      <c r="AM327">
        <f>AL327/AK327</f>
        <v>0</v>
      </c>
      <c r="AN327">
        <v>0</v>
      </c>
      <c r="AO327" t="s">
        <v>294</v>
      </c>
      <c r="AP327">
        <v>0</v>
      </c>
      <c r="AQ327">
        <v>0</v>
      </c>
      <c r="AR327">
        <f>1-AP327/AQ327</f>
        <v>0</v>
      </c>
      <c r="AS327">
        <v>0.5</v>
      </c>
      <c r="AT327">
        <f>BP327</f>
        <v>0</v>
      </c>
      <c r="AU327">
        <f>I327</f>
        <v>0</v>
      </c>
      <c r="AV327">
        <f>AR327*AS327*AT327</f>
        <v>0</v>
      </c>
      <c r="AW327">
        <f>BB327/AQ327</f>
        <v>0</v>
      </c>
      <c r="AX327">
        <f>(AU327-AN327)/AT327</f>
        <v>0</v>
      </c>
      <c r="AY327">
        <f>(AK327-AQ327)/AQ327</f>
        <v>0</v>
      </c>
      <c r="AZ327" t="s">
        <v>294</v>
      </c>
      <c r="BA327">
        <v>0</v>
      </c>
      <c r="BB327">
        <f>AQ327-BA327</f>
        <v>0</v>
      </c>
      <c r="BC327">
        <f>(AQ327-AP327)/(AQ327-BA327)</f>
        <v>0</v>
      </c>
      <c r="BD327">
        <f>(AK327-AQ327)/(AK327-BA327)</f>
        <v>0</v>
      </c>
      <c r="BE327">
        <f>(AQ327-AP327)/(AQ327-AJ327)</f>
        <v>0</v>
      </c>
      <c r="BF327">
        <f>(AK327-AQ327)/(AK327-AJ327)</f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f>$B$11*CM327+$C$11*CN327+$F$11*CO327*(1-CR327)</f>
        <v>0</v>
      </c>
      <c r="BP327">
        <f>BO327*BQ327</f>
        <v>0</v>
      </c>
      <c r="BQ327">
        <f>($B$11*$D$9+$C$11*$D$9+$F$11*((DB327+CT327)/MAX(DB327+CT327+DC327, 0.1)*$I$9+DC327/MAX(DB327+CT327+DC327, 0.1)*$J$9))/($B$11+$C$11+$F$11)</f>
        <v>0</v>
      </c>
      <c r="BR327">
        <f>($B$11*$K$9+$C$11*$K$9+$F$11*((DB327+CT327)/MAX(DB327+CT327+DC327, 0.1)*$P$9+DC327/MAX(DB327+CT327+DC327, 0.1)*$Q$9))/($B$11+$C$11+$F$11)</f>
        <v>0</v>
      </c>
      <c r="BS327">
        <v>6</v>
      </c>
      <c r="BT327">
        <v>0.5</v>
      </c>
      <c r="BU327" t="s">
        <v>295</v>
      </c>
      <c r="BV327">
        <v>2</v>
      </c>
      <c r="BW327">
        <v>1621534189.6</v>
      </c>
      <c r="BX327">
        <v>1017.88</v>
      </c>
      <c r="BY327">
        <v>1027.89</v>
      </c>
      <c r="BZ327">
        <v>12.9399</v>
      </c>
      <c r="CA327">
        <v>12.9417</v>
      </c>
      <c r="CB327">
        <v>1006.17</v>
      </c>
      <c r="CC327">
        <v>12.7865</v>
      </c>
      <c r="CD327">
        <v>700.005</v>
      </c>
      <c r="CE327">
        <v>100.926</v>
      </c>
      <c r="CF327">
        <v>0.100765</v>
      </c>
      <c r="CG327">
        <v>22.927</v>
      </c>
      <c r="CH327">
        <v>22.9006</v>
      </c>
      <c r="CI327">
        <v>999.9</v>
      </c>
      <c r="CJ327">
        <v>0</v>
      </c>
      <c r="CK327">
        <v>0</v>
      </c>
      <c r="CL327">
        <v>9980</v>
      </c>
      <c r="CM327">
        <v>0</v>
      </c>
      <c r="CN327">
        <v>3.22278</v>
      </c>
      <c r="CO327">
        <v>599.797</v>
      </c>
      <c r="CP327">
        <v>0.932968</v>
      </c>
      <c r="CQ327">
        <v>0.0670323</v>
      </c>
      <c r="CR327">
        <v>0</v>
      </c>
      <c r="CS327">
        <v>3.6652</v>
      </c>
      <c r="CT327">
        <v>4.99951</v>
      </c>
      <c r="CU327">
        <v>86.3516</v>
      </c>
      <c r="CV327">
        <v>4812.41</v>
      </c>
      <c r="CW327">
        <v>37.562</v>
      </c>
      <c r="CX327">
        <v>41.375</v>
      </c>
      <c r="CY327">
        <v>39.937</v>
      </c>
      <c r="CZ327">
        <v>40.875</v>
      </c>
      <c r="DA327">
        <v>39.875</v>
      </c>
      <c r="DB327">
        <v>554.93</v>
      </c>
      <c r="DC327">
        <v>39.87</v>
      </c>
      <c r="DD327">
        <v>0</v>
      </c>
      <c r="DE327">
        <v>1621534193.2</v>
      </c>
      <c r="DF327">
        <v>0</v>
      </c>
      <c r="DG327">
        <v>3.40951923076923</v>
      </c>
      <c r="DH327">
        <v>0.819305998127312</v>
      </c>
      <c r="DI327">
        <v>1.82910427810857</v>
      </c>
      <c r="DJ327">
        <v>86.5169730769231</v>
      </c>
      <c r="DK327">
        <v>15</v>
      </c>
      <c r="DL327">
        <v>1621533543.5</v>
      </c>
      <c r="DM327" t="s">
        <v>296</v>
      </c>
      <c r="DN327">
        <v>1621533543</v>
      </c>
      <c r="DO327">
        <v>1621533543.5</v>
      </c>
      <c r="DP327">
        <v>4</v>
      </c>
      <c r="DQ327">
        <v>0.002</v>
      </c>
      <c r="DR327">
        <v>0.003</v>
      </c>
      <c r="DS327">
        <v>8.559</v>
      </c>
      <c r="DT327">
        <v>0.154</v>
      </c>
      <c r="DU327">
        <v>420</v>
      </c>
      <c r="DV327">
        <v>13</v>
      </c>
      <c r="DW327">
        <v>1.35</v>
      </c>
      <c r="DX327">
        <v>0.35</v>
      </c>
      <c r="DY327">
        <v>-10.0835595121951</v>
      </c>
      <c r="DZ327">
        <v>0.281909477351879</v>
      </c>
      <c r="EA327">
        <v>0.246618688389945</v>
      </c>
      <c r="EB327">
        <v>1</v>
      </c>
      <c r="EC327">
        <v>3.43304411764706</v>
      </c>
      <c r="ED327">
        <v>-0.136144334543632</v>
      </c>
      <c r="EE327">
        <v>0.201947950765387</v>
      </c>
      <c r="EF327">
        <v>1</v>
      </c>
      <c r="EG327">
        <v>-0.000425148536585366</v>
      </c>
      <c r="EH327">
        <v>-0.0572494310801394</v>
      </c>
      <c r="EI327">
        <v>0.00813869299002702</v>
      </c>
      <c r="EJ327">
        <v>1</v>
      </c>
      <c r="EK327">
        <v>3</v>
      </c>
      <c r="EL327">
        <v>3</v>
      </c>
      <c r="EM327" t="s">
        <v>297</v>
      </c>
      <c r="EN327">
        <v>100</v>
      </c>
      <c r="EO327">
        <v>100</v>
      </c>
      <c r="EP327">
        <v>11.71</v>
      </c>
      <c r="EQ327">
        <v>0.1534</v>
      </c>
      <c r="ER327">
        <v>5.25304998807394</v>
      </c>
      <c r="ES327">
        <v>0.0095515401478521</v>
      </c>
      <c r="ET327">
        <v>-4.08282145803731e-06</v>
      </c>
      <c r="EU327">
        <v>9.61633180237613e-10</v>
      </c>
      <c r="EV327">
        <v>-0.0133641391554055</v>
      </c>
      <c r="EW327">
        <v>0.00964955815971448</v>
      </c>
      <c r="EX327">
        <v>0.000351754833574242</v>
      </c>
      <c r="EY327">
        <v>-6.74969522547015e-06</v>
      </c>
      <c r="EZ327">
        <v>-1</v>
      </c>
      <c r="FA327">
        <v>-1</v>
      </c>
      <c r="FB327">
        <v>-1</v>
      </c>
      <c r="FC327">
        <v>-1</v>
      </c>
      <c r="FD327">
        <v>10.8</v>
      </c>
      <c r="FE327">
        <v>10.8</v>
      </c>
      <c r="FF327">
        <v>2</v>
      </c>
      <c r="FG327">
        <v>793.069</v>
      </c>
      <c r="FH327">
        <v>740.685</v>
      </c>
      <c r="FI327">
        <v>19.9999</v>
      </c>
      <c r="FJ327">
        <v>26.7184</v>
      </c>
      <c r="FK327">
        <v>30</v>
      </c>
      <c r="FL327">
        <v>26.7948</v>
      </c>
      <c r="FM327">
        <v>26.77</v>
      </c>
      <c r="FN327">
        <v>55.6538</v>
      </c>
      <c r="FO327">
        <v>15.0926</v>
      </c>
      <c r="FP327">
        <v>6.08919</v>
      </c>
      <c r="FQ327">
        <v>20</v>
      </c>
      <c r="FR327">
        <v>1036.97</v>
      </c>
      <c r="FS327">
        <v>12.9953</v>
      </c>
      <c r="FT327">
        <v>100.062</v>
      </c>
      <c r="FU327">
        <v>100.426</v>
      </c>
    </row>
    <row r="328" spans="1:177">
      <c r="A328">
        <v>312</v>
      </c>
      <c r="B328">
        <v>1621534191.6</v>
      </c>
      <c r="C328">
        <v>622.099999904633</v>
      </c>
      <c r="D328" t="s">
        <v>920</v>
      </c>
      <c r="E328" t="s">
        <v>921</v>
      </c>
      <c r="G328">
        <v>1621534191.6</v>
      </c>
      <c r="H328">
        <f>CD328*AF328*(BZ328-CA328)/(100*BS328*(1000-AF328*BZ328))</f>
        <v>0</v>
      </c>
      <c r="I328">
        <f>CD328*AF328*(BY328-BX328*(1000-AF328*CA328)/(1000-AF328*BZ328))/(100*BS328)</f>
        <v>0</v>
      </c>
      <c r="J328">
        <f>BX328 - IF(AF328&gt;1, I328*BS328*100.0/(AH328*CL328), 0)</f>
        <v>0</v>
      </c>
      <c r="K328">
        <f>((Q328-H328/2)*J328-I328)/(Q328+H328/2)</f>
        <v>0</v>
      </c>
      <c r="L328">
        <f>K328*(CE328+CF328)/1000.0</f>
        <v>0</v>
      </c>
      <c r="M328">
        <f>(BX328 - IF(AF328&gt;1, I328*BS328*100.0/(AH328*CL328), 0))*(CE328+CF328)/1000.0</f>
        <v>0</v>
      </c>
      <c r="N328">
        <f>2.0/((1/P328-1/O328)+SIGN(P328)*SQRT((1/P328-1/O328)*(1/P328-1/O328) + 4*BT328/((BT328+1)*(BT328+1))*(2*1/P328*1/O328-1/O328*1/O328)))</f>
        <v>0</v>
      </c>
      <c r="O328">
        <f>IF(LEFT(BU328,1)&lt;&gt;"0",IF(LEFT(BU328,1)="1",3.0,BV328),$D$5+$E$5*(CL328*CE328/($K$5*1000))+$F$5*(CL328*CE328/($K$5*1000))*MAX(MIN(BS328,$J$5),$I$5)*MAX(MIN(BS328,$J$5),$I$5)+$G$5*MAX(MIN(BS328,$J$5),$I$5)*(CL328*CE328/($K$5*1000))+$H$5*(CL328*CE328/($K$5*1000))*(CL328*CE328/($K$5*1000)))</f>
        <v>0</v>
      </c>
      <c r="P328">
        <f>H328*(1000-(1000*0.61365*exp(17.502*T328/(240.97+T328))/(CE328+CF328)+BZ328)/2)/(1000*0.61365*exp(17.502*T328/(240.97+T328))/(CE328+CF328)-BZ328)</f>
        <v>0</v>
      </c>
      <c r="Q328">
        <f>1/((BT328+1)/(N328/1.6)+1/(O328/1.37)) + BT328/((BT328+1)/(N328/1.6) + BT328/(O328/1.37))</f>
        <v>0</v>
      </c>
      <c r="R328">
        <f>(BP328*BR328)</f>
        <v>0</v>
      </c>
      <c r="S328">
        <f>(CG328+(R328+2*0.95*5.67E-8*(((CG328+$B$7)+273)^4-(CG328+273)^4)-44100*H328)/(1.84*29.3*O328+8*0.95*5.67E-8*(CG328+273)^3))</f>
        <v>0</v>
      </c>
      <c r="T328">
        <f>($C$7*CH328+$D$7*CI328+$E$7*S328)</f>
        <v>0</v>
      </c>
      <c r="U328">
        <f>0.61365*exp(17.502*T328/(240.97+T328))</f>
        <v>0</v>
      </c>
      <c r="V328">
        <f>(W328/X328*100)</f>
        <v>0</v>
      </c>
      <c r="W328">
        <f>BZ328*(CE328+CF328)/1000</f>
        <v>0</v>
      </c>
      <c r="X328">
        <f>0.61365*exp(17.502*CG328/(240.97+CG328))</f>
        <v>0</v>
      </c>
      <c r="Y328">
        <f>(U328-BZ328*(CE328+CF328)/1000)</f>
        <v>0</v>
      </c>
      <c r="Z328">
        <f>(-H328*44100)</f>
        <v>0</v>
      </c>
      <c r="AA328">
        <f>2*29.3*O328*0.92*(CG328-T328)</f>
        <v>0</v>
      </c>
      <c r="AB328">
        <f>2*0.95*5.67E-8*(((CG328+$B$7)+273)^4-(T328+273)^4)</f>
        <v>0</v>
      </c>
      <c r="AC328">
        <f>R328+AB328+Z328+AA328</f>
        <v>0</v>
      </c>
      <c r="AD328">
        <v>0</v>
      </c>
      <c r="AE328">
        <v>0</v>
      </c>
      <c r="AF328">
        <f>IF(AD328*$H$13&gt;=AH328,1.0,(AH328/(AH328-AD328*$H$13)))</f>
        <v>0</v>
      </c>
      <c r="AG328">
        <f>(AF328-1)*100</f>
        <v>0</v>
      </c>
      <c r="AH328">
        <f>MAX(0,($B$13+$C$13*CL328)/(1+$D$13*CL328)*CE328/(CG328+273)*$E$13)</f>
        <v>0</v>
      </c>
      <c r="AI328" t="s">
        <v>294</v>
      </c>
      <c r="AJ328">
        <v>0</v>
      </c>
      <c r="AK328">
        <v>0</v>
      </c>
      <c r="AL328">
        <f>AK328-AJ328</f>
        <v>0</v>
      </c>
      <c r="AM328">
        <f>AL328/AK328</f>
        <v>0</v>
      </c>
      <c r="AN328">
        <v>0</v>
      </c>
      <c r="AO328" t="s">
        <v>294</v>
      </c>
      <c r="AP328">
        <v>0</v>
      </c>
      <c r="AQ328">
        <v>0</v>
      </c>
      <c r="AR328">
        <f>1-AP328/AQ328</f>
        <v>0</v>
      </c>
      <c r="AS328">
        <v>0.5</v>
      </c>
      <c r="AT328">
        <f>BP328</f>
        <v>0</v>
      </c>
      <c r="AU328">
        <f>I328</f>
        <v>0</v>
      </c>
      <c r="AV328">
        <f>AR328*AS328*AT328</f>
        <v>0</v>
      </c>
      <c r="AW328">
        <f>BB328/AQ328</f>
        <v>0</v>
      </c>
      <c r="AX328">
        <f>(AU328-AN328)/AT328</f>
        <v>0</v>
      </c>
      <c r="AY328">
        <f>(AK328-AQ328)/AQ328</f>
        <v>0</v>
      </c>
      <c r="AZ328" t="s">
        <v>294</v>
      </c>
      <c r="BA328">
        <v>0</v>
      </c>
      <c r="BB328">
        <f>AQ328-BA328</f>
        <v>0</v>
      </c>
      <c r="BC328">
        <f>(AQ328-AP328)/(AQ328-BA328)</f>
        <v>0</v>
      </c>
      <c r="BD328">
        <f>(AK328-AQ328)/(AK328-BA328)</f>
        <v>0</v>
      </c>
      <c r="BE328">
        <f>(AQ328-AP328)/(AQ328-AJ328)</f>
        <v>0</v>
      </c>
      <c r="BF328">
        <f>(AK328-AQ328)/(AK328-AJ328)</f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f>$B$11*CM328+$C$11*CN328+$F$11*CO328*(1-CR328)</f>
        <v>0</v>
      </c>
      <c r="BP328">
        <f>BO328*BQ328</f>
        <v>0</v>
      </c>
      <c r="BQ328">
        <f>($B$11*$D$9+$C$11*$D$9+$F$11*((DB328+CT328)/MAX(DB328+CT328+DC328, 0.1)*$I$9+DC328/MAX(DB328+CT328+DC328, 0.1)*$J$9))/($B$11+$C$11+$F$11)</f>
        <v>0</v>
      </c>
      <c r="BR328">
        <f>($B$11*$K$9+$C$11*$K$9+$F$11*((DB328+CT328)/MAX(DB328+CT328+DC328, 0.1)*$P$9+DC328/MAX(DB328+CT328+DC328, 0.1)*$Q$9))/($B$11+$C$11+$F$11)</f>
        <v>0</v>
      </c>
      <c r="BS328">
        <v>6</v>
      </c>
      <c r="BT328">
        <v>0.5</v>
      </c>
      <c r="BU328" t="s">
        <v>295</v>
      </c>
      <c r="BV328">
        <v>2</v>
      </c>
      <c r="BW328">
        <v>1621534191.6</v>
      </c>
      <c r="BX328">
        <v>1021.32</v>
      </c>
      <c r="BY328">
        <v>1031.19</v>
      </c>
      <c r="BZ328">
        <v>12.9414</v>
      </c>
      <c r="CA328">
        <v>12.9397</v>
      </c>
      <c r="CB328">
        <v>1009.59</v>
      </c>
      <c r="CC328">
        <v>12.7879</v>
      </c>
      <c r="CD328">
        <v>699.873</v>
      </c>
      <c r="CE328">
        <v>100.925</v>
      </c>
      <c r="CF328">
        <v>0.099444</v>
      </c>
      <c r="CG328">
        <v>22.9301</v>
      </c>
      <c r="CH328">
        <v>22.8913</v>
      </c>
      <c r="CI328">
        <v>999.9</v>
      </c>
      <c r="CJ328">
        <v>0</v>
      </c>
      <c r="CK328">
        <v>0</v>
      </c>
      <c r="CL328">
        <v>10030</v>
      </c>
      <c r="CM328">
        <v>0</v>
      </c>
      <c r="CN328">
        <v>3.22278</v>
      </c>
      <c r="CO328">
        <v>599.801</v>
      </c>
      <c r="CP328">
        <v>0.932968</v>
      </c>
      <c r="CQ328">
        <v>0.0670323</v>
      </c>
      <c r="CR328">
        <v>0</v>
      </c>
      <c r="CS328">
        <v>3.5723</v>
      </c>
      <c r="CT328">
        <v>4.99951</v>
      </c>
      <c r="CU328">
        <v>86.5352</v>
      </c>
      <c r="CV328">
        <v>4812.44</v>
      </c>
      <c r="CW328">
        <v>37.562</v>
      </c>
      <c r="CX328">
        <v>41.375</v>
      </c>
      <c r="CY328">
        <v>40</v>
      </c>
      <c r="CZ328">
        <v>40.875</v>
      </c>
      <c r="DA328">
        <v>39.875</v>
      </c>
      <c r="DB328">
        <v>554.93</v>
      </c>
      <c r="DC328">
        <v>39.87</v>
      </c>
      <c r="DD328">
        <v>0</v>
      </c>
      <c r="DE328">
        <v>1621534195.6</v>
      </c>
      <c r="DF328">
        <v>0</v>
      </c>
      <c r="DG328">
        <v>3.42539230769231</v>
      </c>
      <c r="DH328">
        <v>0.827336763495434</v>
      </c>
      <c r="DI328">
        <v>-0.458423918032697</v>
      </c>
      <c r="DJ328">
        <v>86.5978653846154</v>
      </c>
      <c r="DK328">
        <v>15</v>
      </c>
      <c r="DL328">
        <v>1621533543.5</v>
      </c>
      <c r="DM328" t="s">
        <v>296</v>
      </c>
      <c r="DN328">
        <v>1621533543</v>
      </c>
      <c r="DO328">
        <v>1621533543.5</v>
      </c>
      <c r="DP328">
        <v>4</v>
      </c>
      <c r="DQ328">
        <v>0.002</v>
      </c>
      <c r="DR328">
        <v>0.003</v>
      </c>
      <c r="DS328">
        <v>8.559</v>
      </c>
      <c r="DT328">
        <v>0.154</v>
      </c>
      <c r="DU328">
        <v>420</v>
      </c>
      <c r="DV328">
        <v>13</v>
      </c>
      <c r="DW328">
        <v>1.35</v>
      </c>
      <c r="DX328">
        <v>0.35</v>
      </c>
      <c r="DY328">
        <v>-10.0560158536585</v>
      </c>
      <c r="DZ328">
        <v>-0.14500891986061</v>
      </c>
      <c r="EA328">
        <v>0.225765555226457</v>
      </c>
      <c r="EB328">
        <v>1</v>
      </c>
      <c r="EC328">
        <v>3.43361176470588</v>
      </c>
      <c r="ED328">
        <v>-0.17409636517329</v>
      </c>
      <c r="EE328">
        <v>0.196826250288848</v>
      </c>
      <c r="EF328">
        <v>1</v>
      </c>
      <c r="EG328">
        <v>-0.00112421536585366</v>
      </c>
      <c r="EH328">
        <v>-0.0505384990243902</v>
      </c>
      <c r="EI328">
        <v>0.00794984693657011</v>
      </c>
      <c r="EJ328">
        <v>1</v>
      </c>
      <c r="EK328">
        <v>3</v>
      </c>
      <c r="EL328">
        <v>3</v>
      </c>
      <c r="EM328" t="s">
        <v>297</v>
      </c>
      <c r="EN328">
        <v>100</v>
      </c>
      <c r="EO328">
        <v>100</v>
      </c>
      <c r="EP328">
        <v>11.73</v>
      </c>
      <c r="EQ328">
        <v>0.1535</v>
      </c>
      <c r="ER328">
        <v>5.25304998807394</v>
      </c>
      <c r="ES328">
        <v>0.0095515401478521</v>
      </c>
      <c r="ET328">
        <v>-4.08282145803731e-06</v>
      </c>
      <c r="EU328">
        <v>9.61633180237613e-10</v>
      </c>
      <c r="EV328">
        <v>-0.0133641391554055</v>
      </c>
      <c r="EW328">
        <v>0.00964955815971448</v>
      </c>
      <c r="EX328">
        <v>0.000351754833574242</v>
      </c>
      <c r="EY328">
        <v>-6.74969522547015e-06</v>
      </c>
      <c r="EZ328">
        <v>-1</v>
      </c>
      <c r="FA328">
        <v>-1</v>
      </c>
      <c r="FB328">
        <v>-1</v>
      </c>
      <c r="FC328">
        <v>-1</v>
      </c>
      <c r="FD328">
        <v>10.8</v>
      </c>
      <c r="FE328">
        <v>10.8</v>
      </c>
      <c r="FF328">
        <v>2</v>
      </c>
      <c r="FG328">
        <v>793.603</v>
      </c>
      <c r="FH328">
        <v>741.064</v>
      </c>
      <c r="FI328">
        <v>19.9996</v>
      </c>
      <c r="FJ328">
        <v>26.7184</v>
      </c>
      <c r="FK328">
        <v>30</v>
      </c>
      <c r="FL328">
        <v>26.7948</v>
      </c>
      <c r="FM328">
        <v>26.77</v>
      </c>
      <c r="FN328">
        <v>55.8004</v>
      </c>
      <c r="FO328">
        <v>15.0926</v>
      </c>
      <c r="FP328">
        <v>6.08919</v>
      </c>
      <c r="FQ328">
        <v>20</v>
      </c>
      <c r="FR328">
        <v>1040.33</v>
      </c>
      <c r="FS328">
        <v>12.9953</v>
      </c>
      <c r="FT328">
        <v>100.066</v>
      </c>
      <c r="FU328">
        <v>100.425</v>
      </c>
    </row>
    <row r="329" spans="1:177">
      <c r="A329">
        <v>313</v>
      </c>
      <c r="B329">
        <v>1621534193.6</v>
      </c>
      <c r="C329">
        <v>624.099999904633</v>
      </c>
      <c r="D329" t="s">
        <v>922</v>
      </c>
      <c r="E329" t="s">
        <v>923</v>
      </c>
      <c r="G329">
        <v>1621534193.6</v>
      </c>
      <c r="H329">
        <f>CD329*AF329*(BZ329-CA329)/(100*BS329*(1000-AF329*BZ329))</f>
        <v>0</v>
      </c>
      <c r="I329">
        <f>CD329*AF329*(BY329-BX329*(1000-AF329*CA329)/(1000-AF329*BZ329))/(100*BS329)</f>
        <v>0</v>
      </c>
      <c r="J329">
        <f>BX329 - IF(AF329&gt;1, I329*BS329*100.0/(AH329*CL329), 0)</f>
        <v>0</v>
      </c>
      <c r="K329">
        <f>((Q329-H329/2)*J329-I329)/(Q329+H329/2)</f>
        <v>0</v>
      </c>
      <c r="L329">
        <f>K329*(CE329+CF329)/1000.0</f>
        <v>0</v>
      </c>
      <c r="M329">
        <f>(BX329 - IF(AF329&gt;1, I329*BS329*100.0/(AH329*CL329), 0))*(CE329+CF329)/1000.0</f>
        <v>0</v>
      </c>
      <c r="N329">
        <f>2.0/((1/P329-1/O329)+SIGN(P329)*SQRT((1/P329-1/O329)*(1/P329-1/O329) + 4*BT329/((BT329+1)*(BT329+1))*(2*1/P329*1/O329-1/O329*1/O329)))</f>
        <v>0</v>
      </c>
      <c r="O329">
        <f>IF(LEFT(BU329,1)&lt;&gt;"0",IF(LEFT(BU329,1)="1",3.0,BV329),$D$5+$E$5*(CL329*CE329/($K$5*1000))+$F$5*(CL329*CE329/($K$5*1000))*MAX(MIN(BS329,$J$5),$I$5)*MAX(MIN(BS329,$J$5),$I$5)+$G$5*MAX(MIN(BS329,$J$5),$I$5)*(CL329*CE329/($K$5*1000))+$H$5*(CL329*CE329/($K$5*1000))*(CL329*CE329/($K$5*1000)))</f>
        <v>0</v>
      </c>
      <c r="P329">
        <f>H329*(1000-(1000*0.61365*exp(17.502*T329/(240.97+T329))/(CE329+CF329)+BZ329)/2)/(1000*0.61365*exp(17.502*T329/(240.97+T329))/(CE329+CF329)-BZ329)</f>
        <v>0</v>
      </c>
      <c r="Q329">
        <f>1/((BT329+1)/(N329/1.6)+1/(O329/1.37)) + BT329/((BT329+1)/(N329/1.6) + BT329/(O329/1.37))</f>
        <v>0</v>
      </c>
      <c r="R329">
        <f>(BP329*BR329)</f>
        <v>0</v>
      </c>
      <c r="S329">
        <f>(CG329+(R329+2*0.95*5.67E-8*(((CG329+$B$7)+273)^4-(CG329+273)^4)-44100*H329)/(1.84*29.3*O329+8*0.95*5.67E-8*(CG329+273)^3))</f>
        <v>0</v>
      </c>
      <c r="T329">
        <f>($C$7*CH329+$D$7*CI329+$E$7*S329)</f>
        <v>0</v>
      </c>
      <c r="U329">
        <f>0.61365*exp(17.502*T329/(240.97+T329))</f>
        <v>0</v>
      </c>
      <c r="V329">
        <f>(W329/X329*100)</f>
        <v>0</v>
      </c>
      <c r="W329">
        <f>BZ329*(CE329+CF329)/1000</f>
        <v>0</v>
      </c>
      <c r="X329">
        <f>0.61365*exp(17.502*CG329/(240.97+CG329))</f>
        <v>0</v>
      </c>
      <c r="Y329">
        <f>(U329-BZ329*(CE329+CF329)/1000)</f>
        <v>0</v>
      </c>
      <c r="Z329">
        <f>(-H329*44100)</f>
        <v>0</v>
      </c>
      <c r="AA329">
        <f>2*29.3*O329*0.92*(CG329-T329)</f>
        <v>0</v>
      </c>
      <c r="AB329">
        <f>2*0.95*5.67E-8*(((CG329+$B$7)+273)^4-(T329+273)^4)</f>
        <v>0</v>
      </c>
      <c r="AC329">
        <f>R329+AB329+Z329+AA329</f>
        <v>0</v>
      </c>
      <c r="AD329">
        <v>0</v>
      </c>
      <c r="AE329">
        <v>0</v>
      </c>
      <c r="AF329">
        <f>IF(AD329*$H$13&gt;=AH329,1.0,(AH329/(AH329-AD329*$H$13)))</f>
        <v>0</v>
      </c>
      <c r="AG329">
        <f>(AF329-1)*100</f>
        <v>0</v>
      </c>
      <c r="AH329">
        <f>MAX(0,($B$13+$C$13*CL329)/(1+$D$13*CL329)*CE329/(CG329+273)*$E$13)</f>
        <v>0</v>
      </c>
      <c r="AI329" t="s">
        <v>294</v>
      </c>
      <c r="AJ329">
        <v>0</v>
      </c>
      <c r="AK329">
        <v>0</v>
      </c>
      <c r="AL329">
        <f>AK329-AJ329</f>
        <v>0</v>
      </c>
      <c r="AM329">
        <f>AL329/AK329</f>
        <v>0</v>
      </c>
      <c r="AN329">
        <v>0</v>
      </c>
      <c r="AO329" t="s">
        <v>294</v>
      </c>
      <c r="AP329">
        <v>0</v>
      </c>
      <c r="AQ329">
        <v>0</v>
      </c>
      <c r="AR329">
        <f>1-AP329/AQ329</f>
        <v>0</v>
      </c>
      <c r="AS329">
        <v>0.5</v>
      </c>
      <c r="AT329">
        <f>BP329</f>
        <v>0</v>
      </c>
      <c r="AU329">
        <f>I329</f>
        <v>0</v>
      </c>
      <c r="AV329">
        <f>AR329*AS329*AT329</f>
        <v>0</v>
      </c>
      <c r="AW329">
        <f>BB329/AQ329</f>
        <v>0</v>
      </c>
      <c r="AX329">
        <f>(AU329-AN329)/AT329</f>
        <v>0</v>
      </c>
      <c r="AY329">
        <f>(AK329-AQ329)/AQ329</f>
        <v>0</v>
      </c>
      <c r="AZ329" t="s">
        <v>294</v>
      </c>
      <c r="BA329">
        <v>0</v>
      </c>
      <c r="BB329">
        <f>AQ329-BA329</f>
        <v>0</v>
      </c>
      <c r="BC329">
        <f>(AQ329-AP329)/(AQ329-BA329)</f>
        <v>0</v>
      </c>
      <c r="BD329">
        <f>(AK329-AQ329)/(AK329-BA329)</f>
        <v>0</v>
      </c>
      <c r="BE329">
        <f>(AQ329-AP329)/(AQ329-AJ329)</f>
        <v>0</v>
      </c>
      <c r="BF329">
        <f>(AK329-AQ329)/(AK329-AJ329)</f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f>$B$11*CM329+$C$11*CN329+$F$11*CO329*(1-CR329)</f>
        <v>0</v>
      </c>
      <c r="BP329">
        <f>BO329*BQ329</f>
        <v>0</v>
      </c>
      <c r="BQ329">
        <f>($B$11*$D$9+$C$11*$D$9+$F$11*((DB329+CT329)/MAX(DB329+CT329+DC329, 0.1)*$I$9+DC329/MAX(DB329+CT329+DC329, 0.1)*$J$9))/($B$11+$C$11+$F$11)</f>
        <v>0</v>
      </c>
      <c r="BR329">
        <f>($B$11*$K$9+$C$11*$K$9+$F$11*((DB329+CT329)/MAX(DB329+CT329+DC329, 0.1)*$P$9+DC329/MAX(DB329+CT329+DC329, 0.1)*$Q$9))/($B$11+$C$11+$F$11)</f>
        <v>0</v>
      </c>
      <c r="BS329">
        <v>6</v>
      </c>
      <c r="BT329">
        <v>0.5</v>
      </c>
      <c r="BU329" t="s">
        <v>295</v>
      </c>
      <c r="BV329">
        <v>2</v>
      </c>
      <c r="BW329">
        <v>1621534193.6</v>
      </c>
      <c r="BX329">
        <v>1024.57</v>
      </c>
      <c r="BY329">
        <v>1034.51</v>
      </c>
      <c r="BZ329">
        <v>12.9394</v>
      </c>
      <c r="CA329">
        <v>12.9376</v>
      </c>
      <c r="CB329">
        <v>1012.83</v>
      </c>
      <c r="CC329">
        <v>12.7859</v>
      </c>
      <c r="CD329">
        <v>699.824</v>
      </c>
      <c r="CE329">
        <v>100.927</v>
      </c>
      <c r="CF329">
        <v>0.0990526</v>
      </c>
      <c r="CG329">
        <v>22.9278</v>
      </c>
      <c r="CH329">
        <v>22.8972</v>
      </c>
      <c r="CI329">
        <v>999.9</v>
      </c>
      <c r="CJ329">
        <v>0</v>
      </c>
      <c r="CK329">
        <v>0</v>
      </c>
      <c r="CL329">
        <v>10110</v>
      </c>
      <c r="CM329">
        <v>0</v>
      </c>
      <c r="CN329">
        <v>3.22278</v>
      </c>
      <c r="CO329">
        <v>600.105</v>
      </c>
      <c r="CP329">
        <v>0.933003</v>
      </c>
      <c r="CQ329">
        <v>0.0669971</v>
      </c>
      <c r="CR329">
        <v>0</v>
      </c>
      <c r="CS329">
        <v>3.2803</v>
      </c>
      <c r="CT329">
        <v>4.99951</v>
      </c>
      <c r="CU329">
        <v>86.6812</v>
      </c>
      <c r="CV329">
        <v>4814.95</v>
      </c>
      <c r="CW329">
        <v>37.625</v>
      </c>
      <c r="CX329">
        <v>41.375</v>
      </c>
      <c r="CY329">
        <v>40</v>
      </c>
      <c r="CZ329">
        <v>40.875</v>
      </c>
      <c r="DA329">
        <v>39.875</v>
      </c>
      <c r="DB329">
        <v>555.24</v>
      </c>
      <c r="DC329">
        <v>39.87</v>
      </c>
      <c r="DD329">
        <v>0</v>
      </c>
      <c r="DE329">
        <v>1621534197.4</v>
      </c>
      <c r="DF329">
        <v>0</v>
      </c>
      <c r="DG329">
        <v>3.454372</v>
      </c>
      <c r="DH329">
        <v>1.0066692272392</v>
      </c>
      <c r="DI329">
        <v>0.00823077663271289</v>
      </c>
      <c r="DJ329">
        <v>86.564356</v>
      </c>
      <c r="DK329">
        <v>15</v>
      </c>
      <c r="DL329">
        <v>1621533543.5</v>
      </c>
      <c r="DM329" t="s">
        <v>296</v>
      </c>
      <c r="DN329">
        <v>1621533543</v>
      </c>
      <c r="DO329">
        <v>1621533543.5</v>
      </c>
      <c r="DP329">
        <v>4</v>
      </c>
      <c r="DQ329">
        <v>0.002</v>
      </c>
      <c r="DR329">
        <v>0.003</v>
      </c>
      <c r="DS329">
        <v>8.559</v>
      </c>
      <c r="DT329">
        <v>0.154</v>
      </c>
      <c r="DU329">
        <v>420</v>
      </c>
      <c r="DV329">
        <v>13</v>
      </c>
      <c r="DW329">
        <v>1.35</v>
      </c>
      <c r="DX329">
        <v>0.35</v>
      </c>
      <c r="DY329">
        <v>-10.070006097561</v>
      </c>
      <c r="DZ329">
        <v>0.48557289198604</v>
      </c>
      <c r="EA329">
        <v>0.215906611189891</v>
      </c>
      <c r="EB329">
        <v>1</v>
      </c>
      <c r="EC329">
        <v>3.44658823529412</v>
      </c>
      <c r="ED329">
        <v>0.622242421198059</v>
      </c>
      <c r="EE329">
        <v>0.206672660710412</v>
      </c>
      <c r="EF329">
        <v>1</v>
      </c>
      <c r="EG329">
        <v>-0.00178292512195122</v>
      </c>
      <c r="EH329">
        <v>-0.0451218292682927</v>
      </c>
      <c r="EI329">
        <v>0.00784966712063829</v>
      </c>
      <c r="EJ329">
        <v>1</v>
      </c>
      <c r="EK329">
        <v>3</v>
      </c>
      <c r="EL329">
        <v>3</v>
      </c>
      <c r="EM329" t="s">
        <v>297</v>
      </c>
      <c r="EN329">
        <v>100</v>
      </c>
      <c r="EO329">
        <v>100</v>
      </c>
      <c r="EP329">
        <v>11.74</v>
      </c>
      <c r="EQ329">
        <v>0.1535</v>
      </c>
      <c r="ER329">
        <v>5.25304998807394</v>
      </c>
      <c r="ES329">
        <v>0.0095515401478521</v>
      </c>
      <c r="ET329">
        <v>-4.08282145803731e-06</v>
      </c>
      <c r="EU329">
        <v>9.61633180237613e-10</v>
      </c>
      <c r="EV329">
        <v>-0.0133641391554055</v>
      </c>
      <c r="EW329">
        <v>0.00964955815971448</v>
      </c>
      <c r="EX329">
        <v>0.000351754833574242</v>
      </c>
      <c r="EY329">
        <v>-6.74969522547015e-06</v>
      </c>
      <c r="EZ329">
        <v>-1</v>
      </c>
      <c r="FA329">
        <v>-1</v>
      </c>
      <c r="FB329">
        <v>-1</v>
      </c>
      <c r="FC329">
        <v>-1</v>
      </c>
      <c r="FD329">
        <v>10.8</v>
      </c>
      <c r="FE329">
        <v>10.8</v>
      </c>
      <c r="FF329">
        <v>2</v>
      </c>
      <c r="FG329">
        <v>793.59</v>
      </c>
      <c r="FH329">
        <v>741.064</v>
      </c>
      <c r="FI329">
        <v>19.9998</v>
      </c>
      <c r="FJ329">
        <v>26.7184</v>
      </c>
      <c r="FK329">
        <v>29.9999</v>
      </c>
      <c r="FL329">
        <v>26.7935</v>
      </c>
      <c r="FM329">
        <v>26.77</v>
      </c>
      <c r="FN329">
        <v>55.9493</v>
      </c>
      <c r="FO329">
        <v>15.0926</v>
      </c>
      <c r="FP329">
        <v>6.08919</v>
      </c>
      <c r="FQ329">
        <v>20</v>
      </c>
      <c r="FR329">
        <v>1043.71</v>
      </c>
      <c r="FS329">
        <v>12.9953</v>
      </c>
      <c r="FT329">
        <v>100.065</v>
      </c>
      <c r="FU329">
        <v>100.426</v>
      </c>
    </row>
    <row r="330" spans="1:177">
      <c r="A330">
        <v>314</v>
      </c>
      <c r="B330">
        <v>1621534195.6</v>
      </c>
      <c r="C330">
        <v>626.099999904633</v>
      </c>
      <c r="D330" t="s">
        <v>924</v>
      </c>
      <c r="E330" t="s">
        <v>925</v>
      </c>
      <c r="G330">
        <v>1621534195.6</v>
      </c>
      <c r="H330">
        <f>CD330*AF330*(BZ330-CA330)/(100*BS330*(1000-AF330*BZ330))</f>
        <v>0</v>
      </c>
      <c r="I330">
        <f>CD330*AF330*(BY330-BX330*(1000-AF330*CA330)/(1000-AF330*BZ330))/(100*BS330)</f>
        <v>0</v>
      </c>
      <c r="J330">
        <f>BX330 - IF(AF330&gt;1, I330*BS330*100.0/(AH330*CL330), 0)</f>
        <v>0</v>
      </c>
      <c r="K330">
        <f>((Q330-H330/2)*J330-I330)/(Q330+H330/2)</f>
        <v>0</v>
      </c>
      <c r="L330">
        <f>K330*(CE330+CF330)/1000.0</f>
        <v>0</v>
      </c>
      <c r="M330">
        <f>(BX330 - IF(AF330&gt;1, I330*BS330*100.0/(AH330*CL330), 0))*(CE330+CF330)/1000.0</f>
        <v>0</v>
      </c>
      <c r="N330">
        <f>2.0/((1/P330-1/O330)+SIGN(P330)*SQRT((1/P330-1/O330)*(1/P330-1/O330) + 4*BT330/((BT330+1)*(BT330+1))*(2*1/P330*1/O330-1/O330*1/O330)))</f>
        <v>0</v>
      </c>
      <c r="O330">
        <f>IF(LEFT(BU330,1)&lt;&gt;"0",IF(LEFT(BU330,1)="1",3.0,BV330),$D$5+$E$5*(CL330*CE330/($K$5*1000))+$F$5*(CL330*CE330/($K$5*1000))*MAX(MIN(BS330,$J$5),$I$5)*MAX(MIN(BS330,$J$5),$I$5)+$G$5*MAX(MIN(BS330,$J$5),$I$5)*(CL330*CE330/($K$5*1000))+$H$5*(CL330*CE330/($K$5*1000))*(CL330*CE330/($K$5*1000)))</f>
        <v>0</v>
      </c>
      <c r="P330">
        <f>H330*(1000-(1000*0.61365*exp(17.502*T330/(240.97+T330))/(CE330+CF330)+BZ330)/2)/(1000*0.61365*exp(17.502*T330/(240.97+T330))/(CE330+CF330)-BZ330)</f>
        <v>0</v>
      </c>
      <c r="Q330">
        <f>1/((BT330+1)/(N330/1.6)+1/(O330/1.37)) + BT330/((BT330+1)/(N330/1.6) + BT330/(O330/1.37))</f>
        <v>0</v>
      </c>
      <c r="R330">
        <f>(BP330*BR330)</f>
        <v>0</v>
      </c>
      <c r="S330">
        <f>(CG330+(R330+2*0.95*5.67E-8*(((CG330+$B$7)+273)^4-(CG330+273)^4)-44100*H330)/(1.84*29.3*O330+8*0.95*5.67E-8*(CG330+273)^3))</f>
        <v>0</v>
      </c>
      <c r="T330">
        <f>($C$7*CH330+$D$7*CI330+$E$7*S330)</f>
        <v>0</v>
      </c>
      <c r="U330">
        <f>0.61365*exp(17.502*T330/(240.97+T330))</f>
        <v>0</v>
      </c>
      <c r="V330">
        <f>(W330/X330*100)</f>
        <v>0</v>
      </c>
      <c r="W330">
        <f>BZ330*(CE330+CF330)/1000</f>
        <v>0</v>
      </c>
      <c r="X330">
        <f>0.61365*exp(17.502*CG330/(240.97+CG330))</f>
        <v>0</v>
      </c>
      <c r="Y330">
        <f>(U330-BZ330*(CE330+CF330)/1000)</f>
        <v>0</v>
      </c>
      <c r="Z330">
        <f>(-H330*44100)</f>
        <v>0</v>
      </c>
      <c r="AA330">
        <f>2*29.3*O330*0.92*(CG330-T330)</f>
        <v>0</v>
      </c>
      <c r="AB330">
        <f>2*0.95*5.67E-8*(((CG330+$B$7)+273)^4-(T330+273)^4)</f>
        <v>0</v>
      </c>
      <c r="AC330">
        <f>R330+AB330+Z330+AA330</f>
        <v>0</v>
      </c>
      <c r="AD330">
        <v>0</v>
      </c>
      <c r="AE330">
        <v>0</v>
      </c>
      <c r="AF330">
        <f>IF(AD330*$H$13&gt;=AH330,1.0,(AH330/(AH330-AD330*$H$13)))</f>
        <v>0</v>
      </c>
      <c r="AG330">
        <f>(AF330-1)*100</f>
        <v>0</v>
      </c>
      <c r="AH330">
        <f>MAX(0,($B$13+$C$13*CL330)/(1+$D$13*CL330)*CE330/(CG330+273)*$E$13)</f>
        <v>0</v>
      </c>
      <c r="AI330" t="s">
        <v>294</v>
      </c>
      <c r="AJ330">
        <v>0</v>
      </c>
      <c r="AK330">
        <v>0</v>
      </c>
      <c r="AL330">
        <f>AK330-AJ330</f>
        <v>0</v>
      </c>
      <c r="AM330">
        <f>AL330/AK330</f>
        <v>0</v>
      </c>
      <c r="AN330">
        <v>0</v>
      </c>
      <c r="AO330" t="s">
        <v>294</v>
      </c>
      <c r="AP330">
        <v>0</v>
      </c>
      <c r="AQ330">
        <v>0</v>
      </c>
      <c r="AR330">
        <f>1-AP330/AQ330</f>
        <v>0</v>
      </c>
      <c r="AS330">
        <v>0.5</v>
      </c>
      <c r="AT330">
        <f>BP330</f>
        <v>0</v>
      </c>
      <c r="AU330">
        <f>I330</f>
        <v>0</v>
      </c>
      <c r="AV330">
        <f>AR330*AS330*AT330</f>
        <v>0</v>
      </c>
      <c r="AW330">
        <f>BB330/AQ330</f>
        <v>0</v>
      </c>
      <c r="AX330">
        <f>(AU330-AN330)/AT330</f>
        <v>0</v>
      </c>
      <c r="AY330">
        <f>(AK330-AQ330)/AQ330</f>
        <v>0</v>
      </c>
      <c r="AZ330" t="s">
        <v>294</v>
      </c>
      <c r="BA330">
        <v>0</v>
      </c>
      <c r="BB330">
        <f>AQ330-BA330</f>
        <v>0</v>
      </c>
      <c r="BC330">
        <f>(AQ330-AP330)/(AQ330-BA330)</f>
        <v>0</v>
      </c>
      <c r="BD330">
        <f>(AK330-AQ330)/(AK330-BA330)</f>
        <v>0</v>
      </c>
      <c r="BE330">
        <f>(AQ330-AP330)/(AQ330-AJ330)</f>
        <v>0</v>
      </c>
      <c r="BF330">
        <f>(AK330-AQ330)/(AK330-AJ330)</f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f>$B$11*CM330+$C$11*CN330+$F$11*CO330*(1-CR330)</f>
        <v>0</v>
      </c>
      <c r="BP330">
        <f>BO330*BQ330</f>
        <v>0</v>
      </c>
      <c r="BQ330">
        <f>($B$11*$D$9+$C$11*$D$9+$F$11*((DB330+CT330)/MAX(DB330+CT330+DC330, 0.1)*$I$9+DC330/MAX(DB330+CT330+DC330, 0.1)*$J$9))/($B$11+$C$11+$F$11)</f>
        <v>0</v>
      </c>
      <c r="BR330">
        <f>($B$11*$K$9+$C$11*$K$9+$F$11*((DB330+CT330)/MAX(DB330+CT330+DC330, 0.1)*$P$9+DC330/MAX(DB330+CT330+DC330, 0.1)*$Q$9))/($B$11+$C$11+$F$11)</f>
        <v>0</v>
      </c>
      <c r="BS330">
        <v>6</v>
      </c>
      <c r="BT330">
        <v>0.5</v>
      </c>
      <c r="BU330" t="s">
        <v>295</v>
      </c>
      <c r="BV330">
        <v>2</v>
      </c>
      <c r="BW330">
        <v>1621534195.6</v>
      </c>
      <c r="BX330">
        <v>1027.89</v>
      </c>
      <c r="BY330">
        <v>1038.6</v>
      </c>
      <c r="BZ330">
        <v>12.9409</v>
      </c>
      <c r="CA330">
        <v>12.933</v>
      </c>
      <c r="CB330">
        <v>1016.13</v>
      </c>
      <c r="CC330">
        <v>12.7875</v>
      </c>
      <c r="CD330">
        <v>700.005</v>
      </c>
      <c r="CE330">
        <v>100.922</v>
      </c>
      <c r="CF330">
        <v>0.100167</v>
      </c>
      <c r="CG330">
        <v>22.927</v>
      </c>
      <c r="CH330">
        <v>22.8835</v>
      </c>
      <c r="CI330">
        <v>999.9</v>
      </c>
      <c r="CJ330">
        <v>0</v>
      </c>
      <c r="CK330">
        <v>0</v>
      </c>
      <c r="CL330">
        <v>9960</v>
      </c>
      <c r="CM330">
        <v>0</v>
      </c>
      <c r="CN330">
        <v>3.22278</v>
      </c>
      <c r="CO330">
        <v>600.111</v>
      </c>
      <c r="CP330">
        <v>0.933003</v>
      </c>
      <c r="CQ330">
        <v>0.0669971</v>
      </c>
      <c r="CR330">
        <v>0</v>
      </c>
      <c r="CS330">
        <v>3.6308</v>
      </c>
      <c r="CT330">
        <v>4.99951</v>
      </c>
      <c r="CU330">
        <v>86.2226</v>
      </c>
      <c r="CV330">
        <v>4815</v>
      </c>
      <c r="CW330">
        <v>37.562</v>
      </c>
      <c r="CX330">
        <v>41.375</v>
      </c>
      <c r="CY330">
        <v>40</v>
      </c>
      <c r="CZ330">
        <v>40.875</v>
      </c>
      <c r="DA330">
        <v>39.875</v>
      </c>
      <c r="DB330">
        <v>555.24</v>
      </c>
      <c r="DC330">
        <v>39.87</v>
      </c>
      <c r="DD330">
        <v>0</v>
      </c>
      <c r="DE330">
        <v>1621534199.2</v>
      </c>
      <c r="DF330">
        <v>0</v>
      </c>
      <c r="DG330">
        <v>3.46314615384615</v>
      </c>
      <c r="DH330">
        <v>0.939788029907643</v>
      </c>
      <c r="DI330">
        <v>-0.295295719371085</v>
      </c>
      <c r="DJ330">
        <v>86.5453615384615</v>
      </c>
      <c r="DK330">
        <v>15</v>
      </c>
      <c r="DL330">
        <v>1621533543.5</v>
      </c>
      <c r="DM330" t="s">
        <v>296</v>
      </c>
      <c r="DN330">
        <v>1621533543</v>
      </c>
      <c r="DO330">
        <v>1621533543.5</v>
      </c>
      <c r="DP330">
        <v>4</v>
      </c>
      <c r="DQ330">
        <v>0.002</v>
      </c>
      <c r="DR330">
        <v>0.003</v>
      </c>
      <c r="DS330">
        <v>8.559</v>
      </c>
      <c r="DT330">
        <v>0.154</v>
      </c>
      <c r="DU330">
        <v>420</v>
      </c>
      <c r="DV330">
        <v>13</v>
      </c>
      <c r="DW330">
        <v>1.35</v>
      </c>
      <c r="DX330">
        <v>0.35</v>
      </c>
      <c r="DY330">
        <v>-10.068242195122</v>
      </c>
      <c r="DZ330">
        <v>0.389948362369339</v>
      </c>
      <c r="EA330">
        <v>0.216060887189769</v>
      </c>
      <c r="EB330">
        <v>1</v>
      </c>
      <c r="EC330">
        <v>3.43279411764706</v>
      </c>
      <c r="ED330">
        <v>0.694786271234526</v>
      </c>
      <c r="EE330">
        <v>0.216130584085554</v>
      </c>
      <c r="EF330">
        <v>1</v>
      </c>
      <c r="EG330">
        <v>-0.00197272980487805</v>
      </c>
      <c r="EH330">
        <v>-0.0296987568919861</v>
      </c>
      <c r="EI330">
        <v>0.00778491713478636</v>
      </c>
      <c r="EJ330">
        <v>1</v>
      </c>
      <c r="EK330">
        <v>3</v>
      </c>
      <c r="EL330">
        <v>3</v>
      </c>
      <c r="EM330" t="s">
        <v>297</v>
      </c>
      <c r="EN330">
        <v>100</v>
      </c>
      <c r="EO330">
        <v>100</v>
      </c>
      <c r="EP330">
        <v>11.76</v>
      </c>
      <c r="EQ330">
        <v>0.1534</v>
      </c>
      <c r="ER330">
        <v>5.25304998807394</v>
      </c>
      <c r="ES330">
        <v>0.0095515401478521</v>
      </c>
      <c r="ET330">
        <v>-4.08282145803731e-06</v>
      </c>
      <c r="EU330">
        <v>9.61633180237613e-10</v>
      </c>
      <c r="EV330">
        <v>-0.0133641391554055</v>
      </c>
      <c r="EW330">
        <v>0.00964955815971448</v>
      </c>
      <c r="EX330">
        <v>0.000351754833574242</v>
      </c>
      <c r="EY330">
        <v>-6.74969522547015e-06</v>
      </c>
      <c r="EZ330">
        <v>-1</v>
      </c>
      <c r="FA330">
        <v>-1</v>
      </c>
      <c r="FB330">
        <v>-1</v>
      </c>
      <c r="FC330">
        <v>-1</v>
      </c>
      <c r="FD330">
        <v>10.9</v>
      </c>
      <c r="FE330">
        <v>10.9</v>
      </c>
      <c r="FF330">
        <v>2</v>
      </c>
      <c r="FG330">
        <v>793.037</v>
      </c>
      <c r="FH330">
        <v>740.875</v>
      </c>
      <c r="FI330">
        <v>19.9998</v>
      </c>
      <c r="FJ330">
        <v>26.7184</v>
      </c>
      <c r="FK330">
        <v>29.9999</v>
      </c>
      <c r="FL330">
        <v>26.7926</v>
      </c>
      <c r="FM330">
        <v>26.77</v>
      </c>
      <c r="FN330">
        <v>56.0985</v>
      </c>
      <c r="FO330">
        <v>15.0926</v>
      </c>
      <c r="FP330">
        <v>6.08919</v>
      </c>
      <c r="FQ330">
        <v>20</v>
      </c>
      <c r="FR330">
        <v>1047.11</v>
      </c>
      <c r="FS330">
        <v>12.9953</v>
      </c>
      <c r="FT330">
        <v>100.068</v>
      </c>
      <c r="FU330">
        <v>100.425</v>
      </c>
    </row>
    <row r="331" spans="1:177">
      <c r="A331">
        <v>315</v>
      </c>
      <c r="B331">
        <v>1621534197.6</v>
      </c>
      <c r="C331">
        <v>628.099999904633</v>
      </c>
      <c r="D331" t="s">
        <v>926</v>
      </c>
      <c r="E331" t="s">
        <v>927</v>
      </c>
      <c r="G331">
        <v>1621534197.6</v>
      </c>
      <c r="H331">
        <f>CD331*AF331*(BZ331-CA331)/(100*BS331*(1000-AF331*BZ331))</f>
        <v>0</v>
      </c>
      <c r="I331">
        <f>CD331*AF331*(BY331-BX331*(1000-AF331*CA331)/(1000-AF331*BZ331))/(100*BS331)</f>
        <v>0</v>
      </c>
      <c r="J331">
        <f>BX331 - IF(AF331&gt;1, I331*BS331*100.0/(AH331*CL331), 0)</f>
        <v>0</v>
      </c>
      <c r="K331">
        <f>((Q331-H331/2)*J331-I331)/(Q331+H331/2)</f>
        <v>0</v>
      </c>
      <c r="L331">
        <f>K331*(CE331+CF331)/1000.0</f>
        <v>0</v>
      </c>
      <c r="M331">
        <f>(BX331 - IF(AF331&gt;1, I331*BS331*100.0/(AH331*CL331), 0))*(CE331+CF331)/1000.0</f>
        <v>0</v>
      </c>
      <c r="N331">
        <f>2.0/((1/P331-1/O331)+SIGN(P331)*SQRT((1/P331-1/O331)*(1/P331-1/O331) + 4*BT331/((BT331+1)*(BT331+1))*(2*1/P331*1/O331-1/O331*1/O331)))</f>
        <v>0</v>
      </c>
      <c r="O331">
        <f>IF(LEFT(BU331,1)&lt;&gt;"0",IF(LEFT(BU331,1)="1",3.0,BV331),$D$5+$E$5*(CL331*CE331/($K$5*1000))+$F$5*(CL331*CE331/($K$5*1000))*MAX(MIN(BS331,$J$5),$I$5)*MAX(MIN(BS331,$J$5),$I$5)+$G$5*MAX(MIN(BS331,$J$5),$I$5)*(CL331*CE331/($K$5*1000))+$H$5*(CL331*CE331/($K$5*1000))*(CL331*CE331/($K$5*1000)))</f>
        <v>0</v>
      </c>
      <c r="P331">
        <f>H331*(1000-(1000*0.61365*exp(17.502*T331/(240.97+T331))/(CE331+CF331)+BZ331)/2)/(1000*0.61365*exp(17.502*T331/(240.97+T331))/(CE331+CF331)-BZ331)</f>
        <v>0</v>
      </c>
      <c r="Q331">
        <f>1/((BT331+1)/(N331/1.6)+1/(O331/1.37)) + BT331/((BT331+1)/(N331/1.6) + BT331/(O331/1.37))</f>
        <v>0</v>
      </c>
      <c r="R331">
        <f>(BP331*BR331)</f>
        <v>0</v>
      </c>
      <c r="S331">
        <f>(CG331+(R331+2*0.95*5.67E-8*(((CG331+$B$7)+273)^4-(CG331+273)^4)-44100*H331)/(1.84*29.3*O331+8*0.95*5.67E-8*(CG331+273)^3))</f>
        <v>0</v>
      </c>
      <c r="T331">
        <f>($C$7*CH331+$D$7*CI331+$E$7*S331)</f>
        <v>0</v>
      </c>
      <c r="U331">
        <f>0.61365*exp(17.502*T331/(240.97+T331))</f>
        <v>0</v>
      </c>
      <c r="V331">
        <f>(W331/X331*100)</f>
        <v>0</v>
      </c>
      <c r="W331">
        <f>BZ331*(CE331+CF331)/1000</f>
        <v>0</v>
      </c>
      <c r="X331">
        <f>0.61365*exp(17.502*CG331/(240.97+CG331))</f>
        <v>0</v>
      </c>
      <c r="Y331">
        <f>(U331-BZ331*(CE331+CF331)/1000)</f>
        <v>0</v>
      </c>
      <c r="Z331">
        <f>(-H331*44100)</f>
        <v>0</v>
      </c>
      <c r="AA331">
        <f>2*29.3*O331*0.92*(CG331-T331)</f>
        <v>0</v>
      </c>
      <c r="AB331">
        <f>2*0.95*5.67E-8*(((CG331+$B$7)+273)^4-(T331+273)^4)</f>
        <v>0</v>
      </c>
      <c r="AC331">
        <f>R331+AB331+Z331+AA331</f>
        <v>0</v>
      </c>
      <c r="AD331">
        <v>0</v>
      </c>
      <c r="AE331">
        <v>0</v>
      </c>
      <c r="AF331">
        <f>IF(AD331*$H$13&gt;=AH331,1.0,(AH331/(AH331-AD331*$H$13)))</f>
        <v>0</v>
      </c>
      <c r="AG331">
        <f>(AF331-1)*100</f>
        <v>0</v>
      </c>
      <c r="AH331">
        <f>MAX(0,($B$13+$C$13*CL331)/(1+$D$13*CL331)*CE331/(CG331+273)*$E$13)</f>
        <v>0</v>
      </c>
      <c r="AI331" t="s">
        <v>294</v>
      </c>
      <c r="AJ331">
        <v>0</v>
      </c>
      <c r="AK331">
        <v>0</v>
      </c>
      <c r="AL331">
        <f>AK331-AJ331</f>
        <v>0</v>
      </c>
      <c r="AM331">
        <f>AL331/AK331</f>
        <v>0</v>
      </c>
      <c r="AN331">
        <v>0</v>
      </c>
      <c r="AO331" t="s">
        <v>294</v>
      </c>
      <c r="AP331">
        <v>0</v>
      </c>
      <c r="AQ331">
        <v>0</v>
      </c>
      <c r="AR331">
        <f>1-AP331/AQ331</f>
        <v>0</v>
      </c>
      <c r="AS331">
        <v>0.5</v>
      </c>
      <c r="AT331">
        <f>BP331</f>
        <v>0</v>
      </c>
      <c r="AU331">
        <f>I331</f>
        <v>0</v>
      </c>
      <c r="AV331">
        <f>AR331*AS331*AT331</f>
        <v>0</v>
      </c>
      <c r="AW331">
        <f>BB331/AQ331</f>
        <v>0</v>
      </c>
      <c r="AX331">
        <f>(AU331-AN331)/AT331</f>
        <v>0</v>
      </c>
      <c r="AY331">
        <f>(AK331-AQ331)/AQ331</f>
        <v>0</v>
      </c>
      <c r="AZ331" t="s">
        <v>294</v>
      </c>
      <c r="BA331">
        <v>0</v>
      </c>
      <c r="BB331">
        <f>AQ331-BA331</f>
        <v>0</v>
      </c>
      <c r="BC331">
        <f>(AQ331-AP331)/(AQ331-BA331)</f>
        <v>0</v>
      </c>
      <c r="BD331">
        <f>(AK331-AQ331)/(AK331-BA331)</f>
        <v>0</v>
      </c>
      <c r="BE331">
        <f>(AQ331-AP331)/(AQ331-AJ331)</f>
        <v>0</v>
      </c>
      <c r="BF331">
        <f>(AK331-AQ331)/(AK331-AJ331)</f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f>$B$11*CM331+$C$11*CN331+$F$11*CO331*(1-CR331)</f>
        <v>0</v>
      </c>
      <c r="BP331">
        <f>BO331*BQ331</f>
        <v>0</v>
      </c>
      <c r="BQ331">
        <f>($B$11*$D$9+$C$11*$D$9+$F$11*((DB331+CT331)/MAX(DB331+CT331+DC331, 0.1)*$I$9+DC331/MAX(DB331+CT331+DC331, 0.1)*$J$9))/($B$11+$C$11+$F$11)</f>
        <v>0</v>
      </c>
      <c r="BR331">
        <f>($B$11*$K$9+$C$11*$K$9+$F$11*((DB331+CT331)/MAX(DB331+CT331+DC331, 0.1)*$P$9+DC331/MAX(DB331+CT331+DC331, 0.1)*$Q$9))/($B$11+$C$11+$F$11)</f>
        <v>0</v>
      </c>
      <c r="BS331">
        <v>6</v>
      </c>
      <c r="BT331">
        <v>0.5</v>
      </c>
      <c r="BU331" t="s">
        <v>295</v>
      </c>
      <c r="BV331">
        <v>2</v>
      </c>
      <c r="BW331">
        <v>1621534197.6</v>
      </c>
      <c r="BX331">
        <v>1031.31</v>
      </c>
      <c r="BY331">
        <v>1041.24</v>
      </c>
      <c r="BZ331">
        <v>12.9408</v>
      </c>
      <c r="CA331">
        <v>12.9336</v>
      </c>
      <c r="CB331">
        <v>1019.54</v>
      </c>
      <c r="CC331">
        <v>12.7874</v>
      </c>
      <c r="CD331">
        <v>699.947</v>
      </c>
      <c r="CE331">
        <v>100.927</v>
      </c>
      <c r="CF331">
        <v>0.0995253</v>
      </c>
      <c r="CG331">
        <v>22.9278</v>
      </c>
      <c r="CH331">
        <v>22.8953</v>
      </c>
      <c r="CI331">
        <v>999.9</v>
      </c>
      <c r="CJ331">
        <v>0</v>
      </c>
      <c r="CK331">
        <v>0</v>
      </c>
      <c r="CL331">
        <v>10050</v>
      </c>
      <c r="CM331">
        <v>0</v>
      </c>
      <c r="CN331">
        <v>3.22278</v>
      </c>
      <c r="CO331">
        <v>600.118</v>
      </c>
      <c r="CP331">
        <v>0.933003</v>
      </c>
      <c r="CQ331">
        <v>0.0669971</v>
      </c>
      <c r="CR331">
        <v>0</v>
      </c>
      <c r="CS331">
        <v>3.7139</v>
      </c>
      <c r="CT331">
        <v>4.99951</v>
      </c>
      <c r="CU331">
        <v>86.2446</v>
      </c>
      <c r="CV331">
        <v>4815.06</v>
      </c>
      <c r="CW331">
        <v>37.562</v>
      </c>
      <c r="CX331">
        <v>41.375</v>
      </c>
      <c r="CY331">
        <v>40</v>
      </c>
      <c r="CZ331">
        <v>40.875</v>
      </c>
      <c r="DA331">
        <v>39.875</v>
      </c>
      <c r="DB331">
        <v>555.25</v>
      </c>
      <c r="DC331">
        <v>39.87</v>
      </c>
      <c r="DD331">
        <v>0</v>
      </c>
      <c r="DE331">
        <v>1621534201.6</v>
      </c>
      <c r="DF331">
        <v>0</v>
      </c>
      <c r="DG331">
        <v>3.50438461538462</v>
      </c>
      <c r="DH331">
        <v>0.730584612380505</v>
      </c>
      <c r="DI331">
        <v>-1.09199999201011</v>
      </c>
      <c r="DJ331">
        <v>86.5546923076923</v>
      </c>
      <c r="DK331">
        <v>15</v>
      </c>
      <c r="DL331">
        <v>1621533543.5</v>
      </c>
      <c r="DM331" t="s">
        <v>296</v>
      </c>
      <c r="DN331">
        <v>1621533543</v>
      </c>
      <c r="DO331">
        <v>1621533543.5</v>
      </c>
      <c r="DP331">
        <v>4</v>
      </c>
      <c r="DQ331">
        <v>0.002</v>
      </c>
      <c r="DR331">
        <v>0.003</v>
      </c>
      <c r="DS331">
        <v>8.559</v>
      </c>
      <c r="DT331">
        <v>0.154</v>
      </c>
      <c r="DU331">
        <v>420</v>
      </c>
      <c r="DV331">
        <v>13</v>
      </c>
      <c r="DW331">
        <v>1.35</v>
      </c>
      <c r="DX331">
        <v>0.35</v>
      </c>
      <c r="DY331">
        <v>-10.0687214634146</v>
      </c>
      <c r="DZ331">
        <v>-0.19738285714286</v>
      </c>
      <c r="EA331">
        <v>0.225123383433597</v>
      </c>
      <c r="EB331">
        <v>1</v>
      </c>
      <c r="EC331">
        <v>3.45370294117647</v>
      </c>
      <c r="ED331">
        <v>0.729868242968807</v>
      </c>
      <c r="EE331">
        <v>0.218675558070014</v>
      </c>
      <c r="EF331">
        <v>1</v>
      </c>
      <c r="EG331">
        <v>-0.00345208956097561</v>
      </c>
      <c r="EH331">
        <v>-0.0196640276655052</v>
      </c>
      <c r="EI331">
        <v>0.007968710830794</v>
      </c>
      <c r="EJ331">
        <v>1</v>
      </c>
      <c r="EK331">
        <v>3</v>
      </c>
      <c r="EL331">
        <v>3</v>
      </c>
      <c r="EM331" t="s">
        <v>297</v>
      </c>
      <c r="EN331">
        <v>100</v>
      </c>
      <c r="EO331">
        <v>100</v>
      </c>
      <c r="EP331">
        <v>11.77</v>
      </c>
      <c r="EQ331">
        <v>0.1534</v>
      </c>
      <c r="ER331">
        <v>5.25304998807394</v>
      </c>
      <c r="ES331">
        <v>0.0095515401478521</v>
      </c>
      <c r="ET331">
        <v>-4.08282145803731e-06</v>
      </c>
      <c r="EU331">
        <v>9.61633180237613e-10</v>
      </c>
      <c r="EV331">
        <v>-0.0133641391554055</v>
      </c>
      <c r="EW331">
        <v>0.00964955815971448</v>
      </c>
      <c r="EX331">
        <v>0.000351754833574242</v>
      </c>
      <c r="EY331">
        <v>-6.74969522547015e-06</v>
      </c>
      <c r="EZ331">
        <v>-1</v>
      </c>
      <c r="FA331">
        <v>-1</v>
      </c>
      <c r="FB331">
        <v>-1</v>
      </c>
      <c r="FC331">
        <v>-1</v>
      </c>
      <c r="FD331">
        <v>10.9</v>
      </c>
      <c r="FE331">
        <v>10.9</v>
      </c>
      <c r="FF331">
        <v>2</v>
      </c>
      <c r="FG331">
        <v>793.037</v>
      </c>
      <c r="FH331">
        <v>741.034</v>
      </c>
      <c r="FI331">
        <v>19.9999</v>
      </c>
      <c r="FJ331">
        <v>26.7161</v>
      </c>
      <c r="FK331">
        <v>29.9999</v>
      </c>
      <c r="FL331">
        <v>26.7926</v>
      </c>
      <c r="FM331">
        <v>26.7678</v>
      </c>
      <c r="FN331">
        <v>56.2407</v>
      </c>
      <c r="FO331">
        <v>15.0926</v>
      </c>
      <c r="FP331">
        <v>6.08919</v>
      </c>
      <c r="FQ331">
        <v>20</v>
      </c>
      <c r="FR331">
        <v>1050.46</v>
      </c>
      <c r="FS331">
        <v>12.9953</v>
      </c>
      <c r="FT331">
        <v>100.065</v>
      </c>
      <c r="FU331">
        <v>100.426</v>
      </c>
    </row>
    <row r="332" spans="1:177">
      <c r="A332">
        <v>316</v>
      </c>
      <c r="B332">
        <v>1621534199.6</v>
      </c>
      <c r="C332">
        <v>630.099999904633</v>
      </c>
      <c r="D332" t="s">
        <v>928</v>
      </c>
      <c r="E332" t="s">
        <v>929</v>
      </c>
      <c r="G332">
        <v>1621534199.6</v>
      </c>
      <c r="H332">
        <f>CD332*AF332*(BZ332-CA332)/(100*BS332*(1000-AF332*BZ332))</f>
        <v>0</v>
      </c>
      <c r="I332">
        <f>CD332*AF332*(BY332-BX332*(1000-AF332*CA332)/(1000-AF332*BZ332))/(100*BS332)</f>
        <v>0</v>
      </c>
      <c r="J332">
        <f>BX332 - IF(AF332&gt;1, I332*BS332*100.0/(AH332*CL332), 0)</f>
        <v>0</v>
      </c>
      <c r="K332">
        <f>((Q332-H332/2)*J332-I332)/(Q332+H332/2)</f>
        <v>0</v>
      </c>
      <c r="L332">
        <f>K332*(CE332+CF332)/1000.0</f>
        <v>0</v>
      </c>
      <c r="M332">
        <f>(BX332 - IF(AF332&gt;1, I332*BS332*100.0/(AH332*CL332), 0))*(CE332+CF332)/1000.0</f>
        <v>0</v>
      </c>
      <c r="N332">
        <f>2.0/((1/P332-1/O332)+SIGN(P332)*SQRT((1/P332-1/O332)*(1/P332-1/O332) + 4*BT332/((BT332+1)*(BT332+1))*(2*1/P332*1/O332-1/O332*1/O332)))</f>
        <v>0</v>
      </c>
      <c r="O332">
        <f>IF(LEFT(BU332,1)&lt;&gt;"0",IF(LEFT(BU332,1)="1",3.0,BV332),$D$5+$E$5*(CL332*CE332/($K$5*1000))+$F$5*(CL332*CE332/($K$5*1000))*MAX(MIN(BS332,$J$5),$I$5)*MAX(MIN(BS332,$J$5),$I$5)+$G$5*MAX(MIN(BS332,$J$5),$I$5)*(CL332*CE332/($K$5*1000))+$H$5*(CL332*CE332/($K$5*1000))*(CL332*CE332/($K$5*1000)))</f>
        <v>0</v>
      </c>
      <c r="P332">
        <f>H332*(1000-(1000*0.61365*exp(17.502*T332/(240.97+T332))/(CE332+CF332)+BZ332)/2)/(1000*0.61365*exp(17.502*T332/(240.97+T332))/(CE332+CF332)-BZ332)</f>
        <v>0</v>
      </c>
      <c r="Q332">
        <f>1/((BT332+1)/(N332/1.6)+1/(O332/1.37)) + BT332/((BT332+1)/(N332/1.6) + BT332/(O332/1.37))</f>
        <v>0</v>
      </c>
      <c r="R332">
        <f>(BP332*BR332)</f>
        <v>0</v>
      </c>
      <c r="S332">
        <f>(CG332+(R332+2*0.95*5.67E-8*(((CG332+$B$7)+273)^4-(CG332+273)^4)-44100*H332)/(1.84*29.3*O332+8*0.95*5.67E-8*(CG332+273)^3))</f>
        <v>0</v>
      </c>
      <c r="T332">
        <f>($C$7*CH332+$D$7*CI332+$E$7*S332)</f>
        <v>0</v>
      </c>
      <c r="U332">
        <f>0.61365*exp(17.502*T332/(240.97+T332))</f>
        <v>0</v>
      </c>
      <c r="V332">
        <f>(W332/X332*100)</f>
        <v>0</v>
      </c>
      <c r="W332">
        <f>BZ332*(CE332+CF332)/1000</f>
        <v>0</v>
      </c>
      <c r="X332">
        <f>0.61365*exp(17.502*CG332/(240.97+CG332))</f>
        <v>0</v>
      </c>
      <c r="Y332">
        <f>(U332-BZ332*(CE332+CF332)/1000)</f>
        <v>0</v>
      </c>
      <c r="Z332">
        <f>(-H332*44100)</f>
        <v>0</v>
      </c>
      <c r="AA332">
        <f>2*29.3*O332*0.92*(CG332-T332)</f>
        <v>0</v>
      </c>
      <c r="AB332">
        <f>2*0.95*5.67E-8*(((CG332+$B$7)+273)^4-(T332+273)^4)</f>
        <v>0</v>
      </c>
      <c r="AC332">
        <f>R332+AB332+Z332+AA332</f>
        <v>0</v>
      </c>
      <c r="AD332">
        <v>0</v>
      </c>
      <c r="AE332">
        <v>0</v>
      </c>
      <c r="AF332">
        <f>IF(AD332*$H$13&gt;=AH332,1.0,(AH332/(AH332-AD332*$H$13)))</f>
        <v>0</v>
      </c>
      <c r="AG332">
        <f>(AF332-1)*100</f>
        <v>0</v>
      </c>
      <c r="AH332">
        <f>MAX(0,($B$13+$C$13*CL332)/(1+$D$13*CL332)*CE332/(CG332+273)*$E$13)</f>
        <v>0</v>
      </c>
      <c r="AI332" t="s">
        <v>294</v>
      </c>
      <c r="AJ332">
        <v>0</v>
      </c>
      <c r="AK332">
        <v>0</v>
      </c>
      <c r="AL332">
        <f>AK332-AJ332</f>
        <v>0</v>
      </c>
      <c r="AM332">
        <f>AL332/AK332</f>
        <v>0</v>
      </c>
      <c r="AN332">
        <v>0</v>
      </c>
      <c r="AO332" t="s">
        <v>294</v>
      </c>
      <c r="AP332">
        <v>0</v>
      </c>
      <c r="AQ332">
        <v>0</v>
      </c>
      <c r="AR332">
        <f>1-AP332/AQ332</f>
        <v>0</v>
      </c>
      <c r="AS332">
        <v>0.5</v>
      </c>
      <c r="AT332">
        <f>BP332</f>
        <v>0</v>
      </c>
      <c r="AU332">
        <f>I332</f>
        <v>0</v>
      </c>
      <c r="AV332">
        <f>AR332*AS332*AT332</f>
        <v>0</v>
      </c>
      <c r="AW332">
        <f>BB332/AQ332</f>
        <v>0</v>
      </c>
      <c r="AX332">
        <f>(AU332-AN332)/AT332</f>
        <v>0</v>
      </c>
      <c r="AY332">
        <f>(AK332-AQ332)/AQ332</f>
        <v>0</v>
      </c>
      <c r="AZ332" t="s">
        <v>294</v>
      </c>
      <c r="BA332">
        <v>0</v>
      </c>
      <c r="BB332">
        <f>AQ332-BA332</f>
        <v>0</v>
      </c>
      <c r="BC332">
        <f>(AQ332-AP332)/(AQ332-BA332)</f>
        <v>0</v>
      </c>
      <c r="BD332">
        <f>(AK332-AQ332)/(AK332-BA332)</f>
        <v>0</v>
      </c>
      <c r="BE332">
        <f>(AQ332-AP332)/(AQ332-AJ332)</f>
        <v>0</v>
      </c>
      <c r="BF332">
        <f>(AK332-AQ332)/(AK332-AJ332)</f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f>$B$11*CM332+$C$11*CN332+$F$11*CO332*(1-CR332)</f>
        <v>0</v>
      </c>
      <c r="BP332">
        <f>BO332*BQ332</f>
        <v>0</v>
      </c>
      <c r="BQ332">
        <f>($B$11*$D$9+$C$11*$D$9+$F$11*((DB332+CT332)/MAX(DB332+CT332+DC332, 0.1)*$I$9+DC332/MAX(DB332+CT332+DC332, 0.1)*$J$9))/($B$11+$C$11+$F$11)</f>
        <v>0</v>
      </c>
      <c r="BR332">
        <f>($B$11*$K$9+$C$11*$K$9+$F$11*((DB332+CT332)/MAX(DB332+CT332+DC332, 0.1)*$P$9+DC332/MAX(DB332+CT332+DC332, 0.1)*$Q$9))/($B$11+$C$11+$F$11)</f>
        <v>0</v>
      </c>
      <c r="BS332">
        <v>6</v>
      </c>
      <c r="BT332">
        <v>0.5</v>
      </c>
      <c r="BU332" t="s">
        <v>295</v>
      </c>
      <c r="BV332">
        <v>2</v>
      </c>
      <c r="BW332">
        <v>1621534199.6</v>
      </c>
      <c r="BX332">
        <v>1034.55</v>
      </c>
      <c r="BY332">
        <v>1044.74</v>
      </c>
      <c r="BZ332">
        <v>12.9385</v>
      </c>
      <c r="CA332">
        <v>12.9338</v>
      </c>
      <c r="CB332">
        <v>1022.77</v>
      </c>
      <c r="CC332">
        <v>12.7851</v>
      </c>
      <c r="CD332">
        <v>699.751</v>
      </c>
      <c r="CE332">
        <v>100.926</v>
      </c>
      <c r="CF332">
        <v>0.0997236</v>
      </c>
      <c r="CG332">
        <v>22.9274</v>
      </c>
      <c r="CH332">
        <v>22.8933</v>
      </c>
      <c r="CI332">
        <v>999.9</v>
      </c>
      <c r="CJ332">
        <v>0</v>
      </c>
      <c r="CK332">
        <v>0</v>
      </c>
      <c r="CL332">
        <v>10020</v>
      </c>
      <c r="CM332">
        <v>0</v>
      </c>
      <c r="CN332">
        <v>3.17755</v>
      </c>
      <c r="CO332">
        <v>600.106</v>
      </c>
      <c r="CP332">
        <v>0.933003</v>
      </c>
      <c r="CQ332">
        <v>0.0669971</v>
      </c>
      <c r="CR332">
        <v>0</v>
      </c>
      <c r="CS332">
        <v>3.3778</v>
      </c>
      <c r="CT332">
        <v>4.99951</v>
      </c>
      <c r="CU332">
        <v>86.449</v>
      </c>
      <c r="CV332">
        <v>4814.96</v>
      </c>
      <c r="CW332">
        <v>37.562</v>
      </c>
      <c r="CX332">
        <v>41.375</v>
      </c>
      <c r="CY332">
        <v>40</v>
      </c>
      <c r="CZ332">
        <v>40.875</v>
      </c>
      <c r="DA332">
        <v>39.875</v>
      </c>
      <c r="DB332">
        <v>555.24</v>
      </c>
      <c r="DC332">
        <v>39.87</v>
      </c>
      <c r="DD332">
        <v>0</v>
      </c>
      <c r="DE332">
        <v>1621534203.4</v>
      </c>
      <c r="DF332">
        <v>0</v>
      </c>
      <c r="DG332">
        <v>3.515152</v>
      </c>
      <c r="DH332">
        <v>0.182546147893805</v>
      </c>
      <c r="DI332">
        <v>-1.32427691148642</v>
      </c>
      <c r="DJ332">
        <v>86.521864</v>
      </c>
      <c r="DK332">
        <v>15</v>
      </c>
      <c r="DL332">
        <v>1621533543.5</v>
      </c>
      <c r="DM332" t="s">
        <v>296</v>
      </c>
      <c r="DN332">
        <v>1621533543</v>
      </c>
      <c r="DO332">
        <v>1621533543.5</v>
      </c>
      <c r="DP332">
        <v>4</v>
      </c>
      <c r="DQ332">
        <v>0.002</v>
      </c>
      <c r="DR332">
        <v>0.003</v>
      </c>
      <c r="DS332">
        <v>8.559</v>
      </c>
      <c r="DT332">
        <v>0.154</v>
      </c>
      <c r="DU332">
        <v>420</v>
      </c>
      <c r="DV332">
        <v>13</v>
      </c>
      <c r="DW332">
        <v>1.35</v>
      </c>
      <c r="DX332">
        <v>0.35</v>
      </c>
      <c r="DY332">
        <v>-10.0583568292683</v>
      </c>
      <c r="DZ332">
        <v>-0.448183902439029</v>
      </c>
      <c r="EA332">
        <v>0.213910901276837</v>
      </c>
      <c r="EB332">
        <v>1</v>
      </c>
      <c r="EC332">
        <v>3.47495</v>
      </c>
      <c r="ED332">
        <v>0.690251856891761</v>
      </c>
      <c r="EE332">
        <v>0.193188628105828</v>
      </c>
      <c r="EF332">
        <v>1</v>
      </c>
      <c r="EG332">
        <v>-0.00375296236585366</v>
      </c>
      <c r="EH332">
        <v>0.00794924703135888</v>
      </c>
      <c r="EI332">
        <v>0.00773726473589828</v>
      </c>
      <c r="EJ332">
        <v>1</v>
      </c>
      <c r="EK332">
        <v>3</v>
      </c>
      <c r="EL332">
        <v>3</v>
      </c>
      <c r="EM332" t="s">
        <v>297</v>
      </c>
      <c r="EN332">
        <v>100</v>
      </c>
      <c r="EO332">
        <v>100</v>
      </c>
      <c r="EP332">
        <v>11.78</v>
      </c>
      <c r="EQ332">
        <v>0.1534</v>
      </c>
      <c r="ER332">
        <v>5.25304998807394</v>
      </c>
      <c r="ES332">
        <v>0.0095515401478521</v>
      </c>
      <c r="ET332">
        <v>-4.08282145803731e-06</v>
      </c>
      <c r="EU332">
        <v>9.61633180237613e-10</v>
      </c>
      <c r="EV332">
        <v>-0.0133641391554055</v>
      </c>
      <c r="EW332">
        <v>0.00964955815971448</v>
      </c>
      <c r="EX332">
        <v>0.000351754833574242</v>
      </c>
      <c r="EY332">
        <v>-6.74969522547015e-06</v>
      </c>
      <c r="EZ332">
        <v>-1</v>
      </c>
      <c r="FA332">
        <v>-1</v>
      </c>
      <c r="FB332">
        <v>-1</v>
      </c>
      <c r="FC332">
        <v>-1</v>
      </c>
      <c r="FD332">
        <v>10.9</v>
      </c>
      <c r="FE332">
        <v>10.9</v>
      </c>
      <c r="FF332">
        <v>2</v>
      </c>
      <c r="FG332">
        <v>792.504</v>
      </c>
      <c r="FH332">
        <v>740.844</v>
      </c>
      <c r="FI332">
        <v>20.0001</v>
      </c>
      <c r="FJ332">
        <v>26.7161</v>
      </c>
      <c r="FK332">
        <v>30.0001</v>
      </c>
      <c r="FL332">
        <v>26.7926</v>
      </c>
      <c r="FM332">
        <v>26.7678</v>
      </c>
      <c r="FN332">
        <v>56.388</v>
      </c>
      <c r="FO332">
        <v>15.0926</v>
      </c>
      <c r="FP332">
        <v>6.08919</v>
      </c>
      <c r="FQ332">
        <v>20</v>
      </c>
      <c r="FR332">
        <v>1053.86</v>
      </c>
      <c r="FS332">
        <v>12.9953</v>
      </c>
      <c r="FT332">
        <v>100.065</v>
      </c>
      <c r="FU332">
        <v>100.426</v>
      </c>
    </row>
    <row r="333" spans="1:177">
      <c r="A333">
        <v>317</v>
      </c>
      <c r="B333">
        <v>1621534201.6</v>
      </c>
      <c r="C333">
        <v>632.099999904633</v>
      </c>
      <c r="D333" t="s">
        <v>930</v>
      </c>
      <c r="E333" t="s">
        <v>931</v>
      </c>
      <c r="G333">
        <v>1621534201.6</v>
      </c>
      <c r="H333">
        <f>CD333*AF333*(BZ333-CA333)/(100*BS333*(1000-AF333*BZ333))</f>
        <v>0</v>
      </c>
      <c r="I333">
        <f>CD333*AF333*(BY333-BX333*(1000-AF333*CA333)/(1000-AF333*BZ333))/(100*BS333)</f>
        <v>0</v>
      </c>
      <c r="J333">
        <f>BX333 - IF(AF333&gt;1, I333*BS333*100.0/(AH333*CL333), 0)</f>
        <v>0</v>
      </c>
      <c r="K333">
        <f>((Q333-H333/2)*J333-I333)/(Q333+H333/2)</f>
        <v>0</v>
      </c>
      <c r="L333">
        <f>K333*(CE333+CF333)/1000.0</f>
        <v>0</v>
      </c>
      <c r="M333">
        <f>(BX333 - IF(AF333&gt;1, I333*BS333*100.0/(AH333*CL333), 0))*(CE333+CF333)/1000.0</f>
        <v>0</v>
      </c>
      <c r="N333">
        <f>2.0/((1/P333-1/O333)+SIGN(P333)*SQRT((1/P333-1/O333)*(1/P333-1/O333) + 4*BT333/((BT333+1)*(BT333+1))*(2*1/P333*1/O333-1/O333*1/O333)))</f>
        <v>0</v>
      </c>
      <c r="O333">
        <f>IF(LEFT(BU333,1)&lt;&gt;"0",IF(LEFT(BU333,1)="1",3.0,BV333),$D$5+$E$5*(CL333*CE333/($K$5*1000))+$F$5*(CL333*CE333/($K$5*1000))*MAX(MIN(BS333,$J$5),$I$5)*MAX(MIN(BS333,$J$5),$I$5)+$G$5*MAX(MIN(BS333,$J$5),$I$5)*(CL333*CE333/($K$5*1000))+$H$5*(CL333*CE333/($K$5*1000))*(CL333*CE333/($K$5*1000)))</f>
        <v>0</v>
      </c>
      <c r="P333">
        <f>H333*(1000-(1000*0.61365*exp(17.502*T333/(240.97+T333))/(CE333+CF333)+BZ333)/2)/(1000*0.61365*exp(17.502*T333/(240.97+T333))/(CE333+CF333)-BZ333)</f>
        <v>0</v>
      </c>
      <c r="Q333">
        <f>1/((BT333+1)/(N333/1.6)+1/(O333/1.37)) + BT333/((BT333+1)/(N333/1.6) + BT333/(O333/1.37))</f>
        <v>0</v>
      </c>
      <c r="R333">
        <f>(BP333*BR333)</f>
        <v>0</v>
      </c>
      <c r="S333">
        <f>(CG333+(R333+2*0.95*5.67E-8*(((CG333+$B$7)+273)^4-(CG333+273)^4)-44100*H333)/(1.84*29.3*O333+8*0.95*5.67E-8*(CG333+273)^3))</f>
        <v>0</v>
      </c>
      <c r="T333">
        <f>($C$7*CH333+$D$7*CI333+$E$7*S333)</f>
        <v>0</v>
      </c>
      <c r="U333">
        <f>0.61365*exp(17.502*T333/(240.97+T333))</f>
        <v>0</v>
      </c>
      <c r="V333">
        <f>(W333/X333*100)</f>
        <v>0</v>
      </c>
      <c r="W333">
        <f>BZ333*(CE333+CF333)/1000</f>
        <v>0</v>
      </c>
      <c r="X333">
        <f>0.61365*exp(17.502*CG333/(240.97+CG333))</f>
        <v>0</v>
      </c>
      <c r="Y333">
        <f>(U333-BZ333*(CE333+CF333)/1000)</f>
        <v>0</v>
      </c>
      <c r="Z333">
        <f>(-H333*44100)</f>
        <v>0</v>
      </c>
      <c r="AA333">
        <f>2*29.3*O333*0.92*(CG333-T333)</f>
        <v>0</v>
      </c>
      <c r="AB333">
        <f>2*0.95*5.67E-8*(((CG333+$B$7)+273)^4-(T333+273)^4)</f>
        <v>0</v>
      </c>
      <c r="AC333">
        <f>R333+AB333+Z333+AA333</f>
        <v>0</v>
      </c>
      <c r="AD333">
        <v>0</v>
      </c>
      <c r="AE333">
        <v>0</v>
      </c>
      <c r="AF333">
        <f>IF(AD333*$H$13&gt;=AH333,1.0,(AH333/(AH333-AD333*$H$13)))</f>
        <v>0</v>
      </c>
      <c r="AG333">
        <f>(AF333-1)*100</f>
        <v>0</v>
      </c>
      <c r="AH333">
        <f>MAX(0,($B$13+$C$13*CL333)/(1+$D$13*CL333)*CE333/(CG333+273)*$E$13)</f>
        <v>0</v>
      </c>
      <c r="AI333" t="s">
        <v>294</v>
      </c>
      <c r="AJ333">
        <v>0</v>
      </c>
      <c r="AK333">
        <v>0</v>
      </c>
      <c r="AL333">
        <f>AK333-AJ333</f>
        <v>0</v>
      </c>
      <c r="AM333">
        <f>AL333/AK333</f>
        <v>0</v>
      </c>
      <c r="AN333">
        <v>0</v>
      </c>
      <c r="AO333" t="s">
        <v>294</v>
      </c>
      <c r="AP333">
        <v>0</v>
      </c>
      <c r="AQ333">
        <v>0</v>
      </c>
      <c r="AR333">
        <f>1-AP333/AQ333</f>
        <v>0</v>
      </c>
      <c r="AS333">
        <v>0.5</v>
      </c>
      <c r="AT333">
        <f>BP333</f>
        <v>0</v>
      </c>
      <c r="AU333">
        <f>I333</f>
        <v>0</v>
      </c>
      <c r="AV333">
        <f>AR333*AS333*AT333</f>
        <v>0</v>
      </c>
      <c r="AW333">
        <f>BB333/AQ333</f>
        <v>0</v>
      </c>
      <c r="AX333">
        <f>(AU333-AN333)/AT333</f>
        <v>0</v>
      </c>
      <c r="AY333">
        <f>(AK333-AQ333)/AQ333</f>
        <v>0</v>
      </c>
      <c r="AZ333" t="s">
        <v>294</v>
      </c>
      <c r="BA333">
        <v>0</v>
      </c>
      <c r="BB333">
        <f>AQ333-BA333</f>
        <v>0</v>
      </c>
      <c r="BC333">
        <f>(AQ333-AP333)/(AQ333-BA333)</f>
        <v>0</v>
      </c>
      <c r="BD333">
        <f>(AK333-AQ333)/(AK333-BA333)</f>
        <v>0</v>
      </c>
      <c r="BE333">
        <f>(AQ333-AP333)/(AQ333-AJ333)</f>
        <v>0</v>
      </c>
      <c r="BF333">
        <f>(AK333-AQ333)/(AK333-AJ333)</f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f>$B$11*CM333+$C$11*CN333+$F$11*CO333*(1-CR333)</f>
        <v>0</v>
      </c>
      <c r="BP333">
        <f>BO333*BQ333</f>
        <v>0</v>
      </c>
      <c r="BQ333">
        <f>($B$11*$D$9+$C$11*$D$9+$F$11*((DB333+CT333)/MAX(DB333+CT333+DC333, 0.1)*$I$9+DC333/MAX(DB333+CT333+DC333, 0.1)*$J$9))/($B$11+$C$11+$F$11)</f>
        <v>0</v>
      </c>
      <c r="BR333">
        <f>($B$11*$K$9+$C$11*$K$9+$F$11*((DB333+CT333)/MAX(DB333+CT333+DC333, 0.1)*$P$9+DC333/MAX(DB333+CT333+DC333, 0.1)*$Q$9))/($B$11+$C$11+$F$11)</f>
        <v>0</v>
      </c>
      <c r="BS333">
        <v>6</v>
      </c>
      <c r="BT333">
        <v>0.5</v>
      </c>
      <c r="BU333" t="s">
        <v>295</v>
      </c>
      <c r="BV333">
        <v>2</v>
      </c>
      <c r="BW333">
        <v>1621534201.6</v>
      </c>
      <c r="BX333">
        <v>1037.91</v>
      </c>
      <c r="BY333">
        <v>1047.97</v>
      </c>
      <c r="BZ333">
        <v>12.9371</v>
      </c>
      <c r="CA333">
        <v>12.9334</v>
      </c>
      <c r="CB333">
        <v>1026.11</v>
      </c>
      <c r="CC333">
        <v>12.7837</v>
      </c>
      <c r="CD333">
        <v>699.952</v>
      </c>
      <c r="CE333">
        <v>100.924</v>
      </c>
      <c r="CF333">
        <v>0.100115</v>
      </c>
      <c r="CG333">
        <v>22.9301</v>
      </c>
      <c r="CH333">
        <v>22.883</v>
      </c>
      <c r="CI333">
        <v>999.9</v>
      </c>
      <c r="CJ333">
        <v>0</v>
      </c>
      <c r="CK333">
        <v>0</v>
      </c>
      <c r="CL333">
        <v>9960</v>
      </c>
      <c r="CM333">
        <v>0</v>
      </c>
      <c r="CN333">
        <v>3.22278</v>
      </c>
      <c r="CO333">
        <v>600.122</v>
      </c>
      <c r="CP333">
        <v>0.932968</v>
      </c>
      <c r="CQ333">
        <v>0.0670323</v>
      </c>
      <c r="CR333">
        <v>0</v>
      </c>
      <c r="CS333">
        <v>3.7136</v>
      </c>
      <c r="CT333">
        <v>4.99951</v>
      </c>
      <c r="CU333">
        <v>86.1806</v>
      </c>
      <c r="CV333">
        <v>4815.04</v>
      </c>
      <c r="CW333">
        <v>37.562</v>
      </c>
      <c r="CX333">
        <v>41.375</v>
      </c>
      <c r="CY333">
        <v>40</v>
      </c>
      <c r="CZ333">
        <v>40.875</v>
      </c>
      <c r="DA333">
        <v>39.875</v>
      </c>
      <c r="DB333">
        <v>555.23</v>
      </c>
      <c r="DC333">
        <v>39.89</v>
      </c>
      <c r="DD333">
        <v>0</v>
      </c>
      <c r="DE333">
        <v>1621534205.2</v>
      </c>
      <c r="DF333">
        <v>0</v>
      </c>
      <c r="DG333">
        <v>3.50662307692308</v>
      </c>
      <c r="DH333">
        <v>0.0520273509913217</v>
      </c>
      <c r="DI333">
        <v>-1.47482734740069</v>
      </c>
      <c r="DJ333">
        <v>86.4972807692308</v>
      </c>
      <c r="DK333">
        <v>15</v>
      </c>
      <c r="DL333">
        <v>1621533543.5</v>
      </c>
      <c r="DM333" t="s">
        <v>296</v>
      </c>
      <c r="DN333">
        <v>1621533543</v>
      </c>
      <c r="DO333">
        <v>1621533543.5</v>
      </c>
      <c r="DP333">
        <v>4</v>
      </c>
      <c r="DQ333">
        <v>0.002</v>
      </c>
      <c r="DR333">
        <v>0.003</v>
      </c>
      <c r="DS333">
        <v>8.559</v>
      </c>
      <c r="DT333">
        <v>0.154</v>
      </c>
      <c r="DU333">
        <v>420</v>
      </c>
      <c r="DV333">
        <v>13</v>
      </c>
      <c r="DW333">
        <v>1.35</v>
      </c>
      <c r="DX333">
        <v>0.35</v>
      </c>
      <c r="DY333">
        <v>-10.0818219512195</v>
      </c>
      <c r="DZ333">
        <v>-0.273634703832747</v>
      </c>
      <c r="EA333">
        <v>0.204835271367489</v>
      </c>
      <c r="EB333">
        <v>1</v>
      </c>
      <c r="EC333">
        <v>3.4639</v>
      </c>
      <c r="ED333">
        <v>0.470525270894904</v>
      </c>
      <c r="EE333">
        <v>0.194008796040737</v>
      </c>
      <c r="EF333">
        <v>1</v>
      </c>
      <c r="EG333">
        <v>-0.0042530832195122</v>
      </c>
      <c r="EH333">
        <v>0.0334848538536585</v>
      </c>
      <c r="EI333">
        <v>0.00727449366372407</v>
      </c>
      <c r="EJ333">
        <v>1</v>
      </c>
      <c r="EK333">
        <v>3</v>
      </c>
      <c r="EL333">
        <v>3</v>
      </c>
      <c r="EM333" t="s">
        <v>297</v>
      </c>
      <c r="EN333">
        <v>100</v>
      </c>
      <c r="EO333">
        <v>100</v>
      </c>
      <c r="EP333">
        <v>11.8</v>
      </c>
      <c r="EQ333">
        <v>0.1534</v>
      </c>
      <c r="ER333">
        <v>5.25304998807394</v>
      </c>
      <c r="ES333">
        <v>0.0095515401478521</v>
      </c>
      <c r="ET333">
        <v>-4.08282145803731e-06</v>
      </c>
      <c r="EU333">
        <v>9.61633180237613e-10</v>
      </c>
      <c r="EV333">
        <v>-0.0133641391554055</v>
      </c>
      <c r="EW333">
        <v>0.00964955815971448</v>
      </c>
      <c r="EX333">
        <v>0.000351754833574242</v>
      </c>
      <c r="EY333">
        <v>-6.74969522547015e-06</v>
      </c>
      <c r="EZ333">
        <v>-1</v>
      </c>
      <c r="FA333">
        <v>-1</v>
      </c>
      <c r="FB333">
        <v>-1</v>
      </c>
      <c r="FC333">
        <v>-1</v>
      </c>
      <c r="FD333">
        <v>11</v>
      </c>
      <c r="FE333">
        <v>11</v>
      </c>
      <c r="FF333">
        <v>2</v>
      </c>
      <c r="FG333">
        <v>792.859</v>
      </c>
      <c r="FH333">
        <v>741.413</v>
      </c>
      <c r="FI333">
        <v>19.9999</v>
      </c>
      <c r="FJ333">
        <v>26.7161</v>
      </c>
      <c r="FK333">
        <v>30.0002</v>
      </c>
      <c r="FL333">
        <v>26.7926</v>
      </c>
      <c r="FM333">
        <v>26.7678</v>
      </c>
      <c r="FN333">
        <v>56.5366</v>
      </c>
      <c r="FO333">
        <v>15.0926</v>
      </c>
      <c r="FP333">
        <v>6.08919</v>
      </c>
      <c r="FQ333">
        <v>20</v>
      </c>
      <c r="FR333">
        <v>1057.24</v>
      </c>
      <c r="FS333">
        <v>12.9953</v>
      </c>
      <c r="FT333">
        <v>100.062</v>
      </c>
      <c r="FU333">
        <v>100.425</v>
      </c>
    </row>
    <row r="334" spans="1:177">
      <c r="A334">
        <v>318</v>
      </c>
      <c r="B334">
        <v>1621534203.6</v>
      </c>
      <c r="C334">
        <v>634.099999904633</v>
      </c>
      <c r="D334" t="s">
        <v>932</v>
      </c>
      <c r="E334" t="s">
        <v>933</v>
      </c>
      <c r="G334">
        <v>1621534203.6</v>
      </c>
      <c r="H334">
        <f>CD334*AF334*(BZ334-CA334)/(100*BS334*(1000-AF334*BZ334))</f>
        <v>0</v>
      </c>
      <c r="I334">
        <f>CD334*AF334*(BY334-BX334*(1000-AF334*CA334)/(1000-AF334*BZ334))/(100*BS334)</f>
        <v>0</v>
      </c>
      <c r="J334">
        <f>BX334 - IF(AF334&gt;1, I334*BS334*100.0/(AH334*CL334), 0)</f>
        <v>0</v>
      </c>
      <c r="K334">
        <f>((Q334-H334/2)*J334-I334)/(Q334+H334/2)</f>
        <v>0</v>
      </c>
      <c r="L334">
        <f>K334*(CE334+CF334)/1000.0</f>
        <v>0</v>
      </c>
      <c r="M334">
        <f>(BX334 - IF(AF334&gt;1, I334*BS334*100.0/(AH334*CL334), 0))*(CE334+CF334)/1000.0</f>
        <v>0</v>
      </c>
      <c r="N334">
        <f>2.0/((1/P334-1/O334)+SIGN(P334)*SQRT((1/P334-1/O334)*(1/P334-1/O334) + 4*BT334/((BT334+1)*(BT334+1))*(2*1/P334*1/O334-1/O334*1/O334)))</f>
        <v>0</v>
      </c>
      <c r="O334">
        <f>IF(LEFT(BU334,1)&lt;&gt;"0",IF(LEFT(BU334,1)="1",3.0,BV334),$D$5+$E$5*(CL334*CE334/($K$5*1000))+$F$5*(CL334*CE334/($K$5*1000))*MAX(MIN(BS334,$J$5),$I$5)*MAX(MIN(BS334,$J$5),$I$5)+$G$5*MAX(MIN(BS334,$J$5),$I$5)*(CL334*CE334/($K$5*1000))+$H$5*(CL334*CE334/($K$5*1000))*(CL334*CE334/($K$5*1000)))</f>
        <v>0</v>
      </c>
      <c r="P334">
        <f>H334*(1000-(1000*0.61365*exp(17.502*T334/(240.97+T334))/(CE334+CF334)+BZ334)/2)/(1000*0.61365*exp(17.502*T334/(240.97+T334))/(CE334+CF334)-BZ334)</f>
        <v>0</v>
      </c>
      <c r="Q334">
        <f>1/((BT334+1)/(N334/1.6)+1/(O334/1.37)) + BT334/((BT334+1)/(N334/1.6) + BT334/(O334/1.37))</f>
        <v>0</v>
      </c>
      <c r="R334">
        <f>(BP334*BR334)</f>
        <v>0</v>
      </c>
      <c r="S334">
        <f>(CG334+(R334+2*0.95*5.67E-8*(((CG334+$B$7)+273)^4-(CG334+273)^4)-44100*H334)/(1.84*29.3*O334+8*0.95*5.67E-8*(CG334+273)^3))</f>
        <v>0</v>
      </c>
      <c r="T334">
        <f>($C$7*CH334+$D$7*CI334+$E$7*S334)</f>
        <v>0</v>
      </c>
      <c r="U334">
        <f>0.61365*exp(17.502*T334/(240.97+T334))</f>
        <v>0</v>
      </c>
      <c r="V334">
        <f>(W334/X334*100)</f>
        <v>0</v>
      </c>
      <c r="W334">
        <f>BZ334*(CE334+CF334)/1000</f>
        <v>0</v>
      </c>
      <c r="X334">
        <f>0.61365*exp(17.502*CG334/(240.97+CG334))</f>
        <v>0</v>
      </c>
      <c r="Y334">
        <f>(U334-BZ334*(CE334+CF334)/1000)</f>
        <v>0</v>
      </c>
      <c r="Z334">
        <f>(-H334*44100)</f>
        <v>0</v>
      </c>
      <c r="AA334">
        <f>2*29.3*O334*0.92*(CG334-T334)</f>
        <v>0</v>
      </c>
      <c r="AB334">
        <f>2*0.95*5.67E-8*(((CG334+$B$7)+273)^4-(T334+273)^4)</f>
        <v>0</v>
      </c>
      <c r="AC334">
        <f>R334+AB334+Z334+AA334</f>
        <v>0</v>
      </c>
      <c r="AD334">
        <v>0</v>
      </c>
      <c r="AE334">
        <v>0</v>
      </c>
      <c r="AF334">
        <f>IF(AD334*$H$13&gt;=AH334,1.0,(AH334/(AH334-AD334*$H$13)))</f>
        <v>0</v>
      </c>
      <c r="AG334">
        <f>(AF334-1)*100</f>
        <v>0</v>
      </c>
      <c r="AH334">
        <f>MAX(0,($B$13+$C$13*CL334)/(1+$D$13*CL334)*CE334/(CG334+273)*$E$13)</f>
        <v>0</v>
      </c>
      <c r="AI334" t="s">
        <v>294</v>
      </c>
      <c r="AJ334">
        <v>0</v>
      </c>
      <c r="AK334">
        <v>0</v>
      </c>
      <c r="AL334">
        <f>AK334-AJ334</f>
        <v>0</v>
      </c>
      <c r="AM334">
        <f>AL334/AK334</f>
        <v>0</v>
      </c>
      <c r="AN334">
        <v>0</v>
      </c>
      <c r="AO334" t="s">
        <v>294</v>
      </c>
      <c r="AP334">
        <v>0</v>
      </c>
      <c r="AQ334">
        <v>0</v>
      </c>
      <c r="AR334">
        <f>1-AP334/AQ334</f>
        <v>0</v>
      </c>
      <c r="AS334">
        <v>0.5</v>
      </c>
      <c r="AT334">
        <f>BP334</f>
        <v>0</v>
      </c>
      <c r="AU334">
        <f>I334</f>
        <v>0</v>
      </c>
      <c r="AV334">
        <f>AR334*AS334*AT334</f>
        <v>0</v>
      </c>
      <c r="AW334">
        <f>BB334/AQ334</f>
        <v>0</v>
      </c>
      <c r="AX334">
        <f>(AU334-AN334)/AT334</f>
        <v>0</v>
      </c>
      <c r="AY334">
        <f>(AK334-AQ334)/AQ334</f>
        <v>0</v>
      </c>
      <c r="AZ334" t="s">
        <v>294</v>
      </c>
      <c r="BA334">
        <v>0</v>
      </c>
      <c r="BB334">
        <f>AQ334-BA334</f>
        <v>0</v>
      </c>
      <c r="BC334">
        <f>(AQ334-AP334)/(AQ334-BA334)</f>
        <v>0</v>
      </c>
      <c r="BD334">
        <f>(AK334-AQ334)/(AK334-BA334)</f>
        <v>0</v>
      </c>
      <c r="BE334">
        <f>(AQ334-AP334)/(AQ334-AJ334)</f>
        <v>0</v>
      </c>
      <c r="BF334">
        <f>(AK334-AQ334)/(AK334-AJ334)</f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f>$B$11*CM334+$C$11*CN334+$F$11*CO334*(1-CR334)</f>
        <v>0</v>
      </c>
      <c r="BP334">
        <f>BO334*BQ334</f>
        <v>0</v>
      </c>
      <c r="BQ334">
        <f>($B$11*$D$9+$C$11*$D$9+$F$11*((DB334+CT334)/MAX(DB334+CT334+DC334, 0.1)*$I$9+DC334/MAX(DB334+CT334+DC334, 0.1)*$J$9))/($B$11+$C$11+$F$11)</f>
        <v>0</v>
      </c>
      <c r="BR334">
        <f>($B$11*$K$9+$C$11*$K$9+$F$11*((DB334+CT334)/MAX(DB334+CT334+DC334, 0.1)*$P$9+DC334/MAX(DB334+CT334+DC334, 0.1)*$Q$9))/($B$11+$C$11+$F$11)</f>
        <v>0</v>
      </c>
      <c r="BS334">
        <v>6</v>
      </c>
      <c r="BT334">
        <v>0.5</v>
      </c>
      <c r="BU334" t="s">
        <v>295</v>
      </c>
      <c r="BV334">
        <v>2</v>
      </c>
      <c r="BW334">
        <v>1621534203.6</v>
      </c>
      <c r="BX334">
        <v>1041.3</v>
      </c>
      <c r="BY334">
        <v>1051.55</v>
      </c>
      <c r="BZ334">
        <v>12.9357</v>
      </c>
      <c r="CA334">
        <v>12.9354</v>
      </c>
      <c r="CB334">
        <v>1029.49</v>
      </c>
      <c r="CC334">
        <v>12.7823</v>
      </c>
      <c r="CD334">
        <v>699.896</v>
      </c>
      <c r="CE334">
        <v>100.924</v>
      </c>
      <c r="CF334">
        <v>0.100022</v>
      </c>
      <c r="CG334">
        <v>22.9308</v>
      </c>
      <c r="CH334">
        <v>22.8894</v>
      </c>
      <c r="CI334">
        <v>999.9</v>
      </c>
      <c r="CJ334">
        <v>0</v>
      </c>
      <c r="CK334">
        <v>0</v>
      </c>
      <c r="CL334">
        <v>9980</v>
      </c>
      <c r="CM334">
        <v>0</v>
      </c>
      <c r="CN334">
        <v>3.22278</v>
      </c>
      <c r="CO334">
        <v>600.128</v>
      </c>
      <c r="CP334">
        <v>0.932968</v>
      </c>
      <c r="CQ334">
        <v>0.0670323</v>
      </c>
      <c r="CR334">
        <v>0</v>
      </c>
      <c r="CS334">
        <v>3.3687</v>
      </c>
      <c r="CT334">
        <v>4.99951</v>
      </c>
      <c r="CU334">
        <v>86.7356</v>
      </c>
      <c r="CV334">
        <v>4815.09</v>
      </c>
      <c r="CW334">
        <v>37.562</v>
      </c>
      <c r="CX334">
        <v>41.375</v>
      </c>
      <c r="CY334">
        <v>39.937</v>
      </c>
      <c r="CZ334">
        <v>40.875</v>
      </c>
      <c r="DA334">
        <v>39.875</v>
      </c>
      <c r="DB334">
        <v>555.24</v>
      </c>
      <c r="DC334">
        <v>39.89</v>
      </c>
      <c r="DD334">
        <v>0</v>
      </c>
      <c r="DE334">
        <v>1621534207.6</v>
      </c>
      <c r="DF334">
        <v>0</v>
      </c>
      <c r="DG334">
        <v>3.49896538461538</v>
      </c>
      <c r="DH334">
        <v>-0.499558971642884</v>
      </c>
      <c r="DI334">
        <v>0.169076923290073</v>
      </c>
      <c r="DJ334">
        <v>86.4809346153846</v>
      </c>
      <c r="DK334">
        <v>15</v>
      </c>
      <c r="DL334">
        <v>1621533543.5</v>
      </c>
      <c r="DM334" t="s">
        <v>296</v>
      </c>
      <c r="DN334">
        <v>1621533543</v>
      </c>
      <c r="DO334">
        <v>1621533543.5</v>
      </c>
      <c r="DP334">
        <v>4</v>
      </c>
      <c r="DQ334">
        <v>0.002</v>
      </c>
      <c r="DR334">
        <v>0.003</v>
      </c>
      <c r="DS334">
        <v>8.559</v>
      </c>
      <c r="DT334">
        <v>0.154</v>
      </c>
      <c r="DU334">
        <v>420</v>
      </c>
      <c r="DV334">
        <v>13</v>
      </c>
      <c r="DW334">
        <v>1.35</v>
      </c>
      <c r="DX334">
        <v>0.35</v>
      </c>
      <c r="DY334">
        <v>-10.0859034146341</v>
      </c>
      <c r="DZ334">
        <v>-0.467569756097558</v>
      </c>
      <c r="EA334">
        <v>0.209175843911636</v>
      </c>
      <c r="EB334">
        <v>1</v>
      </c>
      <c r="EC334">
        <v>3.48696</v>
      </c>
      <c r="ED334">
        <v>0.0649572500084152</v>
      </c>
      <c r="EE334">
        <v>0.182130598668726</v>
      </c>
      <c r="EF334">
        <v>1</v>
      </c>
      <c r="EG334">
        <v>-0.00396900463414634</v>
      </c>
      <c r="EH334">
        <v>0.0479094885993031</v>
      </c>
      <c r="EI334">
        <v>0.0073228553821165</v>
      </c>
      <c r="EJ334">
        <v>1</v>
      </c>
      <c r="EK334">
        <v>3</v>
      </c>
      <c r="EL334">
        <v>3</v>
      </c>
      <c r="EM334" t="s">
        <v>297</v>
      </c>
      <c r="EN334">
        <v>100</v>
      </c>
      <c r="EO334">
        <v>100</v>
      </c>
      <c r="EP334">
        <v>11.81</v>
      </c>
      <c r="EQ334">
        <v>0.1534</v>
      </c>
      <c r="ER334">
        <v>5.25304998807394</v>
      </c>
      <c r="ES334">
        <v>0.0095515401478521</v>
      </c>
      <c r="ET334">
        <v>-4.08282145803731e-06</v>
      </c>
      <c r="EU334">
        <v>9.61633180237613e-10</v>
      </c>
      <c r="EV334">
        <v>-0.0133641391554055</v>
      </c>
      <c r="EW334">
        <v>0.00964955815971448</v>
      </c>
      <c r="EX334">
        <v>0.000351754833574242</v>
      </c>
      <c r="EY334">
        <v>-6.74969522547015e-06</v>
      </c>
      <c r="EZ334">
        <v>-1</v>
      </c>
      <c r="FA334">
        <v>-1</v>
      </c>
      <c r="FB334">
        <v>-1</v>
      </c>
      <c r="FC334">
        <v>-1</v>
      </c>
      <c r="FD334">
        <v>11</v>
      </c>
      <c r="FE334">
        <v>11</v>
      </c>
      <c r="FF334">
        <v>2</v>
      </c>
      <c r="FG334">
        <v>793.361</v>
      </c>
      <c r="FH334">
        <v>741.223</v>
      </c>
      <c r="FI334">
        <v>19.9999</v>
      </c>
      <c r="FJ334">
        <v>26.7161</v>
      </c>
      <c r="FK334">
        <v>30.0001</v>
      </c>
      <c r="FL334">
        <v>26.7903</v>
      </c>
      <c r="FM334">
        <v>26.7678</v>
      </c>
      <c r="FN334">
        <v>56.6856</v>
      </c>
      <c r="FO334">
        <v>15.0926</v>
      </c>
      <c r="FP334">
        <v>6.08919</v>
      </c>
      <c r="FQ334">
        <v>20</v>
      </c>
      <c r="FR334">
        <v>1060.61</v>
      </c>
      <c r="FS334">
        <v>12.9953</v>
      </c>
      <c r="FT334">
        <v>100.061</v>
      </c>
      <c r="FU334">
        <v>100.428</v>
      </c>
    </row>
    <row r="335" spans="1:177">
      <c r="A335">
        <v>319</v>
      </c>
      <c r="B335">
        <v>1621534205.6</v>
      </c>
      <c r="C335">
        <v>636.099999904633</v>
      </c>
      <c r="D335" t="s">
        <v>934</v>
      </c>
      <c r="E335" t="s">
        <v>935</v>
      </c>
      <c r="G335">
        <v>1621534205.6</v>
      </c>
      <c r="H335">
        <f>CD335*AF335*(BZ335-CA335)/(100*BS335*(1000-AF335*BZ335))</f>
        <v>0</v>
      </c>
      <c r="I335">
        <f>CD335*AF335*(BY335-BX335*(1000-AF335*CA335)/(1000-AF335*BZ335))/(100*BS335)</f>
        <v>0</v>
      </c>
      <c r="J335">
        <f>BX335 - IF(AF335&gt;1, I335*BS335*100.0/(AH335*CL335), 0)</f>
        <v>0</v>
      </c>
      <c r="K335">
        <f>((Q335-H335/2)*J335-I335)/(Q335+H335/2)</f>
        <v>0</v>
      </c>
      <c r="L335">
        <f>K335*(CE335+CF335)/1000.0</f>
        <v>0</v>
      </c>
      <c r="M335">
        <f>(BX335 - IF(AF335&gt;1, I335*BS335*100.0/(AH335*CL335), 0))*(CE335+CF335)/1000.0</f>
        <v>0</v>
      </c>
      <c r="N335">
        <f>2.0/((1/P335-1/O335)+SIGN(P335)*SQRT((1/P335-1/O335)*(1/P335-1/O335) + 4*BT335/((BT335+1)*(BT335+1))*(2*1/P335*1/O335-1/O335*1/O335)))</f>
        <v>0</v>
      </c>
      <c r="O335">
        <f>IF(LEFT(BU335,1)&lt;&gt;"0",IF(LEFT(BU335,1)="1",3.0,BV335),$D$5+$E$5*(CL335*CE335/($K$5*1000))+$F$5*(CL335*CE335/($K$5*1000))*MAX(MIN(BS335,$J$5),$I$5)*MAX(MIN(BS335,$J$5),$I$5)+$G$5*MAX(MIN(BS335,$J$5),$I$5)*(CL335*CE335/($K$5*1000))+$H$5*(CL335*CE335/($K$5*1000))*(CL335*CE335/($K$5*1000)))</f>
        <v>0</v>
      </c>
      <c r="P335">
        <f>H335*(1000-(1000*0.61365*exp(17.502*T335/(240.97+T335))/(CE335+CF335)+BZ335)/2)/(1000*0.61365*exp(17.502*T335/(240.97+T335))/(CE335+CF335)-BZ335)</f>
        <v>0</v>
      </c>
      <c r="Q335">
        <f>1/((BT335+1)/(N335/1.6)+1/(O335/1.37)) + BT335/((BT335+1)/(N335/1.6) + BT335/(O335/1.37))</f>
        <v>0</v>
      </c>
      <c r="R335">
        <f>(BP335*BR335)</f>
        <v>0</v>
      </c>
      <c r="S335">
        <f>(CG335+(R335+2*0.95*5.67E-8*(((CG335+$B$7)+273)^4-(CG335+273)^4)-44100*H335)/(1.84*29.3*O335+8*0.95*5.67E-8*(CG335+273)^3))</f>
        <v>0</v>
      </c>
      <c r="T335">
        <f>($C$7*CH335+$D$7*CI335+$E$7*S335)</f>
        <v>0</v>
      </c>
      <c r="U335">
        <f>0.61365*exp(17.502*T335/(240.97+T335))</f>
        <v>0</v>
      </c>
      <c r="V335">
        <f>(W335/X335*100)</f>
        <v>0</v>
      </c>
      <c r="W335">
        <f>BZ335*(CE335+CF335)/1000</f>
        <v>0</v>
      </c>
      <c r="X335">
        <f>0.61365*exp(17.502*CG335/(240.97+CG335))</f>
        <v>0</v>
      </c>
      <c r="Y335">
        <f>(U335-BZ335*(CE335+CF335)/1000)</f>
        <v>0</v>
      </c>
      <c r="Z335">
        <f>(-H335*44100)</f>
        <v>0</v>
      </c>
      <c r="AA335">
        <f>2*29.3*O335*0.92*(CG335-T335)</f>
        <v>0</v>
      </c>
      <c r="AB335">
        <f>2*0.95*5.67E-8*(((CG335+$B$7)+273)^4-(T335+273)^4)</f>
        <v>0</v>
      </c>
      <c r="AC335">
        <f>R335+AB335+Z335+AA335</f>
        <v>0</v>
      </c>
      <c r="AD335">
        <v>0</v>
      </c>
      <c r="AE335">
        <v>0</v>
      </c>
      <c r="AF335">
        <f>IF(AD335*$H$13&gt;=AH335,1.0,(AH335/(AH335-AD335*$H$13)))</f>
        <v>0</v>
      </c>
      <c r="AG335">
        <f>(AF335-1)*100</f>
        <v>0</v>
      </c>
      <c r="AH335">
        <f>MAX(0,($B$13+$C$13*CL335)/(1+$D$13*CL335)*CE335/(CG335+273)*$E$13)</f>
        <v>0</v>
      </c>
      <c r="AI335" t="s">
        <v>294</v>
      </c>
      <c r="AJ335">
        <v>0</v>
      </c>
      <c r="AK335">
        <v>0</v>
      </c>
      <c r="AL335">
        <f>AK335-AJ335</f>
        <v>0</v>
      </c>
      <c r="AM335">
        <f>AL335/AK335</f>
        <v>0</v>
      </c>
      <c r="AN335">
        <v>0</v>
      </c>
      <c r="AO335" t="s">
        <v>294</v>
      </c>
      <c r="AP335">
        <v>0</v>
      </c>
      <c r="AQ335">
        <v>0</v>
      </c>
      <c r="AR335">
        <f>1-AP335/AQ335</f>
        <v>0</v>
      </c>
      <c r="AS335">
        <v>0.5</v>
      </c>
      <c r="AT335">
        <f>BP335</f>
        <v>0</v>
      </c>
      <c r="AU335">
        <f>I335</f>
        <v>0</v>
      </c>
      <c r="AV335">
        <f>AR335*AS335*AT335</f>
        <v>0</v>
      </c>
      <c r="AW335">
        <f>BB335/AQ335</f>
        <v>0</v>
      </c>
      <c r="AX335">
        <f>(AU335-AN335)/AT335</f>
        <v>0</v>
      </c>
      <c r="AY335">
        <f>(AK335-AQ335)/AQ335</f>
        <v>0</v>
      </c>
      <c r="AZ335" t="s">
        <v>294</v>
      </c>
      <c r="BA335">
        <v>0</v>
      </c>
      <c r="BB335">
        <f>AQ335-BA335</f>
        <v>0</v>
      </c>
      <c r="BC335">
        <f>(AQ335-AP335)/(AQ335-BA335)</f>
        <v>0</v>
      </c>
      <c r="BD335">
        <f>(AK335-AQ335)/(AK335-BA335)</f>
        <v>0</v>
      </c>
      <c r="BE335">
        <f>(AQ335-AP335)/(AQ335-AJ335)</f>
        <v>0</v>
      </c>
      <c r="BF335">
        <f>(AK335-AQ335)/(AK335-AJ335)</f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f>$B$11*CM335+$C$11*CN335+$F$11*CO335*(1-CR335)</f>
        <v>0</v>
      </c>
      <c r="BP335">
        <f>BO335*BQ335</f>
        <v>0</v>
      </c>
      <c r="BQ335">
        <f>($B$11*$D$9+$C$11*$D$9+$F$11*((DB335+CT335)/MAX(DB335+CT335+DC335, 0.1)*$I$9+DC335/MAX(DB335+CT335+DC335, 0.1)*$J$9))/($B$11+$C$11+$F$11)</f>
        <v>0</v>
      </c>
      <c r="BR335">
        <f>($B$11*$K$9+$C$11*$K$9+$F$11*((DB335+CT335)/MAX(DB335+CT335+DC335, 0.1)*$P$9+DC335/MAX(DB335+CT335+DC335, 0.1)*$Q$9))/($B$11+$C$11+$F$11)</f>
        <v>0</v>
      </c>
      <c r="BS335">
        <v>6</v>
      </c>
      <c r="BT335">
        <v>0.5</v>
      </c>
      <c r="BU335" t="s">
        <v>295</v>
      </c>
      <c r="BV335">
        <v>2</v>
      </c>
      <c r="BW335">
        <v>1621534205.6</v>
      </c>
      <c r="BX335">
        <v>1044.53</v>
      </c>
      <c r="BY335">
        <v>1054.84</v>
      </c>
      <c r="BZ335">
        <v>12.9336</v>
      </c>
      <c r="CA335">
        <v>12.9288</v>
      </c>
      <c r="CB335">
        <v>1032.71</v>
      </c>
      <c r="CC335">
        <v>12.7803</v>
      </c>
      <c r="CD335">
        <v>700.127</v>
      </c>
      <c r="CE335">
        <v>100.929</v>
      </c>
      <c r="CF335">
        <v>0.0990238</v>
      </c>
      <c r="CG335">
        <v>22.9278</v>
      </c>
      <c r="CH335">
        <v>22.9144</v>
      </c>
      <c r="CI335">
        <v>999.9</v>
      </c>
      <c r="CJ335">
        <v>0</v>
      </c>
      <c r="CK335">
        <v>0</v>
      </c>
      <c r="CL335">
        <v>10070</v>
      </c>
      <c r="CM335">
        <v>0</v>
      </c>
      <c r="CN335">
        <v>3.22278</v>
      </c>
      <c r="CO335">
        <v>600.116</v>
      </c>
      <c r="CP335">
        <v>0.933003</v>
      </c>
      <c r="CQ335">
        <v>0.0669971</v>
      </c>
      <c r="CR335">
        <v>0</v>
      </c>
      <c r="CS335">
        <v>3.4851</v>
      </c>
      <c r="CT335">
        <v>4.99951</v>
      </c>
      <c r="CU335">
        <v>86.2346</v>
      </c>
      <c r="CV335">
        <v>4815.04</v>
      </c>
      <c r="CW335">
        <v>37.562</v>
      </c>
      <c r="CX335">
        <v>41.312</v>
      </c>
      <c r="CY335">
        <v>40</v>
      </c>
      <c r="CZ335">
        <v>40.875</v>
      </c>
      <c r="DA335">
        <v>39.875</v>
      </c>
      <c r="DB335">
        <v>555.25</v>
      </c>
      <c r="DC335">
        <v>39.87</v>
      </c>
      <c r="DD335">
        <v>0</v>
      </c>
      <c r="DE335">
        <v>1621534209.4</v>
      </c>
      <c r="DF335">
        <v>0</v>
      </c>
      <c r="DG335">
        <v>3.507736</v>
      </c>
      <c r="DH335">
        <v>-0.650792302731985</v>
      </c>
      <c r="DI335">
        <v>-0.224961538614838</v>
      </c>
      <c r="DJ335">
        <v>86.461636</v>
      </c>
      <c r="DK335">
        <v>15</v>
      </c>
      <c r="DL335">
        <v>1621533543.5</v>
      </c>
      <c r="DM335" t="s">
        <v>296</v>
      </c>
      <c r="DN335">
        <v>1621533543</v>
      </c>
      <c r="DO335">
        <v>1621533543.5</v>
      </c>
      <c r="DP335">
        <v>4</v>
      </c>
      <c r="DQ335">
        <v>0.002</v>
      </c>
      <c r="DR335">
        <v>0.003</v>
      </c>
      <c r="DS335">
        <v>8.559</v>
      </c>
      <c r="DT335">
        <v>0.154</v>
      </c>
      <c r="DU335">
        <v>420</v>
      </c>
      <c r="DV335">
        <v>13</v>
      </c>
      <c r="DW335">
        <v>1.35</v>
      </c>
      <c r="DX335">
        <v>0.35</v>
      </c>
      <c r="DY335">
        <v>-10.125722195122</v>
      </c>
      <c r="DZ335">
        <v>-0.32330717770035</v>
      </c>
      <c r="EA335">
        <v>0.200925227525458</v>
      </c>
      <c r="EB335">
        <v>1</v>
      </c>
      <c r="EC335">
        <v>3.49536285714286</v>
      </c>
      <c r="ED335">
        <v>-0.156764608244988</v>
      </c>
      <c r="EE335">
        <v>0.176313250593068</v>
      </c>
      <c r="EF335">
        <v>1</v>
      </c>
      <c r="EG335">
        <v>-0.00224299536585366</v>
      </c>
      <c r="EH335">
        <v>0.0336385150243902</v>
      </c>
      <c r="EI335">
        <v>0.00616172325971421</v>
      </c>
      <c r="EJ335">
        <v>1</v>
      </c>
      <c r="EK335">
        <v>3</v>
      </c>
      <c r="EL335">
        <v>3</v>
      </c>
      <c r="EM335" t="s">
        <v>297</v>
      </c>
      <c r="EN335">
        <v>100</v>
      </c>
      <c r="EO335">
        <v>100</v>
      </c>
      <c r="EP335">
        <v>11.82</v>
      </c>
      <c r="EQ335">
        <v>0.1533</v>
      </c>
      <c r="ER335">
        <v>5.25304998807394</v>
      </c>
      <c r="ES335">
        <v>0.0095515401478521</v>
      </c>
      <c r="ET335">
        <v>-4.08282145803731e-06</v>
      </c>
      <c r="EU335">
        <v>9.61633180237613e-10</v>
      </c>
      <c r="EV335">
        <v>-0.0133641391554055</v>
      </c>
      <c r="EW335">
        <v>0.00964955815971448</v>
      </c>
      <c r="EX335">
        <v>0.000351754833574242</v>
      </c>
      <c r="EY335">
        <v>-6.74969522547015e-06</v>
      </c>
      <c r="EZ335">
        <v>-1</v>
      </c>
      <c r="FA335">
        <v>-1</v>
      </c>
      <c r="FB335">
        <v>-1</v>
      </c>
      <c r="FC335">
        <v>-1</v>
      </c>
      <c r="FD335">
        <v>11</v>
      </c>
      <c r="FE335">
        <v>11</v>
      </c>
      <c r="FF335">
        <v>2</v>
      </c>
      <c r="FG335">
        <v>792.828</v>
      </c>
      <c r="FH335">
        <v>741.002</v>
      </c>
      <c r="FI335">
        <v>19.9998</v>
      </c>
      <c r="FJ335">
        <v>26.7161</v>
      </c>
      <c r="FK335">
        <v>30.0001</v>
      </c>
      <c r="FL335">
        <v>26.7903</v>
      </c>
      <c r="FM335">
        <v>26.7655</v>
      </c>
      <c r="FN335">
        <v>56.8328</v>
      </c>
      <c r="FO335">
        <v>15.0926</v>
      </c>
      <c r="FP335">
        <v>6.08919</v>
      </c>
      <c r="FQ335">
        <v>20</v>
      </c>
      <c r="FR335">
        <v>1063.97</v>
      </c>
      <c r="FS335">
        <v>12.9953</v>
      </c>
      <c r="FT335">
        <v>100.064</v>
      </c>
      <c r="FU335">
        <v>100.428</v>
      </c>
    </row>
    <row r="336" spans="1:177">
      <c r="A336">
        <v>320</v>
      </c>
      <c r="B336">
        <v>1621534207.6</v>
      </c>
      <c r="C336">
        <v>638.099999904633</v>
      </c>
      <c r="D336" t="s">
        <v>936</v>
      </c>
      <c r="E336" t="s">
        <v>937</v>
      </c>
      <c r="G336">
        <v>1621534207.6</v>
      </c>
      <c r="H336">
        <f>CD336*AF336*(BZ336-CA336)/(100*BS336*(1000-AF336*BZ336))</f>
        <v>0</v>
      </c>
      <c r="I336">
        <f>CD336*AF336*(BY336-BX336*(1000-AF336*CA336)/(1000-AF336*BZ336))/(100*BS336)</f>
        <v>0</v>
      </c>
      <c r="J336">
        <f>BX336 - IF(AF336&gt;1, I336*BS336*100.0/(AH336*CL336), 0)</f>
        <v>0</v>
      </c>
      <c r="K336">
        <f>((Q336-H336/2)*J336-I336)/(Q336+H336/2)</f>
        <v>0</v>
      </c>
      <c r="L336">
        <f>K336*(CE336+CF336)/1000.0</f>
        <v>0</v>
      </c>
      <c r="M336">
        <f>(BX336 - IF(AF336&gt;1, I336*BS336*100.0/(AH336*CL336), 0))*(CE336+CF336)/1000.0</f>
        <v>0</v>
      </c>
      <c r="N336">
        <f>2.0/((1/P336-1/O336)+SIGN(P336)*SQRT((1/P336-1/O336)*(1/P336-1/O336) + 4*BT336/((BT336+1)*(BT336+1))*(2*1/P336*1/O336-1/O336*1/O336)))</f>
        <v>0</v>
      </c>
      <c r="O336">
        <f>IF(LEFT(BU336,1)&lt;&gt;"0",IF(LEFT(BU336,1)="1",3.0,BV336),$D$5+$E$5*(CL336*CE336/($K$5*1000))+$F$5*(CL336*CE336/($K$5*1000))*MAX(MIN(BS336,$J$5),$I$5)*MAX(MIN(BS336,$J$5),$I$5)+$G$5*MAX(MIN(BS336,$J$5),$I$5)*(CL336*CE336/($K$5*1000))+$H$5*(CL336*CE336/($K$5*1000))*(CL336*CE336/($K$5*1000)))</f>
        <v>0</v>
      </c>
      <c r="P336">
        <f>H336*(1000-(1000*0.61365*exp(17.502*T336/(240.97+T336))/(CE336+CF336)+BZ336)/2)/(1000*0.61365*exp(17.502*T336/(240.97+T336))/(CE336+CF336)-BZ336)</f>
        <v>0</v>
      </c>
      <c r="Q336">
        <f>1/((BT336+1)/(N336/1.6)+1/(O336/1.37)) + BT336/((BT336+1)/(N336/1.6) + BT336/(O336/1.37))</f>
        <v>0</v>
      </c>
      <c r="R336">
        <f>(BP336*BR336)</f>
        <v>0</v>
      </c>
      <c r="S336">
        <f>(CG336+(R336+2*0.95*5.67E-8*(((CG336+$B$7)+273)^4-(CG336+273)^4)-44100*H336)/(1.84*29.3*O336+8*0.95*5.67E-8*(CG336+273)^3))</f>
        <v>0</v>
      </c>
      <c r="T336">
        <f>($C$7*CH336+$D$7*CI336+$E$7*S336)</f>
        <v>0</v>
      </c>
      <c r="U336">
        <f>0.61365*exp(17.502*T336/(240.97+T336))</f>
        <v>0</v>
      </c>
      <c r="V336">
        <f>(W336/X336*100)</f>
        <v>0</v>
      </c>
      <c r="W336">
        <f>BZ336*(CE336+CF336)/1000</f>
        <v>0</v>
      </c>
      <c r="X336">
        <f>0.61365*exp(17.502*CG336/(240.97+CG336))</f>
        <v>0</v>
      </c>
      <c r="Y336">
        <f>(U336-BZ336*(CE336+CF336)/1000)</f>
        <v>0</v>
      </c>
      <c r="Z336">
        <f>(-H336*44100)</f>
        <v>0</v>
      </c>
      <c r="AA336">
        <f>2*29.3*O336*0.92*(CG336-T336)</f>
        <v>0</v>
      </c>
      <c r="AB336">
        <f>2*0.95*5.67E-8*(((CG336+$B$7)+273)^4-(T336+273)^4)</f>
        <v>0</v>
      </c>
      <c r="AC336">
        <f>R336+AB336+Z336+AA336</f>
        <v>0</v>
      </c>
      <c r="AD336">
        <v>0</v>
      </c>
      <c r="AE336">
        <v>0</v>
      </c>
      <c r="AF336">
        <f>IF(AD336*$H$13&gt;=AH336,1.0,(AH336/(AH336-AD336*$H$13)))</f>
        <v>0</v>
      </c>
      <c r="AG336">
        <f>(AF336-1)*100</f>
        <v>0</v>
      </c>
      <c r="AH336">
        <f>MAX(0,($B$13+$C$13*CL336)/(1+$D$13*CL336)*CE336/(CG336+273)*$E$13)</f>
        <v>0</v>
      </c>
      <c r="AI336" t="s">
        <v>294</v>
      </c>
      <c r="AJ336">
        <v>0</v>
      </c>
      <c r="AK336">
        <v>0</v>
      </c>
      <c r="AL336">
        <f>AK336-AJ336</f>
        <v>0</v>
      </c>
      <c r="AM336">
        <f>AL336/AK336</f>
        <v>0</v>
      </c>
      <c r="AN336">
        <v>0</v>
      </c>
      <c r="AO336" t="s">
        <v>294</v>
      </c>
      <c r="AP336">
        <v>0</v>
      </c>
      <c r="AQ336">
        <v>0</v>
      </c>
      <c r="AR336">
        <f>1-AP336/AQ336</f>
        <v>0</v>
      </c>
      <c r="AS336">
        <v>0.5</v>
      </c>
      <c r="AT336">
        <f>BP336</f>
        <v>0</v>
      </c>
      <c r="AU336">
        <f>I336</f>
        <v>0</v>
      </c>
      <c r="AV336">
        <f>AR336*AS336*AT336</f>
        <v>0</v>
      </c>
      <c r="AW336">
        <f>BB336/AQ336</f>
        <v>0</v>
      </c>
      <c r="AX336">
        <f>(AU336-AN336)/AT336</f>
        <v>0</v>
      </c>
      <c r="AY336">
        <f>(AK336-AQ336)/AQ336</f>
        <v>0</v>
      </c>
      <c r="AZ336" t="s">
        <v>294</v>
      </c>
      <c r="BA336">
        <v>0</v>
      </c>
      <c r="BB336">
        <f>AQ336-BA336</f>
        <v>0</v>
      </c>
      <c r="BC336">
        <f>(AQ336-AP336)/(AQ336-BA336)</f>
        <v>0</v>
      </c>
      <c r="BD336">
        <f>(AK336-AQ336)/(AK336-BA336)</f>
        <v>0</v>
      </c>
      <c r="BE336">
        <f>(AQ336-AP336)/(AQ336-AJ336)</f>
        <v>0</v>
      </c>
      <c r="BF336">
        <f>(AK336-AQ336)/(AK336-AJ336)</f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f>$B$11*CM336+$C$11*CN336+$F$11*CO336*(1-CR336)</f>
        <v>0</v>
      </c>
      <c r="BP336">
        <f>BO336*BQ336</f>
        <v>0</v>
      </c>
      <c r="BQ336">
        <f>($B$11*$D$9+$C$11*$D$9+$F$11*((DB336+CT336)/MAX(DB336+CT336+DC336, 0.1)*$I$9+DC336/MAX(DB336+CT336+DC336, 0.1)*$J$9))/($B$11+$C$11+$F$11)</f>
        <v>0</v>
      </c>
      <c r="BR336">
        <f>($B$11*$K$9+$C$11*$K$9+$F$11*((DB336+CT336)/MAX(DB336+CT336+DC336, 0.1)*$P$9+DC336/MAX(DB336+CT336+DC336, 0.1)*$Q$9))/($B$11+$C$11+$F$11)</f>
        <v>0</v>
      </c>
      <c r="BS336">
        <v>6</v>
      </c>
      <c r="BT336">
        <v>0.5</v>
      </c>
      <c r="BU336" t="s">
        <v>295</v>
      </c>
      <c r="BV336">
        <v>2</v>
      </c>
      <c r="BW336">
        <v>1621534207.6</v>
      </c>
      <c r="BX336">
        <v>1047.99</v>
      </c>
      <c r="BY336">
        <v>1058.41</v>
      </c>
      <c r="BZ336">
        <v>12.9323</v>
      </c>
      <c r="CA336">
        <v>12.9276</v>
      </c>
      <c r="CB336">
        <v>1036.16</v>
      </c>
      <c r="CC336">
        <v>12.779</v>
      </c>
      <c r="CD336">
        <v>699.734</v>
      </c>
      <c r="CE336">
        <v>100.922</v>
      </c>
      <c r="CF336">
        <v>0.0997712</v>
      </c>
      <c r="CG336">
        <v>22.9282</v>
      </c>
      <c r="CH336">
        <v>22.8879</v>
      </c>
      <c r="CI336">
        <v>999.9</v>
      </c>
      <c r="CJ336">
        <v>0</v>
      </c>
      <c r="CK336">
        <v>0</v>
      </c>
      <c r="CL336">
        <v>9970</v>
      </c>
      <c r="CM336">
        <v>0</v>
      </c>
      <c r="CN336">
        <v>3.17755</v>
      </c>
      <c r="CO336">
        <v>599.803</v>
      </c>
      <c r="CP336">
        <v>0.932968</v>
      </c>
      <c r="CQ336">
        <v>0.0670323</v>
      </c>
      <c r="CR336">
        <v>0</v>
      </c>
      <c r="CS336">
        <v>3.1197</v>
      </c>
      <c r="CT336">
        <v>4.99951</v>
      </c>
      <c r="CU336">
        <v>86.4468</v>
      </c>
      <c r="CV336">
        <v>4812.46</v>
      </c>
      <c r="CW336">
        <v>37.562</v>
      </c>
      <c r="CX336">
        <v>41.375</v>
      </c>
      <c r="CY336">
        <v>39.937</v>
      </c>
      <c r="CZ336">
        <v>40.875</v>
      </c>
      <c r="DA336">
        <v>39.875</v>
      </c>
      <c r="DB336">
        <v>554.93</v>
      </c>
      <c r="DC336">
        <v>39.87</v>
      </c>
      <c r="DD336">
        <v>0</v>
      </c>
      <c r="DE336">
        <v>1621534211.2</v>
      </c>
      <c r="DF336">
        <v>0</v>
      </c>
      <c r="DG336">
        <v>3.47794230769231</v>
      </c>
      <c r="DH336">
        <v>-0.839305980221939</v>
      </c>
      <c r="DI336">
        <v>-0.599524784202163</v>
      </c>
      <c r="DJ336">
        <v>86.4377346153846</v>
      </c>
      <c r="DK336">
        <v>15</v>
      </c>
      <c r="DL336">
        <v>1621533543.5</v>
      </c>
      <c r="DM336" t="s">
        <v>296</v>
      </c>
      <c r="DN336">
        <v>1621533543</v>
      </c>
      <c r="DO336">
        <v>1621533543.5</v>
      </c>
      <c r="DP336">
        <v>4</v>
      </c>
      <c r="DQ336">
        <v>0.002</v>
      </c>
      <c r="DR336">
        <v>0.003</v>
      </c>
      <c r="DS336">
        <v>8.559</v>
      </c>
      <c r="DT336">
        <v>0.154</v>
      </c>
      <c r="DU336">
        <v>420</v>
      </c>
      <c r="DV336">
        <v>13</v>
      </c>
      <c r="DW336">
        <v>1.35</v>
      </c>
      <c r="DX336">
        <v>0.35</v>
      </c>
      <c r="DY336">
        <v>-10.1262075609756</v>
      </c>
      <c r="DZ336">
        <v>-0.541902857142881</v>
      </c>
      <c r="EA336">
        <v>0.197301482641636</v>
      </c>
      <c r="EB336">
        <v>0</v>
      </c>
      <c r="EC336">
        <v>3.49608235294118</v>
      </c>
      <c r="ED336">
        <v>-0.304378214350774</v>
      </c>
      <c r="EE336">
        <v>0.179075436734139</v>
      </c>
      <c r="EF336">
        <v>1</v>
      </c>
      <c r="EG336">
        <v>-0.0009059451</v>
      </c>
      <c r="EH336">
        <v>0.0266530279442509</v>
      </c>
      <c r="EI336">
        <v>0.00571077541383127</v>
      </c>
      <c r="EJ336">
        <v>1</v>
      </c>
      <c r="EK336">
        <v>2</v>
      </c>
      <c r="EL336">
        <v>3</v>
      </c>
      <c r="EM336" t="s">
        <v>306</v>
      </c>
      <c r="EN336">
        <v>100</v>
      </c>
      <c r="EO336">
        <v>100</v>
      </c>
      <c r="EP336">
        <v>11.83</v>
      </c>
      <c r="EQ336">
        <v>0.1533</v>
      </c>
      <c r="ER336">
        <v>5.25304998807394</v>
      </c>
      <c r="ES336">
        <v>0.0095515401478521</v>
      </c>
      <c r="ET336">
        <v>-4.08282145803731e-06</v>
      </c>
      <c r="EU336">
        <v>9.61633180237613e-10</v>
      </c>
      <c r="EV336">
        <v>-0.0133641391554055</v>
      </c>
      <c r="EW336">
        <v>0.00964955815971448</v>
      </c>
      <c r="EX336">
        <v>0.000351754833574242</v>
      </c>
      <c r="EY336">
        <v>-6.74969522547015e-06</v>
      </c>
      <c r="EZ336">
        <v>-1</v>
      </c>
      <c r="FA336">
        <v>-1</v>
      </c>
      <c r="FB336">
        <v>-1</v>
      </c>
      <c r="FC336">
        <v>-1</v>
      </c>
      <c r="FD336">
        <v>11.1</v>
      </c>
      <c r="FE336">
        <v>11.1</v>
      </c>
      <c r="FF336">
        <v>2</v>
      </c>
      <c r="FG336">
        <v>792.827</v>
      </c>
      <c r="FH336">
        <v>741.192</v>
      </c>
      <c r="FI336">
        <v>20</v>
      </c>
      <c r="FJ336">
        <v>26.7139</v>
      </c>
      <c r="FK336">
        <v>30.0001</v>
      </c>
      <c r="FL336">
        <v>26.7903</v>
      </c>
      <c r="FM336">
        <v>26.7655</v>
      </c>
      <c r="FN336">
        <v>56.9777</v>
      </c>
      <c r="FO336">
        <v>15.0926</v>
      </c>
      <c r="FP336">
        <v>6.08919</v>
      </c>
      <c r="FQ336">
        <v>20</v>
      </c>
      <c r="FR336">
        <v>1067.32</v>
      </c>
      <c r="FS336">
        <v>12.9953</v>
      </c>
      <c r="FT336">
        <v>100.065</v>
      </c>
      <c r="FU336">
        <v>100.426</v>
      </c>
    </row>
    <row r="337" spans="1:177">
      <c r="A337">
        <v>321</v>
      </c>
      <c r="B337">
        <v>1621534209.6</v>
      </c>
      <c r="C337">
        <v>640.099999904633</v>
      </c>
      <c r="D337" t="s">
        <v>938</v>
      </c>
      <c r="E337" t="s">
        <v>939</v>
      </c>
      <c r="G337">
        <v>1621534209.6</v>
      </c>
      <c r="H337">
        <f>CD337*AF337*(BZ337-CA337)/(100*BS337*(1000-AF337*BZ337))</f>
        <v>0</v>
      </c>
      <c r="I337">
        <f>CD337*AF337*(BY337-BX337*(1000-AF337*CA337)/(1000-AF337*BZ337))/(100*BS337)</f>
        <v>0</v>
      </c>
      <c r="J337">
        <f>BX337 - IF(AF337&gt;1, I337*BS337*100.0/(AH337*CL337), 0)</f>
        <v>0</v>
      </c>
      <c r="K337">
        <f>((Q337-H337/2)*J337-I337)/(Q337+H337/2)</f>
        <v>0</v>
      </c>
      <c r="L337">
        <f>K337*(CE337+CF337)/1000.0</f>
        <v>0</v>
      </c>
      <c r="M337">
        <f>(BX337 - IF(AF337&gt;1, I337*BS337*100.0/(AH337*CL337), 0))*(CE337+CF337)/1000.0</f>
        <v>0</v>
      </c>
      <c r="N337">
        <f>2.0/((1/P337-1/O337)+SIGN(P337)*SQRT((1/P337-1/O337)*(1/P337-1/O337) + 4*BT337/((BT337+1)*(BT337+1))*(2*1/P337*1/O337-1/O337*1/O337)))</f>
        <v>0</v>
      </c>
      <c r="O337">
        <f>IF(LEFT(BU337,1)&lt;&gt;"0",IF(LEFT(BU337,1)="1",3.0,BV337),$D$5+$E$5*(CL337*CE337/($K$5*1000))+$F$5*(CL337*CE337/($K$5*1000))*MAX(MIN(BS337,$J$5),$I$5)*MAX(MIN(BS337,$J$5),$I$5)+$G$5*MAX(MIN(BS337,$J$5),$I$5)*(CL337*CE337/($K$5*1000))+$H$5*(CL337*CE337/($K$5*1000))*(CL337*CE337/($K$5*1000)))</f>
        <v>0</v>
      </c>
      <c r="P337">
        <f>H337*(1000-(1000*0.61365*exp(17.502*T337/(240.97+T337))/(CE337+CF337)+BZ337)/2)/(1000*0.61365*exp(17.502*T337/(240.97+T337))/(CE337+CF337)-BZ337)</f>
        <v>0</v>
      </c>
      <c r="Q337">
        <f>1/((BT337+1)/(N337/1.6)+1/(O337/1.37)) + BT337/((BT337+1)/(N337/1.6) + BT337/(O337/1.37))</f>
        <v>0</v>
      </c>
      <c r="R337">
        <f>(BP337*BR337)</f>
        <v>0</v>
      </c>
      <c r="S337">
        <f>(CG337+(R337+2*0.95*5.67E-8*(((CG337+$B$7)+273)^4-(CG337+273)^4)-44100*H337)/(1.84*29.3*O337+8*0.95*5.67E-8*(CG337+273)^3))</f>
        <v>0</v>
      </c>
      <c r="T337">
        <f>($C$7*CH337+$D$7*CI337+$E$7*S337)</f>
        <v>0</v>
      </c>
      <c r="U337">
        <f>0.61365*exp(17.502*T337/(240.97+T337))</f>
        <v>0</v>
      </c>
      <c r="V337">
        <f>(W337/X337*100)</f>
        <v>0</v>
      </c>
      <c r="W337">
        <f>BZ337*(CE337+CF337)/1000</f>
        <v>0</v>
      </c>
      <c r="X337">
        <f>0.61365*exp(17.502*CG337/(240.97+CG337))</f>
        <v>0</v>
      </c>
      <c r="Y337">
        <f>(U337-BZ337*(CE337+CF337)/1000)</f>
        <v>0</v>
      </c>
      <c r="Z337">
        <f>(-H337*44100)</f>
        <v>0</v>
      </c>
      <c r="AA337">
        <f>2*29.3*O337*0.92*(CG337-T337)</f>
        <v>0</v>
      </c>
      <c r="AB337">
        <f>2*0.95*5.67E-8*(((CG337+$B$7)+273)^4-(T337+273)^4)</f>
        <v>0</v>
      </c>
      <c r="AC337">
        <f>R337+AB337+Z337+AA337</f>
        <v>0</v>
      </c>
      <c r="AD337">
        <v>0</v>
      </c>
      <c r="AE337">
        <v>0</v>
      </c>
      <c r="AF337">
        <f>IF(AD337*$H$13&gt;=AH337,1.0,(AH337/(AH337-AD337*$H$13)))</f>
        <v>0</v>
      </c>
      <c r="AG337">
        <f>(AF337-1)*100</f>
        <v>0</v>
      </c>
      <c r="AH337">
        <f>MAX(0,($B$13+$C$13*CL337)/(1+$D$13*CL337)*CE337/(CG337+273)*$E$13)</f>
        <v>0</v>
      </c>
      <c r="AI337" t="s">
        <v>294</v>
      </c>
      <c r="AJ337">
        <v>0</v>
      </c>
      <c r="AK337">
        <v>0</v>
      </c>
      <c r="AL337">
        <f>AK337-AJ337</f>
        <v>0</v>
      </c>
      <c r="AM337">
        <f>AL337/AK337</f>
        <v>0</v>
      </c>
      <c r="AN337">
        <v>0</v>
      </c>
      <c r="AO337" t="s">
        <v>294</v>
      </c>
      <c r="AP337">
        <v>0</v>
      </c>
      <c r="AQ337">
        <v>0</v>
      </c>
      <c r="AR337">
        <f>1-AP337/AQ337</f>
        <v>0</v>
      </c>
      <c r="AS337">
        <v>0.5</v>
      </c>
      <c r="AT337">
        <f>BP337</f>
        <v>0</v>
      </c>
      <c r="AU337">
        <f>I337</f>
        <v>0</v>
      </c>
      <c r="AV337">
        <f>AR337*AS337*AT337</f>
        <v>0</v>
      </c>
      <c r="AW337">
        <f>BB337/AQ337</f>
        <v>0</v>
      </c>
      <c r="AX337">
        <f>(AU337-AN337)/AT337</f>
        <v>0</v>
      </c>
      <c r="AY337">
        <f>(AK337-AQ337)/AQ337</f>
        <v>0</v>
      </c>
      <c r="AZ337" t="s">
        <v>294</v>
      </c>
      <c r="BA337">
        <v>0</v>
      </c>
      <c r="BB337">
        <f>AQ337-BA337</f>
        <v>0</v>
      </c>
      <c r="BC337">
        <f>(AQ337-AP337)/(AQ337-BA337)</f>
        <v>0</v>
      </c>
      <c r="BD337">
        <f>(AK337-AQ337)/(AK337-BA337)</f>
        <v>0</v>
      </c>
      <c r="BE337">
        <f>(AQ337-AP337)/(AQ337-AJ337)</f>
        <v>0</v>
      </c>
      <c r="BF337">
        <f>(AK337-AQ337)/(AK337-AJ337)</f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f>$B$11*CM337+$C$11*CN337+$F$11*CO337*(1-CR337)</f>
        <v>0</v>
      </c>
      <c r="BP337">
        <f>BO337*BQ337</f>
        <v>0</v>
      </c>
      <c r="BQ337">
        <f>($B$11*$D$9+$C$11*$D$9+$F$11*((DB337+CT337)/MAX(DB337+CT337+DC337, 0.1)*$I$9+DC337/MAX(DB337+CT337+DC337, 0.1)*$J$9))/($B$11+$C$11+$F$11)</f>
        <v>0</v>
      </c>
      <c r="BR337">
        <f>($B$11*$K$9+$C$11*$K$9+$F$11*((DB337+CT337)/MAX(DB337+CT337+DC337, 0.1)*$P$9+DC337/MAX(DB337+CT337+DC337, 0.1)*$Q$9))/($B$11+$C$11+$F$11)</f>
        <v>0</v>
      </c>
      <c r="BS337">
        <v>6</v>
      </c>
      <c r="BT337">
        <v>0.5</v>
      </c>
      <c r="BU337" t="s">
        <v>295</v>
      </c>
      <c r="BV337">
        <v>2</v>
      </c>
      <c r="BW337">
        <v>1621534209.6</v>
      </c>
      <c r="BX337">
        <v>1051.52</v>
      </c>
      <c r="BY337">
        <v>1061.69</v>
      </c>
      <c r="BZ337">
        <v>12.9316</v>
      </c>
      <c r="CA337">
        <v>12.9294</v>
      </c>
      <c r="CB337">
        <v>1039.67</v>
      </c>
      <c r="CC337">
        <v>12.7783</v>
      </c>
      <c r="CD337">
        <v>700.164</v>
      </c>
      <c r="CE337">
        <v>100.924</v>
      </c>
      <c r="CF337">
        <v>0.0996384</v>
      </c>
      <c r="CG337">
        <v>22.9308</v>
      </c>
      <c r="CH337">
        <v>22.8786</v>
      </c>
      <c r="CI337">
        <v>999.9</v>
      </c>
      <c r="CJ337">
        <v>0</v>
      </c>
      <c r="CK337">
        <v>0</v>
      </c>
      <c r="CL337">
        <v>10020</v>
      </c>
      <c r="CM337">
        <v>0</v>
      </c>
      <c r="CN337">
        <v>3.16624</v>
      </c>
      <c r="CO337">
        <v>599.807</v>
      </c>
      <c r="CP337">
        <v>0.932968</v>
      </c>
      <c r="CQ337">
        <v>0.0670323</v>
      </c>
      <c r="CR337">
        <v>0</v>
      </c>
      <c r="CS337">
        <v>3.4124</v>
      </c>
      <c r="CT337">
        <v>4.99951</v>
      </c>
      <c r="CU337">
        <v>86.0164</v>
      </c>
      <c r="CV337">
        <v>4812.49</v>
      </c>
      <c r="CW337">
        <v>37.562</v>
      </c>
      <c r="CX337">
        <v>41.375</v>
      </c>
      <c r="CY337">
        <v>39.937</v>
      </c>
      <c r="CZ337">
        <v>40.875</v>
      </c>
      <c r="DA337">
        <v>39.875</v>
      </c>
      <c r="DB337">
        <v>554.94</v>
      </c>
      <c r="DC337">
        <v>39.87</v>
      </c>
      <c r="DD337">
        <v>0</v>
      </c>
      <c r="DE337">
        <v>1621534213.6</v>
      </c>
      <c r="DF337">
        <v>0</v>
      </c>
      <c r="DG337">
        <v>3.46705</v>
      </c>
      <c r="DH337">
        <v>-0.936994866485283</v>
      </c>
      <c r="DI337">
        <v>-0.759271791597671</v>
      </c>
      <c r="DJ337">
        <v>86.3786730769231</v>
      </c>
      <c r="DK337">
        <v>15</v>
      </c>
      <c r="DL337">
        <v>1621533543.5</v>
      </c>
      <c r="DM337" t="s">
        <v>296</v>
      </c>
      <c r="DN337">
        <v>1621533543</v>
      </c>
      <c r="DO337">
        <v>1621533543.5</v>
      </c>
      <c r="DP337">
        <v>4</v>
      </c>
      <c r="DQ337">
        <v>0.002</v>
      </c>
      <c r="DR337">
        <v>0.003</v>
      </c>
      <c r="DS337">
        <v>8.559</v>
      </c>
      <c r="DT337">
        <v>0.154</v>
      </c>
      <c r="DU337">
        <v>420</v>
      </c>
      <c r="DV337">
        <v>13</v>
      </c>
      <c r="DW337">
        <v>1.35</v>
      </c>
      <c r="DX337">
        <v>0.35</v>
      </c>
      <c r="DY337">
        <v>-10.1343146341463</v>
      </c>
      <c r="DZ337">
        <v>-0.553477630662031</v>
      </c>
      <c r="EA337">
        <v>0.196953565669028</v>
      </c>
      <c r="EB337">
        <v>0</v>
      </c>
      <c r="EC337">
        <v>3.48312058823529</v>
      </c>
      <c r="ED337">
        <v>-0.488238511260547</v>
      </c>
      <c r="EE337">
        <v>0.185148734772586</v>
      </c>
      <c r="EF337">
        <v>1</v>
      </c>
      <c r="EG337">
        <v>6.12663634146342e-05</v>
      </c>
      <c r="EH337">
        <v>0.0194795188097561</v>
      </c>
      <c r="EI337">
        <v>0.0054761007407656</v>
      </c>
      <c r="EJ337">
        <v>1</v>
      </c>
      <c r="EK337">
        <v>2</v>
      </c>
      <c r="EL337">
        <v>3</v>
      </c>
      <c r="EM337" t="s">
        <v>306</v>
      </c>
      <c r="EN337">
        <v>100</v>
      </c>
      <c r="EO337">
        <v>100</v>
      </c>
      <c r="EP337">
        <v>11.85</v>
      </c>
      <c r="EQ337">
        <v>0.1533</v>
      </c>
      <c r="ER337">
        <v>5.25304998807394</v>
      </c>
      <c r="ES337">
        <v>0.0095515401478521</v>
      </c>
      <c r="ET337">
        <v>-4.08282145803731e-06</v>
      </c>
      <c r="EU337">
        <v>9.61633180237613e-10</v>
      </c>
      <c r="EV337">
        <v>-0.0133641391554055</v>
      </c>
      <c r="EW337">
        <v>0.00964955815971448</v>
      </c>
      <c r="EX337">
        <v>0.000351754833574242</v>
      </c>
      <c r="EY337">
        <v>-6.74969522547015e-06</v>
      </c>
      <c r="EZ337">
        <v>-1</v>
      </c>
      <c r="FA337">
        <v>-1</v>
      </c>
      <c r="FB337">
        <v>-1</v>
      </c>
      <c r="FC337">
        <v>-1</v>
      </c>
      <c r="FD337">
        <v>11.1</v>
      </c>
      <c r="FE337">
        <v>11.1</v>
      </c>
      <c r="FF337">
        <v>2</v>
      </c>
      <c r="FG337">
        <v>793.183</v>
      </c>
      <c r="FH337">
        <v>741.002</v>
      </c>
      <c r="FI337">
        <v>19.9999</v>
      </c>
      <c r="FJ337">
        <v>26.7139</v>
      </c>
      <c r="FK337">
        <v>30.0001</v>
      </c>
      <c r="FL337">
        <v>26.7903</v>
      </c>
      <c r="FM337">
        <v>26.7655</v>
      </c>
      <c r="FN337">
        <v>57.126</v>
      </c>
      <c r="FO337">
        <v>14.8208</v>
      </c>
      <c r="FP337">
        <v>6.08919</v>
      </c>
      <c r="FQ337">
        <v>20</v>
      </c>
      <c r="FR337">
        <v>1070.69</v>
      </c>
      <c r="FS337">
        <v>12.9953</v>
      </c>
      <c r="FT337">
        <v>100.064</v>
      </c>
      <c r="FU337">
        <v>100.428</v>
      </c>
    </row>
    <row r="338" spans="1:177">
      <c r="A338">
        <v>322</v>
      </c>
      <c r="B338">
        <v>1621534211.6</v>
      </c>
      <c r="C338">
        <v>642.099999904633</v>
      </c>
      <c r="D338" t="s">
        <v>940</v>
      </c>
      <c r="E338" t="s">
        <v>941</v>
      </c>
      <c r="G338">
        <v>1621534211.6</v>
      </c>
      <c r="H338">
        <f>CD338*AF338*(BZ338-CA338)/(100*BS338*(1000-AF338*BZ338))</f>
        <v>0</v>
      </c>
      <c r="I338">
        <f>CD338*AF338*(BY338-BX338*(1000-AF338*CA338)/(1000-AF338*BZ338))/(100*BS338)</f>
        <v>0</v>
      </c>
      <c r="J338">
        <f>BX338 - IF(AF338&gt;1, I338*BS338*100.0/(AH338*CL338), 0)</f>
        <v>0</v>
      </c>
      <c r="K338">
        <f>((Q338-H338/2)*J338-I338)/(Q338+H338/2)</f>
        <v>0</v>
      </c>
      <c r="L338">
        <f>K338*(CE338+CF338)/1000.0</f>
        <v>0</v>
      </c>
      <c r="M338">
        <f>(BX338 - IF(AF338&gt;1, I338*BS338*100.0/(AH338*CL338), 0))*(CE338+CF338)/1000.0</f>
        <v>0</v>
      </c>
      <c r="N338">
        <f>2.0/((1/P338-1/O338)+SIGN(P338)*SQRT((1/P338-1/O338)*(1/P338-1/O338) + 4*BT338/((BT338+1)*(BT338+1))*(2*1/P338*1/O338-1/O338*1/O338)))</f>
        <v>0</v>
      </c>
      <c r="O338">
        <f>IF(LEFT(BU338,1)&lt;&gt;"0",IF(LEFT(BU338,1)="1",3.0,BV338),$D$5+$E$5*(CL338*CE338/($K$5*1000))+$F$5*(CL338*CE338/($K$5*1000))*MAX(MIN(BS338,$J$5),$I$5)*MAX(MIN(BS338,$J$5),$I$5)+$G$5*MAX(MIN(BS338,$J$5),$I$5)*(CL338*CE338/($K$5*1000))+$H$5*(CL338*CE338/($K$5*1000))*(CL338*CE338/($K$5*1000)))</f>
        <v>0</v>
      </c>
      <c r="P338">
        <f>H338*(1000-(1000*0.61365*exp(17.502*T338/(240.97+T338))/(CE338+CF338)+BZ338)/2)/(1000*0.61365*exp(17.502*T338/(240.97+T338))/(CE338+CF338)-BZ338)</f>
        <v>0</v>
      </c>
      <c r="Q338">
        <f>1/((BT338+1)/(N338/1.6)+1/(O338/1.37)) + BT338/((BT338+1)/(N338/1.6) + BT338/(O338/1.37))</f>
        <v>0</v>
      </c>
      <c r="R338">
        <f>(BP338*BR338)</f>
        <v>0</v>
      </c>
      <c r="S338">
        <f>(CG338+(R338+2*0.95*5.67E-8*(((CG338+$B$7)+273)^4-(CG338+273)^4)-44100*H338)/(1.84*29.3*O338+8*0.95*5.67E-8*(CG338+273)^3))</f>
        <v>0</v>
      </c>
      <c r="T338">
        <f>($C$7*CH338+$D$7*CI338+$E$7*S338)</f>
        <v>0</v>
      </c>
      <c r="U338">
        <f>0.61365*exp(17.502*T338/(240.97+T338))</f>
        <v>0</v>
      </c>
      <c r="V338">
        <f>(W338/X338*100)</f>
        <v>0</v>
      </c>
      <c r="W338">
        <f>BZ338*(CE338+CF338)/1000</f>
        <v>0</v>
      </c>
      <c r="X338">
        <f>0.61365*exp(17.502*CG338/(240.97+CG338))</f>
        <v>0</v>
      </c>
      <c r="Y338">
        <f>(U338-BZ338*(CE338+CF338)/1000)</f>
        <v>0</v>
      </c>
      <c r="Z338">
        <f>(-H338*44100)</f>
        <v>0</v>
      </c>
      <c r="AA338">
        <f>2*29.3*O338*0.92*(CG338-T338)</f>
        <v>0</v>
      </c>
      <c r="AB338">
        <f>2*0.95*5.67E-8*(((CG338+$B$7)+273)^4-(T338+273)^4)</f>
        <v>0</v>
      </c>
      <c r="AC338">
        <f>R338+AB338+Z338+AA338</f>
        <v>0</v>
      </c>
      <c r="AD338">
        <v>0</v>
      </c>
      <c r="AE338">
        <v>0</v>
      </c>
      <c r="AF338">
        <f>IF(AD338*$H$13&gt;=AH338,1.0,(AH338/(AH338-AD338*$H$13)))</f>
        <v>0</v>
      </c>
      <c r="AG338">
        <f>(AF338-1)*100</f>
        <v>0</v>
      </c>
      <c r="AH338">
        <f>MAX(0,($B$13+$C$13*CL338)/(1+$D$13*CL338)*CE338/(CG338+273)*$E$13)</f>
        <v>0</v>
      </c>
      <c r="AI338" t="s">
        <v>294</v>
      </c>
      <c r="AJ338">
        <v>0</v>
      </c>
      <c r="AK338">
        <v>0</v>
      </c>
      <c r="AL338">
        <f>AK338-AJ338</f>
        <v>0</v>
      </c>
      <c r="AM338">
        <f>AL338/AK338</f>
        <v>0</v>
      </c>
      <c r="AN338">
        <v>0</v>
      </c>
      <c r="AO338" t="s">
        <v>294</v>
      </c>
      <c r="AP338">
        <v>0</v>
      </c>
      <c r="AQ338">
        <v>0</v>
      </c>
      <c r="AR338">
        <f>1-AP338/AQ338</f>
        <v>0</v>
      </c>
      <c r="AS338">
        <v>0.5</v>
      </c>
      <c r="AT338">
        <f>BP338</f>
        <v>0</v>
      </c>
      <c r="AU338">
        <f>I338</f>
        <v>0</v>
      </c>
      <c r="AV338">
        <f>AR338*AS338*AT338</f>
        <v>0</v>
      </c>
      <c r="AW338">
        <f>BB338/AQ338</f>
        <v>0</v>
      </c>
      <c r="AX338">
        <f>(AU338-AN338)/AT338</f>
        <v>0</v>
      </c>
      <c r="AY338">
        <f>(AK338-AQ338)/AQ338</f>
        <v>0</v>
      </c>
      <c r="AZ338" t="s">
        <v>294</v>
      </c>
      <c r="BA338">
        <v>0</v>
      </c>
      <c r="BB338">
        <f>AQ338-BA338</f>
        <v>0</v>
      </c>
      <c r="BC338">
        <f>(AQ338-AP338)/(AQ338-BA338)</f>
        <v>0</v>
      </c>
      <c r="BD338">
        <f>(AK338-AQ338)/(AK338-BA338)</f>
        <v>0</v>
      </c>
      <c r="BE338">
        <f>(AQ338-AP338)/(AQ338-AJ338)</f>
        <v>0</v>
      </c>
      <c r="BF338">
        <f>(AK338-AQ338)/(AK338-AJ338)</f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f>$B$11*CM338+$C$11*CN338+$F$11*CO338*(1-CR338)</f>
        <v>0</v>
      </c>
      <c r="BP338">
        <f>BO338*BQ338</f>
        <v>0</v>
      </c>
      <c r="BQ338">
        <f>($B$11*$D$9+$C$11*$D$9+$F$11*((DB338+CT338)/MAX(DB338+CT338+DC338, 0.1)*$I$9+DC338/MAX(DB338+CT338+DC338, 0.1)*$J$9))/($B$11+$C$11+$F$11)</f>
        <v>0</v>
      </c>
      <c r="BR338">
        <f>($B$11*$K$9+$C$11*$K$9+$F$11*((DB338+CT338)/MAX(DB338+CT338+DC338, 0.1)*$P$9+DC338/MAX(DB338+CT338+DC338, 0.1)*$Q$9))/($B$11+$C$11+$F$11)</f>
        <v>0</v>
      </c>
      <c r="BS338">
        <v>6</v>
      </c>
      <c r="BT338">
        <v>0.5</v>
      </c>
      <c r="BU338" t="s">
        <v>295</v>
      </c>
      <c r="BV338">
        <v>2</v>
      </c>
      <c r="BW338">
        <v>1621534211.6</v>
      </c>
      <c r="BX338">
        <v>1054.77</v>
      </c>
      <c r="BY338">
        <v>1065.01</v>
      </c>
      <c r="BZ338">
        <v>12.9329</v>
      </c>
      <c r="CA338">
        <v>12.9629</v>
      </c>
      <c r="CB338">
        <v>1042.91</v>
      </c>
      <c r="CC338">
        <v>12.7796</v>
      </c>
      <c r="CD338">
        <v>699.856</v>
      </c>
      <c r="CE338">
        <v>100.928</v>
      </c>
      <c r="CF338">
        <v>0.0991985</v>
      </c>
      <c r="CG338">
        <v>22.9289</v>
      </c>
      <c r="CH338">
        <v>22.8879</v>
      </c>
      <c r="CI338">
        <v>999.9</v>
      </c>
      <c r="CJ338">
        <v>0</v>
      </c>
      <c r="CK338">
        <v>0</v>
      </c>
      <c r="CL338">
        <v>10070</v>
      </c>
      <c r="CM338">
        <v>0</v>
      </c>
      <c r="CN338">
        <v>3.17755</v>
      </c>
      <c r="CO338">
        <v>599.808</v>
      </c>
      <c r="CP338">
        <v>0.932968</v>
      </c>
      <c r="CQ338">
        <v>0.0670323</v>
      </c>
      <c r="CR338">
        <v>0</v>
      </c>
      <c r="CS338">
        <v>3.282</v>
      </c>
      <c r="CT338">
        <v>4.99951</v>
      </c>
      <c r="CU338">
        <v>86.5498</v>
      </c>
      <c r="CV338">
        <v>4812.5</v>
      </c>
      <c r="CW338">
        <v>37.562</v>
      </c>
      <c r="CX338">
        <v>41.375</v>
      </c>
      <c r="CY338">
        <v>39.937</v>
      </c>
      <c r="CZ338">
        <v>40.875</v>
      </c>
      <c r="DA338">
        <v>39.875</v>
      </c>
      <c r="DB338">
        <v>554.94</v>
      </c>
      <c r="DC338">
        <v>39.87</v>
      </c>
      <c r="DD338">
        <v>0</v>
      </c>
      <c r="DE338">
        <v>1621534215.4</v>
      </c>
      <c r="DF338">
        <v>0</v>
      </c>
      <c r="DG338">
        <v>3.422204</v>
      </c>
      <c r="DH338">
        <v>-0.900815379310822</v>
      </c>
      <c r="DI338">
        <v>-0.627638455002939</v>
      </c>
      <c r="DJ338">
        <v>86.376544</v>
      </c>
      <c r="DK338">
        <v>15</v>
      </c>
      <c r="DL338">
        <v>1621533543.5</v>
      </c>
      <c r="DM338" t="s">
        <v>296</v>
      </c>
      <c r="DN338">
        <v>1621533543</v>
      </c>
      <c r="DO338">
        <v>1621533543.5</v>
      </c>
      <c r="DP338">
        <v>4</v>
      </c>
      <c r="DQ338">
        <v>0.002</v>
      </c>
      <c r="DR338">
        <v>0.003</v>
      </c>
      <c r="DS338">
        <v>8.559</v>
      </c>
      <c r="DT338">
        <v>0.154</v>
      </c>
      <c r="DU338">
        <v>420</v>
      </c>
      <c r="DV338">
        <v>13</v>
      </c>
      <c r="DW338">
        <v>1.35</v>
      </c>
      <c r="DX338">
        <v>0.35</v>
      </c>
      <c r="DY338">
        <v>-10.1449195121951</v>
      </c>
      <c r="DZ338">
        <v>-0.664065783972126</v>
      </c>
      <c r="EA338">
        <v>0.20814248317487</v>
      </c>
      <c r="EB338">
        <v>0</v>
      </c>
      <c r="EC338">
        <v>3.46420285714286</v>
      </c>
      <c r="ED338">
        <v>-0.498701579773558</v>
      </c>
      <c r="EE338">
        <v>0.183273083497533</v>
      </c>
      <c r="EF338">
        <v>1</v>
      </c>
      <c r="EG338">
        <v>-0.000452878758536585</v>
      </c>
      <c r="EH338">
        <v>-9.39603595818857e-05</v>
      </c>
      <c r="EI338">
        <v>0.00726716932165157</v>
      </c>
      <c r="EJ338">
        <v>1</v>
      </c>
      <c r="EK338">
        <v>2</v>
      </c>
      <c r="EL338">
        <v>3</v>
      </c>
      <c r="EM338" t="s">
        <v>306</v>
      </c>
      <c r="EN338">
        <v>100</v>
      </c>
      <c r="EO338">
        <v>100</v>
      </c>
      <c r="EP338">
        <v>11.86</v>
      </c>
      <c r="EQ338">
        <v>0.1533</v>
      </c>
      <c r="ER338">
        <v>5.25304998807394</v>
      </c>
      <c r="ES338">
        <v>0.0095515401478521</v>
      </c>
      <c r="ET338">
        <v>-4.08282145803731e-06</v>
      </c>
      <c r="EU338">
        <v>9.61633180237613e-10</v>
      </c>
      <c r="EV338">
        <v>-0.0133641391554055</v>
      </c>
      <c r="EW338">
        <v>0.00964955815971448</v>
      </c>
      <c r="EX338">
        <v>0.000351754833574242</v>
      </c>
      <c r="EY338">
        <v>-6.74969522547015e-06</v>
      </c>
      <c r="EZ338">
        <v>-1</v>
      </c>
      <c r="FA338">
        <v>-1</v>
      </c>
      <c r="FB338">
        <v>-1</v>
      </c>
      <c r="FC338">
        <v>-1</v>
      </c>
      <c r="FD338">
        <v>11.1</v>
      </c>
      <c r="FE338">
        <v>11.1</v>
      </c>
      <c r="FF338">
        <v>2</v>
      </c>
      <c r="FG338">
        <v>793.17</v>
      </c>
      <c r="FH338">
        <v>741.382</v>
      </c>
      <c r="FI338">
        <v>20</v>
      </c>
      <c r="FJ338">
        <v>26.7139</v>
      </c>
      <c r="FK338">
        <v>30</v>
      </c>
      <c r="FL338">
        <v>26.789</v>
      </c>
      <c r="FM338">
        <v>26.7655</v>
      </c>
      <c r="FN338">
        <v>57.2732</v>
      </c>
      <c r="FO338">
        <v>14.8208</v>
      </c>
      <c r="FP338">
        <v>6.08919</v>
      </c>
      <c r="FQ338">
        <v>20</v>
      </c>
      <c r="FR338">
        <v>1074.08</v>
      </c>
      <c r="FS338">
        <v>12.9953</v>
      </c>
      <c r="FT338">
        <v>100.064</v>
      </c>
      <c r="FU338">
        <v>100.426</v>
      </c>
    </row>
    <row r="339" spans="1:177">
      <c r="A339">
        <v>323</v>
      </c>
      <c r="B339">
        <v>1621534213.6</v>
      </c>
      <c r="C339">
        <v>644.099999904633</v>
      </c>
      <c r="D339" t="s">
        <v>942</v>
      </c>
      <c r="E339" t="s">
        <v>943</v>
      </c>
      <c r="G339">
        <v>1621534213.6</v>
      </c>
      <c r="H339">
        <f>CD339*AF339*(BZ339-CA339)/(100*BS339*(1000-AF339*BZ339))</f>
        <v>0</v>
      </c>
      <c r="I339">
        <f>CD339*AF339*(BY339-BX339*(1000-AF339*CA339)/(1000-AF339*BZ339))/(100*BS339)</f>
        <v>0</v>
      </c>
      <c r="J339">
        <f>BX339 - IF(AF339&gt;1, I339*BS339*100.0/(AH339*CL339), 0)</f>
        <v>0</v>
      </c>
      <c r="K339">
        <f>((Q339-H339/2)*J339-I339)/(Q339+H339/2)</f>
        <v>0</v>
      </c>
      <c r="L339">
        <f>K339*(CE339+CF339)/1000.0</f>
        <v>0</v>
      </c>
      <c r="M339">
        <f>(BX339 - IF(AF339&gt;1, I339*BS339*100.0/(AH339*CL339), 0))*(CE339+CF339)/1000.0</f>
        <v>0</v>
      </c>
      <c r="N339">
        <f>2.0/((1/P339-1/O339)+SIGN(P339)*SQRT((1/P339-1/O339)*(1/P339-1/O339) + 4*BT339/((BT339+1)*(BT339+1))*(2*1/P339*1/O339-1/O339*1/O339)))</f>
        <v>0</v>
      </c>
      <c r="O339">
        <f>IF(LEFT(BU339,1)&lt;&gt;"0",IF(LEFT(BU339,1)="1",3.0,BV339),$D$5+$E$5*(CL339*CE339/($K$5*1000))+$F$5*(CL339*CE339/($K$5*1000))*MAX(MIN(BS339,$J$5),$I$5)*MAX(MIN(BS339,$J$5),$I$5)+$G$5*MAX(MIN(BS339,$J$5),$I$5)*(CL339*CE339/($K$5*1000))+$H$5*(CL339*CE339/($K$5*1000))*(CL339*CE339/($K$5*1000)))</f>
        <v>0</v>
      </c>
      <c r="P339">
        <f>H339*(1000-(1000*0.61365*exp(17.502*T339/(240.97+T339))/(CE339+CF339)+BZ339)/2)/(1000*0.61365*exp(17.502*T339/(240.97+T339))/(CE339+CF339)-BZ339)</f>
        <v>0</v>
      </c>
      <c r="Q339">
        <f>1/((BT339+1)/(N339/1.6)+1/(O339/1.37)) + BT339/((BT339+1)/(N339/1.6) + BT339/(O339/1.37))</f>
        <v>0</v>
      </c>
      <c r="R339">
        <f>(BP339*BR339)</f>
        <v>0</v>
      </c>
      <c r="S339">
        <f>(CG339+(R339+2*0.95*5.67E-8*(((CG339+$B$7)+273)^4-(CG339+273)^4)-44100*H339)/(1.84*29.3*O339+8*0.95*5.67E-8*(CG339+273)^3))</f>
        <v>0</v>
      </c>
      <c r="T339">
        <f>($C$7*CH339+$D$7*CI339+$E$7*S339)</f>
        <v>0</v>
      </c>
      <c r="U339">
        <f>0.61365*exp(17.502*T339/(240.97+T339))</f>
        <v>0</v>
      </c>
      <c r="V339">
        <f>(W339/X339*100)</f>
        <v>0</v>
      </c>
      <c r="W339">
        <f>BZ339*(CE339+CF339)/1000</f>
        <v>0</v>
      </c>
      <c r="X339">
        <f>0.61365*exp(17.502*CG339/(240.97+CG339))</f>
        <v>0</v>
      </c>
      <c r="Y339">
        <f>(U339-BZ339*(CE339+CF339)/1000)</f>
        <v>0</v>
      </c>
      <c r="Z339">
        <f>(-H339*44100)</f>
        <v>0</v>
      </c>
      <c r="AA339">
        <f>2*29.3*O339*0.92*(CG339-T339)</f>
        <v>0</v>
      </c>
      <c r="AB339">
        <f>2*0.95*5.67E-8*(((CG339+$B$7)+273)^4-(T339+273)^4)</f>
        <v>0</v>
      </c>
      <c r="AC339">
        <f>R339+AB339+Z339+AA339</f>
        <v>0</v>
      </c>
      <c r="AD339">
        <v>0</v>
      </c>
      <c r="AE339">
        <v>0</v>
      </c>
      <c r="AF339">
        <f>IF(AD339*$H$13&gt;=AH339,1.0,(AH339/(AH339-AD339*$H$13)))</f>
        <v>0</v>
      </c>
      <c r="AG339">
        <f>(AF339-1)*100</f>
        <v>0</v>
      </c>
      <c r="AH339">
        <f>MAX(0,($B$13+$C$13*CL339)/(1+$D$13*CL339)*CE339/(CG339+273)*$E$13)</f>
        <v>0</v>
      </c>
      <c r="AI339" t="s">
        <v>294</v>
      </c>
      <c r="AJ339">
        <v>0</v>
      </c>
      <c r="AK339">
        <v>0</v>
      </c>
      <c r="AL339">
        <f>AK339-AJ339</f>
        <v>0</v>
      </c>
      <c r="AM339">
        <f>AL339/AK339</f>
        <v>0</v>
      </c>
      <c r="AN339">
        <v>0</v>
      </c>
      <c r="AO339" t="s">
        <v>294</v>
      </c>
      <c r="AP339">
        <v>0</v>
      </c>
      <c r="AQ339">
        <v>0</v>
      </c>
      <c r="AR339">
        <f>1-AP339/AQ339</f>
        <v>0</v>
      </c>
      <c r="AS339">
        <v>0.5</v>
      </c>
      <c r="AT339">
        <f>BP339</f>
        <v>0</v>
      </c>
      <c r="AU339">
        <f>I339</f>
        <v>0</v>
      </c>
      <c r="AV339">
        <f>AR339*AS339*AT339</f>
        <v>0</v>
      </c>
      <c r="AW339">
        <f>BB339/AQ339</f>
        <v>0</v>
      </c>
      <c r="AX339">
        <f>(AU339-AN339)/AT339</f>
        <v>0</v>
      </c>
      <c r="AY339">
        <f>(AK339-AQ339)/AQ339</f>
        <v>0</v>
      </c>
      <c r="AZ339" t="s">
        <v>294</v>
      </c>
      <c r="BA339">
        <v>0</v>
      </c>
      <c r="BB339">
        <f>AQ339-BA339</f>
        <v>0</v>
      </c>
      <c r="BC339">
        <f>(AQ339-AP339)/(AQ339-BA339)</f>
        <v>0</v>
      </c>
      <c r="BD339">
        <f>(AK339-AQ339)/(AK339-BA339)</f>
        <v>0</v>
      </c>
      <c r="BE339">
        <f>(AQ339-AP339)/(AQ339-AJ339)</f>
        <v>0</v>
      </c>
      <c r="BF339">
        <f>(AK339-AQ339)/(AK339-AJ339)</f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f>$B$11*CM339+$C$11*CN339+$F$11*CO339*(1-CR339)</f>
        <v>0</v>
      </c>
      <c r="BP339">
        <f>BO339*BQ339</f>
        <v>0</v>
      </c>
      <c r="BQ339">
        <f>($B$11*$D$9+$C$11*$D$9+$F$11*((DB339+CT339)/MAX(DB339+CT339+DC339, 0.1)*$I$9+DC339/MAX(DB339+CT339+DC339, 0.1)*$J$9))/($B$11+$C$11+$F$11)</f>
        <v>0</v>
      </c>
      <c r="BR339">
        <f>($B$11*$K$9+$C$11*$K$9+$F$11*((DB339+CT339)/MAX(DB339+CT339+DC339, 0.1)*$P$9+DC339/MAX(DB339+CT339+DC339, 0.1)*$Q$9))/($B$11+$C$11+$F$11)</f>
        <v>0</v>
      </c>
      <c r="BS339">
        <v>6</v>
      </c>
      <c r="BT339">
        <v>0.5</v>
      </c>
      <c r="BU339" t="s">
        <v>295</v>
      </c>
      <c r="BV339">
        <v>2</v>
      </c>
      <c r="BW339">
        <v>1621534213.6</v>
      </c>
      <c r="BX339">
        <v>1058.09</v>
      </c>
      <c r="BY339">
        <v>1068.54</v>
      </c>
      <c r="BZ339">
        <v>12.944</v>
      </c>
      <c r="CA339">
        <v>12.9695</v>
      </c>
      <c r="CB339">
        <v>1046.21</v>
      </c>
      <c r="CC339">
        <v>12.7905</v>
      </c>
      <c r="CD339">
        <v>699.697</v>
      </c>
      <c r="CE339">
        <v>100.925</v>
      </c>
      <c r="CF339">
        <v>0.0999394</v>
      </c>
      <c r="CG339">
        <v>22.9293</v>
      </c>
      <c r="CH339">
        <v>22.8983</v>
      </c>
      <c r="CI339">
        <v>999.9</v>
      </c>
      <c r="CJ339">
        <v>0</v>
      </c>
      <c r="CK339">
        <v>0</v>
      </c>
      <c r="CL339">
        <v>9980</v>
      </c>
      <c r="CM339">
        <v>0</v>
      </c>
      <c r="CN339">
        <v>3.17755</v>
      </c>
      <c r="CO339">
        <v>599.792</v>
      </c>
      <c r="CP339">
        <v>0.932968</v>
      </c>
      <c r="CQ339">
        <v>0.0670323</v>
      </c>
      <c r="CR339">
        <v>0</v>
      </c>
      <c r="CS339">
        <v>3.1034</v>
      </c>
      <c r="CT339">
        <v>4.99951</v>
      </c>
      <c r="CU339">
        <v>86.5235</v>
      </c>
      <c r="CV339">
        <v>4812.37</v>
      </c>
      <c r="CW339">
        <v>37.562</v>
      </c>
      <c r="CX339">
        <v>41.375</v>
      </c>
      <c r="CY339">
        <v>39.937</v>
      </c>
      <c r="CZ339">
        <v>40.875</v>
      </c>
      <c r="DA339">
        <v>39.875</v>
      </c>
      <c r="DB339">
        <v>554.92</v>
      </c>
      <c r="DC339">
        <v>39.87</v>
      </c>
      <c r="DD339">
        <v>0</v>
      </c>
      <c r="DE339">
        <v>1621534217.2</v>
      </c>
      <c r="DF339">
        <v>0</v>
      </c>
      <c r="DG339">
        <v>3.38376153846154</v>
      </c>
      <c r="DH339">
        <v>-0.912670081568601</v>
      </c>
      <c r="DI339">
        <v>-0.467894012725914</v>
      </c>
      <c r="DJ339">
        <v>86.3794576923077</v>
      </c>
      <c r="DK339">
        <v>15</v>
      </c>
      <c r="DL339">
        <v>1621533543.5</v>
      </c>
      <c r="DM339" t="s">
        <v>296</v>
      </c>
      <c r="DN339">
        <v>1621533543</v>
      </c>
      <c r="DO339">
        <v>1621533543.5</v>
      </c>
      <c r="DP339">
        <v>4</v>
      </c>
      <c r="DQ339">
        <v>0.002</v>
      </c>
      <c r="DR339">
        <v>0.003</v>
      </c>
      <c r="DS339">
        <v>8.559</v>
      </c>
      <c r="DT339">
        <v>0.154</v>
      </c>
      <c r="DU339">
        <v>420</v>
      </c>
      <c r="DV339">
        <v>13</v>
      </c>
      <c r="DW339">
        <v>1.35</v>
      </c>
      <c r="DX339">
        <v>0.35</v>
      </c>
      <c r="DY339">
        <v>-10.185206097561</v>
      </c>
      <c r="DZ339">
        <v>-0.459522229965147</v>
      </c>
      <c r="EA339">
        <v>0.194279446521933</v>
      </c>
      <c r="EB339">
        <v>1</v>
      </c>
      <c r="EC339">
        <v>3.43211764705882</v>
      </c>
      <c r="ED339">
        <v>-0.739911816207456</v>
      </c>
      <c r="EE339">
        <v>0.178862211953928</v>
      </c>
      <c r="EF339">
        <v>1</v>
      </c>
      <c r="EG339">
        <v>-0.00370727973414634</v>
      </c>
      <c r="EH339">
        <v>-0.0571904335358885</v>
      </c>
      <c r="EI339">
        <v>0.0127083382646297</v>
      </c>
      <c r="EJ339">
        <v>1</v>
      </c>
      <c r="EK339">
        <v>3</v>
      </c>
      <c r="EL339">
        <v>3</v>
      </c>
      <c r="EM339" t="s">
        <v>297</v>
      </c>
      <c r="EN339">
        <v>100</v>
      </c>
      <c r="EO339">
        <v>100</v>
      </c>
      <c r="EP339">
        <v>11.88</v>
      </c>
      <c r="EQ339">
        <v>0.1535</v>
      </c>
      <c r="ER339">
        <v>5.25304998807394</v>
      </c>
      <c r="ES339">
        <v>0.0095515401478521</v>
      </c>
      <c r="ET339">
        <v>-4.08282145803731e-06</v>
      </c>
      <c r="EU339">
        <v>9.61633180237613e-10</v>
      </c>
      <c r="EV339">
        <v>-0.0133641391554055</v>
      </c>
      <c r="EW339">
        <v>0.00964955815971448</v>
      </c>
      <c r="EX339">
        <v>0.000351754833574242</v>
      </c>
      <c r="EY339">
        <v>-6.74969522547015e-06</v>
      </c>
      <c r="EZ339">
        <v>-1</v>
      </c>
      <c r="FA339">
        <v>-1</v>
      </c>
      <c r="FB339">
        <v>-1</v>
      </c>
      <c r="FC339">
        <v>-1</v>
      </c>
      <c r="FD339">
        <v>11.2</v>
      </c>
      <c r="FE339">
        <v>11.2</v>
      </c>
      <c r="FF339">
        <v>2</v>
      </c>
      <c r="FG339">
        <v>792.972</v>
      </c>
      <c r="FH339">
        <v>741.571</v>
      </c>
      <c r="FI339">
        <v>19.9998</v>
      </c>
      <c r="FJ339">
        <v>26.7139</v>
      </c>
      <c r="FK339">
        <v>30</v>
      </c>
      <c r="FL339">
        <v>26.7881</v>
      </c>
      <c r="FM339">
        <v>26.7651</v>
      </c>
      <c r="FN339">
        <v>57.4037</v>
      </c>
      <c r="FO339">
        <v>14.8208</v>
      </c>
      <c r="FP339">
        <v>6.08919</v>
      </c>
      <c r="FQ339">
        <v>20</v>
      </c>
      <c r="FR339">
        <v>1077.42</v>
      </c>
      <c r="FS339">
        <v>12.9953</v>
      </c>
      <c r="FT339">
        <v>100.066</v>
      </c>
      <c r="FU339">
        <v>100.428</v>
      </c>
    </row>
    <row r="340" spans="1:177">
      <c r="A340">
        <v>324</v>
      </c>
      <c r="B340">
        <v>1621534215.6</v>
      </c>
      <c r="C340">
        <v>646.099999904633</v>
      </c>
      <c r="D340" t="s">
        <v>944</v>
      </c>
      <c r="E340" t="s">
        <v>945</v>
      </c>
      <c r="G340">
        <v>1621534215.6</v>
      </c>
      <c r="H340">
        <f>CD340*AF340*(BZ340-CA340)/(100*BS340*(1000-AF340*BZ340))</f>
        <v>0</v>
      </c>
      <c r="I340">
        <f>CD340*AF340*(BY340-BX340*(1000-AF340*CA340)/(1000-AF340*BZ340))/(100*BS340)</f>
        <v>0</v>
      </c>
      <c r="J340">
        <f>BX340 - IF(AF340&gt;1, I340*BS340*100.0/(AH340*CL340), 0)</f>
        <v>0</v>
      </c>
      <c r="K340">
        <f>((Q340-H340/2)*J340-I340)/(Q340+H340/2)</f>
        <v>0</v>
      </c>
      <c r="L340">
        <f>K340*(CE340+CF340)/1000.0</f>
        <v>0</v>
      </c>
      <c r="M340">
        <f>(BX340 - IF(AF340&gt;1, I340*BS340*100.0/(AH340*CL340), 0))*(CE340+CF340)/1000.0</f>
        <v>0</v>
      </c>
      <c r="N340">
        <f>2.0/((1/P340-1/O340)+SIGN(P340)*SQRT((1/P340-1/O340)*(1/P340-1/O340) + 4*BT340/((BT340+1)*(BT340+1))*(2*1/P340*1/O340-1/O340*1/O340)))</f>
        <v>0</v>
      </c>
      <c r="O340">
        <f>IF(LEFT(BU340,1)&lt;&gt;"0",IF(LEFT(BU340,1)="1",3.0,BV340),$D$5+$E$5*(CL340*CE340/($K$5*1000))+$F$5*(CL340*CE340/($K$5*1000))*MAX(MIN(BS340,$J$5),$I$5)*MAX(MIN(BS340,$J$5),$I$5)+$G$5*MAX(MIN(BS340,$J$5),$I$5)*(CL340*CE340/($K$5*1000))+$H$5*(CL340*CE340/($K$5*1000))*(CL340*CE340/($K$5*1000)))</f>
        <v>0</v>
      </c>
      <c r="P340">
        <f>H340*(1000-(1000*0.61365*exp(17.502*T340/(240.97+T340))/(CE340+CF340)+BZ340)/2)/(1000*0.61365*exp(17.502*T340/(240.97+T340))/(CE340+CF340)-BZ340)</f>
        <v>0</v>
      </c>
      <c r="Q340">
        <f>1/((BT340+1)/(N340/1.6)+1/(O340/1.37)) + BT340/((BT340+1)/(N340/1.6) + BT340/(O340/1.37))</f>
        <v>0</v>
      </c>
      <c r="R340">
        <f>(BP340*BR340)</f>
        <v>0</v>
      </c>
      <c r="S340">
        <f>(CG340+(R340+2*0.95*5.67E-8*(((CG340+$B$7)+273)^4-(CG340+273)^4)-44100*H340)/(1.84*29.3*O340+8*0.95*5.67E-8*(CG340+273)^3))</f>
        <v>0</v>
      </c>
      <c r="T340">
        <f>($C$7*CH340+$D$7*CI340+$E$7*S340)</f>
        <v>0</v>
      </c>
      <c r="U340">
        <f>0.61365*exp(17.502*T340/(240.97+T340))</f>
        <v>0</v>
      </c>
      <c r="V340">
        <f>(W340/X340*100)</f>
        <v>0</v>
      </c>
      <c r="W340">
        <f>BZ340*(CE340+CF340)/1000</f>
        <v>0</v>
      </c>
      <c r="X340">
        <f>0.61365*exp(17.502*CG340/(240.97+CG340))</f>
        <v>0</v>
      </c>
      <c r="Y340">
        <f>(U340-BZ340*(CE340+CF340)/1000)</f>
        <v>0</v>
      </c>
      <c r="Z340">
        <f>(-H340*44100)</f>
        <v>0</v>
      </c>
      <c r="AA340">
        <f>2*29.3*O340*0.92*(CG340-T340)</f>
        <v>0</v>
      </c>
      <c r="AB340">
        <f>2*0.95*5.67E-8*(((CG340+$B$7)+273)^4-(T340+273)^4)</f>
        <v>0</v>
      </c>
      <c r="AC340">
        <f>R340+AB340+Z340+AA340</f>
        <v>0</v>
      </c>
      <c r="AD340">
        <v>0</v>
      </c>
      <c r="AE340">
        <v>0</v>
      </c>
      <c r="AF340">
        <f>IF(AD340*$H$13&gt;=AH340,1.0,(AH340/(AH340-AD340*$H$13)))</f>
        <v>0</v>
      </c>
      <c r="AG340">
        <f>(AF340-1)*100</f>
        <v>0</v>
      </c>
      <c r="AH340">
        <f>MAX(0,($B$13+$C$13*CL340)/(1+$D$13*CL340)*CE340/(CG340+273)*$E$13)</f>
        <v>0</v>
      </c>
      <c r="AI340" t="s">
        <v>294</v>
      </c>
      <c r="AJ340">
        <v>0</v>
      </c>
      <c r="AK340">
        <v>0</v>
      </c>
      <c r="AL340">
        <f>AK340-AJ340</f>
        <v>0</v>
      </c>
      <c r="AM340">
        <f>AL340/AK340</f>
        <v>0</v>
      </c>
      <c r="AN340">
        <v>0</v>
      </c>
      <c r="AO340" t="s">
        <v>294</v>
      </c>
      <c r="AP340">
        <v>0</v>
      </c>
      <c r="AQ340">
        <v>0</v>
      </c>
      <c r="AR340">
        <f>1-AP340/AQ340</f>
        <v>0</v>
      </c>
      <c r="AS340">
        <v>0.5</v>
      </c>
      <c r="AT340">
        <f>BP340</f>
        <v>0</v>
      </c>
      <c r="AU340">
        <f>I340</f>
        <v>0</v>
      </c>
      <c r="AV340">
        <f>AR340*AS340*AT340</f>
        <v>0</v>
      </c>
      <c r="AW340">
        <f>BB340/AQ340</f>
        <v>0</v>
      </c>
      <c r="AX340">
        <f>(AU340-AN340)/AT340</f>
        <v>0</v>
      </c>
      <c r="AY340">
        <f>(AK340-AQ340)/AQ340</f>
        <v>0</v>
      </c>
      <c r="AZ340" t="s">
        <v>294</v>
      </c>
      <c r="BA340">
        <v>0</v>
      </c>
      <c r="BB340">
        <f>AQ340-BA340</f>
        <v>0</v>
      </c>
      <c r="BC340">
        <f>(AQ340-AP340)/(AQ340-BA340)</f>
        <v>0</v>
      </c>
      <c r="BD340">
        <f>(AK340-AQ340)/(AK340-BA340)</f>
        <v>0</v>
      </c>
      <c r="BE340">
        <f>(AQ340-AP340)/(AQ340-AJ340)</f>
        <v>0</v>
      </c>
      <c r="BF340">
        <f>(AK340-AQ340)/(AK340-AJ340)</f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f>$B$11*CM340+$C$11*CN340+$F$11*CO340*(1-CR340)</f>
        <v>0</v>
      </c>
      <c r="BP340">
        <f>BO340*BQ340</f>
        <v>0</v>
      </c>
      <c r="BQ340">
        <f>($B$11*$D$9+$C$11*$D$9+$F$11*((DB340+CT340)/MAX(DB340+CT340+DC340, 0.1)*$I$9+DC340/MAX(DB340+CT340+DC340, 0.1)*$J$9))/($B$11+$C$11+$F$11)</f>
        <v>0</v>
      </c>
      <c r="BR340">
        <f>($B$11*$K$9+$C$11*$K$9+$F$11*((DB340+CT340)/MAX(DB340+CT340+DC340, 0.1)*$P$9+DC340/MAX(DB340+CT340+DC340, 0.1)*$Q$9))/($B$11+$C$11+$F$11)</f>
        <v>0</v>
      </c>
      <c r="BS340">
        <v>6</v>
      </c>
      <c r="BT340">
        <v>0.5</v>
      </c>
      <c r="BU340" t="s">
        <v>295</v>
      </c>
      <c r="BV340">
        <v>2</v>
      </c>
      <c r="BW340">
        <v>1621534215.6</v>
      </c>
      <c r="BX340">
        <v>1061.5</v>
      </c>
      <c r="BY340">
        <v>1071.33</v>
      </c>
      <c r="BZ340">
        <v>12.947</v>
      </c>
      <c r="CA340">
        <v>12.9701</v>
      </c>
      <c r="CB340">
        <v>1049.6</v>
      </c>
      <c r="CC340">
        <v>12.7935</v>
      </c>
      <c r="CD340">
        <v>699.934</v>
      </c>
      <c r="CE340">
        <v>100.928</v>
      </c>
      <c r="CF340">
        <v>0.0997025</v>
      </c>
      <c r="CG340">
        <v>22.9285</v>
      </c>
      <c r="CH340">
        <v>22.9154</v>
      </c>
      <c r="CI340">
        <v>999.9</v>
      </c>
      <c r="CJ340">
        <v>0</v>
      </c>
      <c r="CK340">
        <v>0</v>
      </c>
      <c r="CL340">
        <v>9950</v>
      </c>
      <c r="CM340">
        <v>0</v>
      </c>
      <c r="CN340">
        <v>3.22278</v>
      </c>
      <c r="CO340">
        <v>599.797</v>
      </c>
      <c r="CP340">
        <v>0.932968</v>
      </c>
      <c r="CQ340">
        <v>0.0670323</v>
      </c>
      <c r="CR340">
        <v>0</v>
      </c>
      <c r="CS340">
        <v>3.34</v>
      </c>
      <c r="CT340">
        <v>4.99951</v>
      </c>
      <c r="CU340">
        <v>86.4787</v>
      </c>
      <c r="CV340">
        <v>4812.41</v>
      </c>
      <c r="CW340">
        <v>37.562</v>
      </c>
      <c r="CX340">
        <v>41.375</v>
      </c>
      <c r="CY340">
        <v>40</v>
      </c>
      <c r="CZ340">
        <v>40.875</v>
      </c>
      <c r="DA340">
        <v>39.875</v>
      </c>
      <c r="DB340">
        <v>554.93</v>
      </c>
      <c r="DC340">
        <v>39.87</v>
      </c>
      <c r="DD340">
        <v>0</v>
      </c>
      <c r="DE340">
        <v>1621534219.6</v>
      </c>
      <c r="DF340">
        <v>0</v>
      </c>
      <c r="DG340">
        <v>3.37466153846154</v>
      </c>
      <c r="DH340">
        <v>-0.449989736139014</v>
      </c>
      <c r="DI340">
        <v>-0.531818801053385</v>
      </c>
      <c r="DJ340">
        <v>86.3830576923077</v>
      </c>
      <c r="DK340">
        <v>15</v>
      </c>
      <c r="DL340">
        <v>1621533543.5</v>
      </c>
      <c r="DM340" t="s">
        <v>296</v>
      </c>
      <c r="DN340">
        <v>1621533543</v>
      </c>
      <c r="DO340">
        <v>1621533543.5</v>
      </c>
      <c r="DP340">
        <v>4</v>
      </c>
      <c r="DQ340">
        <v>0.002</v>
      </c>
      <c r="DR340">
        <v>0.003</v>
      </c>
      <c r="DS340">
        <v>8.559</v>
      </c>
      <c r="DT340">
        <v>0.154</v>
      </c>
      <c r="DU340">
        <v>420</v>
      </c>
      <c r="DV340">
        <v>13</v>
      </c>
      <c r="DW340">
        <v>1.35</v>
      </c>
      <c r="DX340">
        <v>0.35</v>
      </c>
      <c r="DY340">
        <v>-10.2038048780488</v>
      </c>
      <c r="DZ340">
        <v>-0.411306480836224</v>
      </c>
      <c r="EA340">
        <v>0.202019507571965</v>
      </c>
      <c r="EB340">
        <v>1</v>
      </c>
      <c r="EC340">
        <v>3.42778823529412</v>
      </c>
      <c r="ED340">
        <v>-0.919676400830117</v>
      </c>
      <c r="EE340">
        <v>0.172447283956416</v>
      </c>
      <c r="EF340">
        <v>1</v>
      </c>
      <c r="EG340">
        <v>-0.00633549017317073</v>
      </c>
      <c r="EH340">
        <v>-0.091269078112892</v>
      </c>
      <c r="EI340">
        <v>0.0147100029237389</v>
      </c>
      <c r="EJ340">
        <v>1</v>
      </c>
      <c r="EK340">
        <v>3</v>
      </c>
      <c r="EL340">
        <v>3</v>
      </c>
      <c r="EM340" t="s">
        <v>297</v>
      </c>
      <c r="EN340">
        <v>100</v>
      </c>
      <c r="EO340">
        <v>100</v>
      </c>
      <c r="EP340">
        <v>11.9</v>
      </c>
      <c r="EQ340">
        <v>0.1535</v>
      </c>
      <c r="ER340">
        <v>5.25304998807394</v>
      </c>
      <c r="ES340">
        <v>0.0095515401478521</v>
      </c>
      <c r="ET340">
        <v>-4.08282145803731e-06</v>
      </c>
      <c r="EU340">
        <v>9.61633180237613e-10</v>
      </c>
      <c r="EV340">
        <v>-0.0133641391554055</v>
      </c>
      <c r="EW340">
        <v>0.00964955815971448</v>
      </c>
      <c r="EX340">
        <v>0.000351754833574242</v>
      </c>
      <c r="EY340">
        <v>-6.74969522547015e-06</v>
      </c>
      <c r="EZ340">
        <v>-1</v>
      </c>
      <c r="FA340">
        <v>-1</v>
      </c>
      <c r="FB340">
        <v>-1</v>
      </c>
      <c r="FC340">
        <v>-1</v>
      </c>
      <c r="FD340">
        <v>11.2</v>
      </c>
      <c r="FE340">
        <v>11.2</v>
      </c>
      <c r="FF340">
        <v>2</v>
      </c>
      <c r="FG340">
        <v>793.15</v>
      </c>
      <c r="FH340">
        <v>741.351</v>
      </c>
      <c r="FI340">
        <v>19.9997</v>
      </c>
      <c r="FJ340">
        <v>26.7139</v>
      </c>
      <c r="FK340">
        <v>30</v>
      </c>
      <c r="FL340">
        <v>26.7881</v>
      </c>
      <c r="FM340">
        <v>26.7633</v>
      </c>
      <c r="FN340">
        <v>57.5444</v>
      </c>
      <c r="FO340">
        <v>14.8208</v>
      </c>
      <c r="FP340">
        <v>6.08919</v>
      </c>
      <c r="FQ340">
        <v>20</v>
      </c>
      <c r="FR340">
        <v>1080.83</v>
      </c>
      <c r="FS340">
        <v>12.9953</v>
      </c>
      <c r="FT340">
        <v>100.066</v>
      </c>
      <c r="FU340">
        <v>100.428</v>
      </c>
    </row>
    <row r="341" spans="1:177">
      <c r="A341">
        <v>325</v>
      </c>
      <c r="B341">
        <v>1621534217.6</v>
      </c>
      <c r="C341">
        <v>648.099999904633</v>
      </c>
      <c r="D341" t="s">
        <v>946</v>
      </c>
      <c r="E341" t="s">
        <v>947</v>
      </c>
      <c r="G341">
        <v>1621534217.6</v>
      </c>
      <c r="H341">
        <f>CD341*AF341*(BZ341-CA341)/(100*BS341*(1000-AF341*BZ341))</f>
        <v>0</v>
      </c>
      <c r="I341">
        <f>CD341*AF341*(BY341-BX341*(1000-AF341*CA341)/(1000-AF341*BZ341))/(100*BS341)</f>
        <v>0</v>
      </c>
      <c r="J341">
        <f>BX341 - IF(AF341&gt;1, I341*BS341*100.0/(AH341*CL341), 0)</f>
        <v>0</v>
      </c>
      <c r="K341">
        <f>((Q341-H341/2)*J341-I341)/(Q341+H341/2)</f>
        <v>0</v>
      </c>
      <c r="L341">
        <f>K341*(CE341+CF341)/1000.0</f>
        <v>0</v>
      </c>
      <c r="M341">
        <f>(BX341 - IF(AF341&gt;1, I341*BS341*100.0/(AH341*CL341), 0))*(CE341+CF341)/1000.0</f>
        <v>0</v>
      </c>
      <c r="N341">
        <f>2.0/((1/P341-1/O341)+SIGN(P341)*SQRT((1/P341-1/O341)*(1/P341-1/O341) + 4*BT341/((BT341+1)*(BT341+1))*(2*1/P341*1/O341-1/O341*1/O341)))</f>
        <v>0</v>
      </c>
      <c r="O341">
        <f>IF(LEFT(BU341,1)&lt;&gt;"0",IF(LEFT(BU341,1)="1",3.0,BV341),$D$5+$E$5*(CL341*CE341/($K$5*1000))+$F$5*(CL341*CE341/($K$5*1000))*MAX(MIN(BS341,$J$5),$I$5)*MAX(MIN(BS341,$J$5),$I$5)+$G$5*MAX(MIN(BS341,$J$5),$I$5)*(CL341*CE341/($K$5*1000))+$H$5*(CL341*CE341/($K$5*1000))*(CL341*CE341/($K$5*1000)))</f>
        <v>0</v>
      </c>
      <c r="P341">
        <f>H341*(1000-(1000*0.61365*exp(17.502*T341/(240.97+T341))/(CE341+CF341)+BZ341)/2)/(1000*0.61365*exp(17.502*T341/(240.97+T341))/(CE341+CF341)-BZ341)</f>
        <v>0</v>
      </c>
      <c r="Q341">
        <f>1/((BT341+1)/(N341/1.6)+1/(O341/1.37)) + BT341/((BT341+1)/(N341/1.6) + BT341/(O341/1.37))</f>
        <v>0</v>
      </c>
      <c r="R341">
        <f>(BP341*BR341)</f>
        <v>0</v>
      </c>
      <c r="S341">
        <f>(CG341+(R341+2*0.95*5.67E-8*(((CG341+$B$7)+273)^4-(CG341+273)^4)-44100*H341)/(1.84*29.3*O341+8*0.95*5.67E-8*(CG341+273)^3))</f>
        <v>0</v>
      </c>
      <c r="T341">
        <f>($C$7*CH341+$D$7*CI341+$E$7*S341)</f>
        <v>0</v>
      </c>
      <c r="U341">
        <f>0.61365*exp(17.502*T341/(240.97+T341))</f>
        <v>0</v>
      </c>
      <c r="V341">
        <f>(W341/X341*100)</f>
        <v>0</v>
      </c>
      <c r="W341">
        <f>BZ341*(CE341+CF341)/1000</f>
        <v>0</v>
      </c>
      <c r="X341">
        <f>0.61365*exp(17.502*CG341/(240.97+CG341))</f>
        <v>0</v>
      </c>
      <c r="Y341">
        <f>(U341-BZ341*(CE341+CF341)/1000)</f>
        <v>0</v>
      </c>
      <c r="Z341">
        <f>(-H341*44100)</f>
        <v>0</v>
      </c>
      <c r="AA341">
        <f>2*29.3*O341*0.92*(CG341-T341)</f>
        <v>0</v>
      </c>
      <c r="AB341">
        <f>2*0.95*5.67E-8*(((CG341+$B$7)+273)^4-(T341+273)^4)</f>
        <v>0</v>
      </c>
      <c r="AC341">
        <f>R341+AB341+Z341+AA341</f>
        <v>0</v>
      </c>
      <c r="AD341">
        <v>0</v>
      </c>
      <c r="AE341">
        <v>0</v>
      </c>
      <c r="AF341">
        <f>IF(AD341*$H$13&gt;=AH341,1.0,(AH341/(AH341-AD341*$H$13)))</f>
        <v>0</v>
      </c>
      <c r="AG341">
        <f>(AF341-1)*100</f>
        <v>0</v>
      </c>
      <c r="AH341">
        <f>MAX(0,($B$13+$C$13*CL341)/(1+$D$13*CL341)*CE341/(CG341+273)*$E$13)</f>
        <v>0</v>
      </c>
      <c r="AI341" t="s">
        <v>294</v>
      </c>
      <c r="AJ341">
        <v>0</v>
      </c>
      <c r="AK341">
        <v>0</v>
      </c>
      <c r="AL341">
        <f>AK341-AJ341</f>
        <v>0</v>
      </c>
      <c r="AM341">
        <f>AL341/AK341</f>
        <v>0</v>
      </c>
      <c r="AN341">
        <v>0</v>
      </c>
      <c r="AO341" t="s">
        <v>294</v>
      </c>
      <c r="AP341">
        <v>0</v>
      </c>
      <c r="AQ341">
        <v>0</v>
      </c>
      <c r="AR341">
        <f>1-AP341/AQ341</f>
        <v>0</v>
      </c>
      <c r="AS341">
        <v>0.5</v>
      </c>
      <c r="AT341">
        <f>BP341</f>
        <v>0</v>
      </c>
      <c r="AU341">
        <f>I341</f>
        <v>0</v>
      </c>
      <c r="AV341">
        <f>AR341*AS341*AT341</f>
        <v>0</v>
      </c>
      <c r="AW341">
        <f>BB341/AQ341</f>
        <v>0</v>
      </c>
      <c r="AX341">
        <f>(AU341-AN341)/AT341</f>
        <v>0</v>
      </c>
      <c r="AY341">
        <f>(AK341-AQ341)/AQ341</f>
        <v>0</v>
      </c>
      <c r="AZ341" t="s">
        <v>294</v>
      </c>
      <c r="BA341">
        <v>0</v>
      </c>
      <c r="BB341">
        <f>AQ341-BA341</f>
        <v>0</v>
      </c>
      <c r="BC341">
        <f>(AQ341-AP341)/(AQ341-BA341)</f>
        <v>0</v>
      </c>
      <c r="BD341">
        <f>(AK341-AQ341)/(AK341-BA341)</f>
        <v>0</v>
      </c>
      <c r="BE341">
        <f>(AQ341-AP341)/(AQ341-AJ341)</f>
        <v>0</v>
      </c>
      <c r="BF341">
        <f>(AK341-AQ341)/(AK341-AJ341)</f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f>$B$11*CM341+$C$11*CN341+$F$11*CO341*(1-CR341)</f>
        <v>0</v>
      </c>
      <c r="BP341">
        <f>BO341*BQ341</f>
        <v>0</v>
      </c>
      <c r="BQ341">
        <f>($B$11*$D$9+$C$11*$D$9+$F$11*((DB341+CT341)/MAX(DB341+CT341+DC341, 0.1)*$I$9+DC341/MAX(DB341+CT341+DC341, 0.1)*$J$9))/($B$11+$C$11+$F$11)</f>
        <v>0</v>
      </c>
      <c r="BR341">
        <f>($B$11*$K$9+$C$11*$K$9+$F$11*((DB341+CT341)/MAX(DB341+CT341+DC341, 0.1)*$P$9+DC341/MAX(DB341+CT341+DC341, 0.1)*$Q$9))/($B$11+$C$11+$F$11)</f>
        <v>0</v>
      </c>
      <c r="BS341">
        <v>6</v>
      </c>
      <c r="BT341">
        <v>0.5</v>
      </c>
      <c r="BU341" t="s">
        <v>295</v>
      </c>
      <c r="BV341">
        <v>2</v>
      </c>
      <c r="BW341">
        <v>1621534217.6</v>
      </c>
      <c r="BX341">
        <v>1064.85</v>
      </c>
      <c r="BY341">
        <v>1074.53</v>
      </c>
      <c r="BZ341">
        <v>12.9526</v>
      </c>
      <c r="CA341">
        <v>12.9676</v>
      </c>
      <c r="CB341">
        <v>1052.94</v>
      </c>
      <c r="CC341">
        <v>12.799</v>
      </c>
      <c r="CD341">
        <v>699.543</v>
      </c>
      <c r="CE341">
        <v>100.924</v>
      </c>
      <c r="CF341">
        <v>0.099478</v>
      </c>
      <c r="CG341">
        <v>22.9289</v>
      </c>
      <c r="CH341">
        <v>22.9095</v>
      </c>
      <c r="CI341">
        <v>999.9</v>
      </c>
      <c r="CJ341">
        <v>0</v>
      </c>
      <c r="CK341">
        <v>0</v>
      </c>
      <c r="CL341">
        <v>10000</v>
      </c>
      <c r="CM341">
        <v>0</v>
      </c>
      <c r="CN341">
        <v>3.17755</v>
      </c>
      <c r="CO341">
        <v>600.116</v>
      </c>
      <c r="CP341">
        <v>0.933003</v>
      </c>
      <c r="CQ341">
        <v>0.0669971</v>
      </c>
      <c r="CR341">
        <v>0</v>
      </c>
      <c r="CS341">
        <v>3.4853</v>
      </c>
      <c r="CT341">
        <v>4.99951</v>
      </c>
      <c r="CU341">
        <v>86.3348</v>
      </c>
      <c r="CV341">
        <v>4815.04</v>
      </c>
      <c r="CW341">
        <v>37.562</v>
      </c>
      <c r="CX341">
        <v>41.375</v>
      </c>
      <c r="CY341">
        <v>40</v>
      </c>
      <c r="CZ341">
        <v>40.875</v>
      </c>
      <c r="DA341">
        <v>39.875</v>
      </c>
      <c r="DB341">
        <v>555.25</v>
      </c>
      <c r="DC341">
        <v>39.87</v>
      </c>
      <c r="DD341">
        <v>0</v>
      </c>
      <c r="DE341">
        <v>1621534221.4</v>
      </c>
      <c r="DF341">
        <v>0</v>
      </c>
      <c r="DG341">
        <v>3.385188</v>
      </c>
      <c r="DH341">
        <v>-0.356723074610033</v>
      </c>
      <c r="DI341">
        <v>-0.097146152091944</v>
      </c>
      <c r="DJ341">
        <v>86.358684</v>
      </c>
      <c r="DK341">
        <v>15</v>
      </c>
      <c r="DL341">
        <v>1621533543.5</v>
      </c>
      <c r="DM341" t="s">
        <v>296</v>
      </c>
      <c r="DN341">
        <v>1621533543</v>
      </c>
      <c r="DO341">
        <v>1621533543.5</v>
      </c>
      <c r="DP341">
        <v>4</v>
      </c>
      <c r="DQ341">
        <v>0.002</v>
      </c>
      <c r="DR341">
        <v>0.003</v>
      </c>
      <c r="DS341">
        <v>8.559</v>
      </c>
      <c r="DT341">
        <v>0.154</v>
      </c>
      <c r="DU341">
        <v>420</v>
      </c>
      <c r="DV341">
        <v>13</v>
      </c>
      <c r="DW341">
        <v>1.35</v>
      </c>
      <c r="DX341">
        <v>0.35</v>
      </c>
      <c r="DY341">
        <v>-10.1681395121951</v>
      </c>
      <c r="DZ341">
        <v>-0.0889695470383299</v>
      </c>
      <c r="EA341">
        <v>0.200884683969238</v>
      </c>
      <c r="EB341">
        <v>1</v>
      </c>
      <c r="EC341">
        <v>3.41030571428571</v>
      </c>
      <c r="ED341">
        <v>-0.653893120965412</v>
      </c>
      <c r="EE341">
        <v>0.159423412768563</v>
      </c>
      <c r="EF341">
        <v>1</v>
      </c>
      <c r="EG341">
        <v>-0.00815037968536585</v>
      </c>
      <c r="EH341">
        <v>-0.101682169087108</v>
      </c>
      <c r="EI341">
        <v>0.0147623534302509</v>
      </c>
      <c r="EJ341">
        <v>0</v>
      </c>
      <c r="EK341">
        <v>2</v>
      </c>
      <c r="EL341">
        <v>3</v>
      </c>
      <c r="EM341" t="s">
        <v>306</v>
      </c>
      <c r="EN341">
        <v>100</v>
      </c>
      <c r="EO341">
        <v>100</v>
      </c>
      <c r="EP341">
        <v>11.91</v>
      </c>
      <c r="EQ341">
        <v>0.1536</v>
      </c>
      <c r="ER341">
        <v>5.25304998807394</v>
      </c>
      <c r="ES341">
        <v>0.0095515401478521</v>
      </c>
      <c r="ET341">
        <v>-4.08282145803731e-06</v>
      </c>
      <c r="EU341">
        <v>9.61633180237613e-10</v>
      </c>
      <c r="EV341">
        <v>-0.0133641391554055</v>
      </c>
      <c r="EW341">
        <v>0.00964955815971448</v>
      </c>
      <c r="EX341">
        <v>0.000351754833574242</v>
      </c>
      <c r="EY341">
        <v>-6.74969522547015e-06</v>
      </c>
      <c r="EZ341">
        <v>-1</v>
      </c>
      <c r="FA341">
        <v>-1</v>
      </c>
      <c r="FB341">
        <v>-1</v>
      </c>
      <c r="FC341">
        <v>-1</v>
      </c>
      <c r="FD341">
        <v>11.2</v>
      </c>
      <c r="FE341">
        <v>11.2</v>
      </c>
      <c r="FF341">
        <v>2</v>
      </c>
      <c r="FG341">
        <v>792.439</v>
      </c>
      <c r="FH341">
        <v>741.541</v>
      </c>
      <c r="FI341">
        <v>20</v>
      </c>
      <c r="FJ341">
        <v>26.7116</v>
      </c>
      <c r="FK341">
        <v>30.0001</v>
      </c>
      <c r="FL341">
        <v>26.7881</v>
      </c>
      <c r="FM341">
        <v>26.7633</v>
      </c>
      <c r="FN341">
        <v>57.6878</v>
      </c>
      <c r="FO341">
        <v>14.8208</v>
      </c>
      <c r="FP341">
        <v>6.08919</v>
      </c>
      <c r="FQ341">
        <v>20</v>
      </c>
      <c r="FR341">
        <v>1084.22</v>
      </c>
      <c r="FS341">
        <v>12.9953</v>
      </c>
      <c r="FT341">
        <v>100.062</v>
      </c>
      <c r="FU341">
        <v>100.429</v>
      </c>
    </row>
    <row r="342" spans="1:177">
      <c r="A342">
        <v>326</v>
      </c>
      <c r="B342">
        <v>1621534219.6</v>
      </c>
      <c r="C342">
        <v>650.099999904633</v>
      </c>
      <c r="D342" t="s">
        <v>948</v>
      </c>
      <c r="E342" t="s">
        <v>949</v>
      </c>
      <c r="G342">
        <v>1621534219.6</v>
      </c>
      <c r="H342">
        <f>CD342*AF342*(BZ342-CA342)/(100*BS342*(1000-AF342*BZ342))</f>
        <v>0</v>
      </c>
      <c r="I342">
        <f>CD342*AF342*(BY342-BX342*(1000-AF342*CA342)/(1000-AF342*BZ342))/(100*BS342)</f>
        <v>0</v>
      </c>
      <c r="J342">
        <f>BX342 - IF(AF342&gt;1, I342*BS342*100.0/(AH342*CL342), 0)</f>
        <v>0</v>
      </c>
      <c r="K342">
        <f>((Q342-H342/2)*J342-I342)/(Q342+H342/2)</f>
        <v>0</v>
      </c>
      <c r="L342">
        <f>K342*(CE342+CF342)/1000.0</f>
        <v>0</v>
      </c>
      <c r="M342">
        <f>(BX342 - IF(AF342&gt;1, I342*BS342*100.0/(AH342*CL342), 0))*(CE342+CF342)/1000.0</f>
        <v>0</v>
      </c>
      <c r="N342">
        <f>2.0/((1/P342-1/O342)+SIGN(P342)*SQRT((1/P342-1/O342)*(1/P342-1/O342) + 4*BT342/((BT342+1)*(BT342+1))*(2*1/P342*1/O342-1/O342*1/O342)))</f>
        <v>0</v>
      </c>
      <c r="O342">
        <f>IF(LEFT(BU342,1)&lt;&gt;"0",IF(LEFT(BU342,1)="1",3.0,BV342),$D$5+$E$5*(CL342*CE342/($K$5*1000))+$F$5*(CL342*CE342/($K$5*1000))*MAX(MIN(BS342,$J$5),$I$5)*MAX(MIN(BS342,$J$5),$I$5)+$G$5*MAX(MIN(BS342,$J$5),$I$5)*(CL342*CE342/($K$5*1000))+$H$5*(CL342*CE342/($K$5*1000))*(CL342*CE342/($K$5*1000)))</f>
        <v>0</v>
      </c>
      <c r="P342">
        <f>H342*(1000-(1000*0.61365*exp(17.502*T342/(240.97+T342))/(CE342+CF342)+BZ342)/2)/(1000*0.61365*exp(17.502*T342/(240.97+T342))/(CE342+CF342)-BZ342)</f>
        <v>0</v>
      </c>
      <c r="Q342">
        <f>1/((BT342+1)/(N342/1.6)+1/(O342/1.37)) + BT342/((BT342+1)/(N342/1.6) + BT342/(O342/1.37))</f>
        <v>0</v>
      </c>
      <c r="R342">
        <f>(BP342*BR342)</f>
        <v>0</v>
      </c>
      <c r="S342">
        <f>(CG342+(R342+2*0.95*5.67E-8*(((CG342+$B$7)+273)^4-(CG342+273)^4)-44100*H342)/(1.84*29.3*O342+8*0.95*5.67E-8*(CG342+273)^3))</f>
        <v>0</v>
      </c>
      <c r="T342">
        <f>($C$7*CH342+$D$7*CI342+$E$7*S342)</f>
        <v>0</v>
      </c>
      <c r="U342">
        <f>0.61365*exp(17.502*T342/(240.97+T342))</f>
        <v>0</v>
      </c>
      <c r="V342">
        <f>(W342/X342*100)</f>
        <v>0</v>
      </c>
      <c r="W342">
        <f>BZ342*(CE342+CF342)/1000</f>
        <v>0</v>
      </c>
      <c r="X342">
        <f>0.61365*exp(17.502*CG342/(240.97+CG342))</f>
        <v>0</v>
      </c>
      <c r="Y342">
        <f>(U342-BZ342*(CE342+CF342)/1000)</f>
        <v>0</v>
      </c>
      <c r="Z342">
        <f>(-H342*44100)</f>
        <v>0</v>
      </c>
      <c r="AA342">
        <f>2*29.3*O342*0.92*(CG342-T342)</f>
        <v>0</v>
      </c>
      <c r="AB342">
        <f>2*0.95*5.67E-8*(((CG342+$B$7)+273)^4-(T342+273)^4)</f>
        <v>0</v>
      </c>
      <c r="AC342">
        <f>R342+AB342+Z342+AA342</f>
        <v>0</v>
      </c>
      <c r="AD342">
        <v>0</v>
      </c>
      <c r="AE342">
        <v>0</v>
      </c>
      <c r="AF342">
        <f>IF(AD342*$H$13&gt;=AH342,1.0,(AH342/(AH342-AD342*$H$13)))</f>
        <v>0</v>
      </c>
      <c r="AG342">
        <f>(AF342-1)*100</f>
        <v>0</v>
      </c>
      <c r="AH342">
        <f>MAX(0,($B$13+$C$13*CL342)/(1+$D$13*CL342)*CE342/(CG342+273)*$E$13)</f>
        <v>0</v>
      </c>
      <c r="AI342" t="s">
        <v>294</v>
      </c>
      <c r="AJ342">
        <v>0</v>
      </c>
      <c r="AK342">
        <v>0</v>
      </c>
      <c r="AL342">
        <f>AK342-AJ342</f>
        <v>0</v>
      </c>
      <c r="AM342">
        <f>AL342/AK342</f>
        <v>0</v>
      </c>
      <c r="AN342">
        <v>0</v>
      </c>
      <c r="AO342" t="s">
        <v>294</v>
      </c>
      <c r="AP342">
        <v>0</v>
      </c>
      <c r="AQ342">
        <v>0</v>
      </c>
      <c r="AR342">
        <f>1-AP342/AQ342</f>
        <v>0</v>
      </c>
      <c r="AS342">
        <v>0.5</v>
      </c>
      <c r="AT342">
        <f>BP342</f>
        <v>0</v>
      </c>
      <c r="AU342">
        <f>I342</f>
        <v>0</v>
      </c>
      <c r="AV342">
        <f>AR342*AS342*AT342</f>
        <v>0</v>
      </c>
      <c r="AW342">
        <f>BB342/AQ342</f>
        <v>0</v>
      </c>
      <c r="AX342">
        <f>(AU342-AN342)/AT342</f>
        <v>0</v>
      </c>
      <c r="AY342">
        <f>(AK342-AQ342)/AQ342</f>
        <v>0</v>
      </c>
      <c r="AZ342" t="s">
        <v>294</v>
      </c>
      <c r="BA342">
        <v>0</v>
      </c>
      <c r="BB342">
        <f>AQ342-BA342</f>
        <v>0</v>
      </c>
      <c r="BC342">
        <f>(AQ342-AP342)/(AQ342-BA342)</f>
        <v>0</v>
      </c>
      <c r="BD342">
        <f>(AK342-AQ342)/(AK342-BA342)</f>
        <v>0</v>
      </c>
      <c r="BE342">
        <f>(AQ342-AP342)/(AQ342-AJ342)</f>
        <v>0</v>
      </c>
      <c r="BF342">
        <f>(AK342-AQ342)/(AK342-AJ342)</f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f>$B$11*CM342+$C$11*CN342+$F$11*CO342*(1-CR342)</f>
        <v>0</v>
      </c>
      <c r="BP342">
        <f>BO342*BQ342</f>
        <v>0</v>
      </c>
      <c r="BQ342">
        <f>($B$11*$D$9+$C$11*$D$9+$F$11*((DB342+CT342)/MAX(DB342+CT342+DC342, 0.1)*$I$9+DC342/MAX(DB342+CT342+DC342, 0.1)*$J$9))/($B$11+$C$11+$F$11)</f>
        <v>0</v>
      </c>
      <c r="BR342">
        <f>($B$11*$K$9+$C$11*$K$9+$F$11*((DB342+CT342)/MAX(DB342+CT342+DC342, 0.1)*$P$9+DC342/MAX(DB342+CT342+DC342, 0.1)*$Q$9))/($B$11+$C$11+$F$11)</f>
        <v>0</v>
      </c>
      <c r="BS342">
        <v>6</v>
      </c>
      <c r="BT342">
        <v>0.5</v>
      </c>
      <c r="BU342" t="s">
        <v>295</v>
      </c>
      <c r="BV342">
        <v>2</v>
      </c>
      <c r="BW342">
        <v>1621534219.6</v>
      </c>
      <c r="BX342">
        <v>1067.98</v>
      </c>
      <c r="BY342">
        <v>1077.99</v>
      </c>
      <c r="BZ342">
        <v>12.9585</v>
      </c>
      <c r="CA342">
        <v>12.9678</v>
      </c>
      <c r="CB342">
        <v>1056.06</v>
      </c>
      <c r="CC342">
        <v>12.8048</v>
      </c>
      <c r="CD342">
        <v>699.703</v>
      </c>
      <c r="CE342">
        <v>100.928</v>
      </c>
      <c r="CF342">
        <v>0.0999393</v>
      </c>
      <c r="CG342">
        <v>22.9297</v>
      </c>
      <c r="CH342">
        <v>22.8958</v>
      </c>
      <c r="CI342">
        <v>999.9</v>
      </c>
      <c r="CJ342">
        <v>0</v>
      </c>
      <c r="CK342">
        <v>0</v>
      </c>
      <c r="CL342">
        <v>9980</v>
      </c>
      <c r="CM342">
        <v>0</v>
      </c>
      <c r="CN342">
        <v>3.17755</v>
      </c>
      <c r="CO342">
        <v>600.113</v>
      </c>
      <c r="CP342">
        <v>0.933003</v>
      </c>
      <c r="CQ342">
        <v>0.0669971</v>
      </c>
      <c r="CR342">
        <v>0</v>
      </c>
      <c r="CS342">
        <v>3.4116</v>
      </c>
      <c r="CT342">
        <v>4.99951</v>
      </c>
      <c r="CU342">
        <v>86.2978</v>
      </c>
      <c r="CV342">
        <v>4815.02</v>
      </c>
      <c r="CW342">
        <v>37.562</v>
      </c>
      <c r="CX342">
        <v>41.375</v>
      </c>
      <c r="CY342">
        <v>40</v>
      </c>
      <c r="CZ342">
        <v>40.875</v>
      </c>
      <c r="DA342">
        <v>39.875</v>
      </c>
      <c r="DB342">
        <v>555.24</v>
      </c>
      <c r="DC342">
        <v>39.87</v>
      </c>
      <c r="DD342">
        <v>0</v>
      </c>
      <c r="DE342">
        <v>1621534223.2</v>
      </c>
      <c r="DF342">
        <v>0</v>
      </c>
      <c r="DG342">
        <v>3.37433076923077</v>
      </c>
      <c r="DH342">
        <v>-0.259364100592482</v>
      </c>
      <c r="DI342">
        <v>0.544102568255769</v>
      </c>
      <c r="DJ342">
        <v>86.3361307692308</v>
      </c>
      <c r="DK342">
        <v>15</v>
      </c>
      <c r="DL342">
        <v>1621533543.5</v>
      </c>
      <c r="DM342" t="s">
        <v>296</v>
      </c>
      <c r="DN342">
        <v>1621533543</v>
      </c>
      <c r="DO342">
        <v>1621533543.5</v>
      </c>
      <c r="DP342">
        <v>4</v>
      </c>
      <c r="DQ342">
        <v>0.002</v>
      </c>
      <c r="DR342">
        <v>0.003</v>
      </c>
      <c r="DS342">
        <v>8.559</v>
      </c>
      <c r="DT342">
        <v>0.154</v>
      </c>
      <c r="DU342">
        <v>420</v>
      </c>
      <c r="DV342">
        <v>13</v>
      </c>
      <c r="DW342">
        <v>1.35</v>
      </c>
      <c r="DX342">
        <v>0.35</v>
      </c>
      <c r="DY342">
        <v>-10.1624129268293</v>
      </c>
      <c r="DZ342">
        <v>0.644789059233434</v>
      </c>
      <c r="EA342">
        <v>0.205982117815422</v>
      </c>
      <c r="EB342">
        <v>0</v>
      </c>
      <c r="EC342">
        <v>3.38792352941176</v>
      </c>
      <c r="ED342">
        <v>-0.32983189623224</v>
      </c>
      <c r="EE342">
        <v>0.144205466280548</v>
      </c>
      <c r="EF342">
        <v>1</v>
      </c>
      <c r="EG342">
        <v>-0.00919162785609756</v>
      </c>
      <c r="EH342">
        <v>-0.100591582674564</v>
      </c>
      <c r="EI342">
        <v>0.0145403901104169</v>
      </c>
      <c r="EJ342">
        <v>0</v>
      </c>
      <c r="EK342">
        <v>1</v>
      </c>
      <c r="EL342">
        <v>3</v>
      </c>
      <c r="EM342" t="s">
        <v>343</v>
      </c>
      <c r="EN342">
        <v>100</v>
      </c>
      <c r="EO342">
        <v>100</v>
      </c>
      <c r="EP342">
        <v>11.92</v>
      </c>
      <c r="EQ342">
        <v>0.1537</v>
      </c>
      <c r="ER342">
        <v>5.25304998807394</v>
      </c>
      <c r="ES342">
        <v>0.0095515401478521</v>
      </c>
      <c r="ET342">
        <v>-4.08282145803731e-06</v>
      </c>
      <c r="EU342">
        <v>9.61633180237613e-10</v>
      </c>
      <c r="EV342">
        <v>-0.0133641391554055</v>
      </c>
      <c r="EW342">
        <v>0.00964955815971448</v>
      </c>
      <c r="EX342">
        <v>0.000351754833574242</v>
      </c>
      <c r="EY342">
        <v>-6.74969522547015e-06</v>
      </c>
      <c r="EZ342">
        <v>-1</v>
      </c>
      <c r="FA342">
        <v>-1</v>
      </c>
      <c r="FB342">
        <v>-1</v>
      </c>
      <c r="FC342">
        <v>-1</v>
      </c>
      <c r="FD342">
        <v>11.3</v>
      </c>
      <c r="FE342">
        <v>11.3</v>
      </c>
      <c r="FF342">
        <v>2</v>
      </c>
      <c r="FG342">
        <v>792.972</v>
      </c>
      <c r="FH342">
        <v>741.161</v>
      </c>
      <c r="FI342">
        <v>19.9997</v>
      </c>
      <c r="FJ342">
        <v>26.7116</v>
      </c>
      <c r="FK342">
        <v>29.9999</v>
      </c>
      <c r="FL342">
        <v>26.7881</v>
      </c>
      <c r="FM342">
        <v>26.7633</v>
      </c>
      <c r="FN342">
        <v>57.8432</v>
      </c>
      <c r="FO342">
        <v>14.8208</v>
      </c>
      <c r="FP342">
        <v>6.08919</v>
      </c>
      <c r="FQ342">
        <v>20</v>
      </c>
      <c r="FR342">
        <v>1087.61</v>
      </c>
      <c r="FS342">
        <v>12.9953</v>
      </c>
      <c r="FT342">
        <v>100.064</v>
      </c>
      <c r="FU342">
        <v>100.43</v>
      </c>
    </row>
    <row r="343" spans="1:177">
      <c r="A343">
        <v>327</v>
      </c>
      <c r="B343">
        <v>1621534221.6</v>
      </c>
      <c r="C343">
        <v>652.099999904633</v>
      </c>
      <c r="D343" t="s">
        <v>950</v>
      </c>
      <c r="E343" t="s">
        <v>951</v>
      </c>
      <c r="G343">
        <v>1621534221.6</v>
      </c>
      <c r="H343">
        <f>CD343*AF343*(BZ343-CA343)/(100*BS343*(1000-AF343*BZ343))</f>
        <v>0</v>
      </c>
      <c r="I343">
        <f>CD343*AF343*(BY343-BX343*(1000-AF343*CA343)/(1000-AF343*BZ343))/(100*BS343)</f>
        <v>0</v>
      </c>
      <c r="J343">
        <f>BX343 - IF(AF343&gt;1, I343*BS343*100.0/(AH343*CL343), 0)</f>
        <v>0</v>
      </c>
      <c r="K343">
        <f>((Q343-H343/2)*J343-I343)/(Q343+H343/2)</f>
        <v>0</v>
      </c>
      <c r="L343">
        <f>K343*(CE343+CF343)/1000.0</f>
        <v>0</v>
      </c>
      <c r="M343">
        <f>(BX343 - IF(AF343&gt;1, I343*BS343*100.0/(AH343*CL343), 0))*(CE343+CF343)/1000.0</f>
        <v>0</v>
      </c>
      <c r="N343">
        <f>2.0/((1/P343-1/O343)+SIGN(P343)*SQRT((1/P343-1/O343)*(1/P343-1/O343) + 4*BT343/((BT343+1)*(BT343+1))*(2*1/P343*1/O343-1/O343*1/O343)))</f>
        <v>0</v>
      </c>
      <c r="O343">
        <f>IF(LEFT(BU343,1)&lt;&gt;"0",IF(LEFT(BU343,1)="1",3.0,BV343),$D$5+$E$5*(CL343*CE343/($K$5*1000))+$F$5*(CL343*CE343/($K$5*1000))*MAX(MIN(BS343,$J$5),$I$5)*MAX(MIN(BS343,$J$5),$I$5)+$G$5*MAX(MIN(BS343,$J$5),$I$5)*(CL343*CE343/($K$5*1000))+$H$5*(CL343*CE343/($K$5*1000))*(CL343*CE343/($K$5*1000)))</f>
        <v>0</v>
      </c>
      <c r="P343">
        <f>H343*(1000-(1000*0.61365*exp(17.502*T343/(240.97+T343))/(CE343+CF343)+BZ343)/2)/(1000*0.61365*exp(17.502*T343/(240.97+T343))/(CE343+CF343)-BZ343)</f>
        <v>0</v>
      </c>
      <c r="Q343">
        <f>1/((BT343+1)/(N343/1.6)+1/(O343/1.37)) + BT343/((BT343+1)/(N343/1.6) + BT343/(O343/1.37))</f>
        <v>0</v>
      </c>
      <c r="R343">
        <f>(BP343*BR343)</f>
        <v>0</v>
      </c>
      <c r="S343">
        <f>(CG343+(R343+2*0.95*5.67E-8*(((CG343+$B$7)+273)^4-(CG343+273)^4)-44100*H343)/(1.84*29.3*O343+8*0.95*5.67E-8*(CG343+273)^3))</f>
        <v>0</v>
      </c>
      <c r="T343">
        <f>($C$7*CH343+$D$7*CI343+$E$7*S343)</f>
        <v>0</v>
      </c>
      <c r="U343">
        <f>0.61365*exp(17.502*T343/(240.97+T343))</f>
        <v>0</v>
      </c>
      <c r="V343">
        <f>(W343/X343*100)</f>
        <v>0</v>
      </c>
      <c r="W343">
        <f>BZ343*(CE343+CF343)/1000</f>
        <v>0</v>
      </c>
      <c r="X343">
        <f>0.61365*exp(17.502*CG343/(240.97+CG343))</f>
        <v>0</v>
      </c>
      <c r="Y343">
        <f>(U343-BZ343*(CE343+CF343)/1000)</f>
        <v>0</v>
      </c>
      <c r="Z343">
        <f>(-H343*44100)</f>
        <v>0</v>
      </c>
      <c r="AA343">
        <f>2*29.3*O343*0.92*(CG343-T343)</f>
        <v>0</v>
      </c>
      <c r="AB343">
        <f>2*0.95*5.67E-8*(((CG343+$B$7)+273)^4-(T343+273)^4)</f>
        <v>0</v>
      </c>
      <c r="AC343">
        <f>R343+AB343+Z343+AA343</f>
        <v>0</v>
      </c>
      <c r="AD343">
        <v>0</v>
      </c>
      <c r="AE343">
        <v>0</v>
      </c>
      <c r="AF343">
        <f>IF(AD343*$H$13&gt;=AH343,1.0,(AH343/(AH343-AD343*$H$13)))</f>
        <v>0</v>
      </c>
      <c r="AG343">
        <f>(AF343-1)*100</f>
        <v>0</v>
      </c>
      <c r="AH343">
        <f>MAX(0,($B$13+$C$13*CL343)/(1+$D$13*CL343)*CE343/(CG343+273)*$E$13)</f>
        <v>0</v>
      </c>
      <c r="AI343" t="s">
        <v>294</v>
      </c>
      <c r="AJ343">
        <v>0</v>
      </c>
      <c r="AK343">
        <v>0</v>
      </c>
      <c r="AL343">
        <f>AK343-AJ343</f>
        <v>0</v>
      </c>
      <c r="AM343">
        <f>AL343/AK343</f>
        <v>0</v>
      </c>
      <c r="AN343">
        <v>0</v>
      </c>
      <c r="AO343" t="s">
        <v>294</v>
      </c>
      <c r="AP343">
        <v>0</v>
      </c>
      <c r="AQ343">
        <v>0</v>
      </c>
      <c r="AR343">
        <f>1-AP343/AQ343</f>
        <v>0</v>
      </c>
      <c r="AS343">
        <v>0.5</v>
      </c>
      <c r="AT343">
        <f>BP343</f>
        <v>0</v>
      </c>
      <c r="AU343">
        <f>I343</f>
        <v>0</v>
      </c>
      <c r="AV343">
        <f>AR343*AS343*AT343</f>
        <v>0</v>
      </c>
      <c r="AW343">
        <f>BB343/AQ343</f>
        <v>0</v>
      </c>
      <c r="AX343">
        <f>(AU343-AN343)/AT343</f>
        <v>0</v>
      </c>
      <c r="AY343">
        <f>(AK343-AQ343)/AQ343</f>
        <v>0</v>
      </c>
      <c r="AZ343" t="s">
        <v>294</v>
      </c>
      <c r="BA343">
        <v>0</v>
      </c>
      <c r="BB343">
        <f>AQ343-BA343</f>
        <v>0</v>
      </c>
      <c r="BC343">
        <f>(AQ343-AP343)/(AQ343-BA343)</f>
        <v>0</v>
      </c>
      <c r="BD343">
        <f>(AK343-AQ343)/(AK343-BA343)</f>
        <v>0</v>
      </c>
      <c r="BE343">
        <f>(AQ343-AP343)/(AQ343-AJ343)</f>
        <v>0</v>
      </c>
      <c r="BF343">
        <f>(AK343-AQ343)/(AK343-AJ343)</f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f>$B$11*CM343+$C$11*CN343+$F$11*CO343*(1-CR343)</f>
        <v>0</v>
      </c>
      <c r="BP343">
        <f>BO343*BQ343</f>
        <v>0</v>
      </c>
      <c r="BQ343">
        <f>($B$11*$D$9+$C$11*$D$9+$F$11*((DB343+CT343)/MAX(DB343+CT343+DC343, 0.1)*$I$9+DC343/MAX(DB343+CT343+DC343, 0.1)*$J$9))/($B$11+$C$11+$F$11)</f>
        <v>0</v>
      </c>
      <c r="BR343">
        <f>($B$11*$K$9+$C$11*$K$9+$F$11*((DB343+CT343)/MAX(DB343+CT343+DC343, 0.1)*$P$9+DC343/MAX(DB343+CT343+DC343, 0.1)*$Q$9))/($B$11+$C$11+$F$11)</f>
        <v>0</v>
      </c>
      <c r="BS343">
        <v>6</v>
      </c>
      <c r="BT343">
        <v>0.5</v>
      </c>
      <c r="BU343" t="s">
        <v>295</v>
      </c>
      <c r="BV343">
        <v>2</v>
      </c>
      <c r="BW343">
        <v>1621534221.6</v>
      </c>
      <c r="BX343">
        <v>1071.21</v>
      </c>
      <c r="BY343">
        <v>1081.48</v>
      </c>
      <c r="BZ343">
        <v>12.9601</v>
      </c>
      <c r="CA343">
        <v>12.9719</v>
      </c>
      <c r="CB343">
        <v>1059.28</v>
      </c>
      <c r="CC343">
        <v>12.8063</v>
      </c>
      <c r="CD343">
        <v>700.12</v>
      </c>
      <c r="CE343">
        <v>100.928</v>
      </c>
      <c r="CF343">
        <v>0.0998914</v>
      </c>
      <c r="CG343">
        <v>22.9258</v>
      </c>
      <c r="CH343">
        <v>22.8933</v>
      </c>
      <c r="CI343">
        <v>999.9</v>
      </c>
      <c r="CJ343">
        <v>0</v>
      </c>
      <c r="CK343">
        <v>0</v>
      </c>
      <c r="CL343">
        <v>9930</v>
      </c>
      <c r="CM343">
        <v>0</v>
      </c>
      <c r="CN343">
        <v>3.16624</v>
      </c>
      <c r="CO343">
        <v>600.108</v>
      </c>
      <c r="CP343">
        <v>0.933003</v>
      </c>
      <c r="CQ343">
        <v>0.0669971</v>
      </c>
      <c r="CR343">
        <v>0</v>
      </c>
      <c r="CS343">
        <v>3.6994</v>
      </c>
      <c r="CT343">
        <v>4.99951</v>
      </c>
      <c r="CU343">
        <v>86.2215</v>
      </c>
      <c r="CV343">
        <v>4814.98</v>
      </c>
      <c r="CW343">
        <v>37.562</v>
      </c>
      <c r="CX343">
        <v>41.375</v>
      </c>
      <c r="CY343">
        <v>40</v>
      </c>
      <c r="CZ343">
        <v>40.875</v>
      </c>
      <c r="DA343">
        <v>39.875</v>
      </c>
      <c r="DB343">
        <v>555.24</v>
      </c>
      <c r="DC343">
        <v>39.87</v>
      </c>
      <c r="DD343">
        <v>0</v>
      </c>
      <c r="DE343">
        <v>1621534225.6</v>
      </c>
      <c r="DF343">
        <v>0</v>
      </c>
      <c r="DG343">
        <v>3.38604615384615</v>
      </c>
      <c r="DH343">
        <v>1.07922735037731</v>
      </c>
      <c r="DI343">
        <v>0.484656418278258</v>
      </c>
      <c r="DJ343">
        <v>86.3528307692308</v>
      </c>
      <c r="DK343">
        <v>15</v>
      </c>
      <c r="DL343">
        <v>1621533543.5</v>
      </c>
      <c r="DM343" t="s">
        <v>296</v>
      </c>
      <c r="DN343">
        <v>1621533543</v>
      </c>
      <c r="DO343">
        <v>1621533543.5</v>
      </c>
      <c r="DP343">
        <v>4</v>
      </c>
      <c r="DQ343">
        <v>0.002</v>
      </c>
      <c r="DR343">
        <v>0.003</v>
      </c>
      <c r="DS343">
        <v>8.559</v>
      </c>
      <c r="DT343">
        <v>0.154</v>
      </c>
      <c r="DU343">
        <v>420</v>
      </c>
      <c r="DV343">
        <v>13</v>
      </c>
      <c r="DW343">
        <v>1.35</v>
      </c>
      <c r="DX343">
        <v>0.35</v>
      </c>
      <c r="DY343">
        <v>-10.1437002439024</v>
      </c>
      <c r="DZ343">
        <v>0.773759790940761</v>
      </c>
      <c r="EA343">
        <v>0.211654105910377</v>
      </c>
      <c r="EB343">
        <v>0</v>
      </c>
      <c r="EC343">
        <v>3.39328235294118</v>
      </c>
      <c r="ED343">
        <v>0.0879052000420014</v>
      </c>
      <c r="EE343">
        <v>0.150559756498264</v>
      </c>
      <c r="EF343">
        <v>1</v>
      </c>
      <c r="EG343">
        <v>-0.0102584641243902</v>
      </c>
      <c r="EH343">
        <v>-0.0738065226313589</v>
      </c>
      <c r="EI343">
        <v>0.0140022256793654</v>
      </c>
      <c r="EJ343">
        <v>1</v>
      </c>
      <c r="EK343">
        <v>2</v>
      </c>
      <c r="EL343">
        <v>3</v>
      </c>
      <c r="EM343" t="s">
        <v>306</v>
      </c>
      <c r="EN343">
        <v>100</v>
      </c>
      <c r="EO343">
        <v>100</v>
      </c>
      <c r="EP343">
        <v>11.93</v>
      </c>
      <c r="EQ343">
        <v>0.1538</v>
      </c>
      <c r="ER343">
        <v>5.25304998807394</v>
      </c>
      <c r="ES343">
        <v>0.0095515401478521</v>
      </c>
      <c r="ET343">
        <v>-4.08282145803731e-06</v>
      </c>
      <c r="EU343">
        <v>9.61633180237613e-10</v>
      </c>
      <c r="EV343">
        <v>-0.0133641391554055</v>
      </c>
      <c r="EW343">
        <v>0.00964955815971448</v>
      </c>
      <c r="EX343">
        <v>0.000351754833574242</v>
      </c>
      <c r="EY343">
        <v>-6.74969522547015e-06</v>
      </c>
      <c r="EZ343">
        <v>-1</v>
      </c>
      <c r="FA343">
        <v>-1</v>
      </c>
      <c r="FB343">
        <v>-1</v>
      </c>
      <c r="FC343">
        <v>-1</v>
      </c>
      <c r="FD343">
        <v>11.3</v>
      </c>
      <c r="FE343">
        <v>11.3</v>
      </c>
      <c r="FF343">
        <v>2</v>
      </c>
      <c r="FG343">
        <v>793.473</v>
      </c>
      <c r="FH343">
        <v>740.972</v>
      </c>
      <c r="FI343">
        <v>19.9998</v>
      </c>
      <c r="FJ343">
        <v>26.7116</v>
      </c>
      <c r="FK343">
        <v>30</v>
      </c>
      <c r="FL343">
        <v>26.7858</v>
      </c>
      <c r="FM343">
        <v>26.7633</v>
      </c>
      <c r="FN343">
        <v>57.9867</v>
      </c>
      <c r="FO343">
        <v>14.8208</v>
      </c>
      <c r="FP343">
        <v>6.08919</v>
      </c>
      <c r="FQ343">
        <v>20</v>
      </c>
      <c r="FR343">
        <v>1090.99</v>
      </c>
      <c r="FS343">
        <v>12.9953</v>
      </c>
      <c r="FT343">
        <v>100.063</v>
      </c>
      <c r="FU343">
        <v>100.43</v>
      </c>
    </row>
    <row r="344" spans="1:177">
      <c r="A344">
        <v>328</v>
      </c>
      <c r="B344">
        <v>1621534223.6</v>
      </c>
      <c r="C344">
        <v>654.099999904633</v>
      </c>
      <c r="D344" t="s">
        <v>952</v>
      </c>
      <c r="E344" t="s">
        <v>953</v>
      </c>
      <c r="G344">
        <v>1621534223.6</v>
      </c>
      <c r="H344">
        <f>CD344*AF344*(BZ344-CA344)/(100*BS344*(1000-AF344*BZ344))</f>
        <v>0</v>
      </c>
      <c r="I344">
        <f>CD344*AF344*(BY344-BX344*(1000-AF344*CA344)/(1000-AF344*BZ344))/(100*BS344)</f>
        <v>0</v>
      </c>
      <c r="J344">
        <f>BX344 - IF(AF344&gt;1, I344*BS344*100.0/(AH344*CL344), 0)</f>
        <v>0</v>
      </c>
      <c r="K344">
        <f>((Q344-H344/2)*J344-I344)/(Q344+H344/2)</f>
        <v>0</v>
      </c>
      <c r="L344">
        <f>K344*(CE344+CF344)/1000.0</f>
        <v>0</v>
      </c>
      <c r="M344">
        <f>(BX344 - IF(AF344&gt;1, I344*BS344*100.0/(AH344*CL344), 0))*(CE344+CF344)/1000.0</f>
        <v>0</v>
      </c>
      <c r="N344">
        <f>2.0/((1/P344-1/O344)+SIGN(P344)*SQRT((1/P344-1/O344)*(1/P344-1/O344) + 4*BT344/((BT344+1)*(BT344+1))*(2*1/P344*1/O344-1/O344*1/O344)))</f>
        <v>0</v>
      </c>
      <c r="O344">
        <f>IF(LEFT(BU344,1)&lt;&gt;"0",IF(LEFT(BU344,1)="1",3.0,BV344),$D$5+$E$5*(CL344*CE344/($K$5*1000))+$F$5*(CL344*CE344/($K$5*1000))*MAX(MIN(BS344,$J$5),$I$5)*MAX(MIN(BS344,$J$5),$I$5)+$G$5*MAX(MIN(BS344,$J$5),$I$5)*(CL344*CE344/($K$5*1000))+$H$5*(CL344*CE344/($K$5*1000))*(CL344*CE344/($K$5*1000)))</f>
        <v>0</v>
      </c>
      <c r="P344">
        <f>H344*(1000-(1000*0.61365*exp(17.502*T344/(240.97+T344))/(CE344+CF344)+BZ344)/2)/(1000*0.61365*exp(17.502*T344/(240.97+T344))/(CE344+CF344)-BZ344)</f>
        <v>0</v>
      </c>
      <c r="Q344">
        <f>1/((BT344+1)/(N344/1.6)+1/(O344/1.37)) + BT344/((BT344+1)/(N344/1.6) + BT344/(O344/1.37))</f>
        <v>0</v>
      </c>
      <c r="R344">
        <f>(BP344*BR344)</f>
        <v>0</v>
      </c>
      <c r="S344">
        <f>(CG344+(R344+2*0.95*5.67E-8*(((CG344+$B$7)+273)^4-(CG344+273)^4)-44100*H344)/(1.84*29.3*O344+8*0.95*5.67E-8*(CG344+273)^3))</f>
        <v>0</v>
      </c>
      <c r="T344">
        <f>($C$7*CH344+$D$7*CI344+$E$7*S344)</f>
        <v>0</v>
      </c>
      <c r="U344">
        <f>0.61365*exp(17.502*T344/(240.97+T344))</f>
        <v>0</v>
      </c>
      <c r="V344">
        <f>(W344/X344*100)</f>
        <v>0</v>
      </c>
      <c r="W344">
        <f>BZ344*(CE344+CF344)/1000</f>
        <v>0</v>
      </c>
      <c r="X344">
        <f>0.61365*exp(17.502*CG344/(240.97+CG344))</f>
        <v>0</v>
      </c>
      <c r="Y344">
        <f>(U344-BZ344*(CE344+CF344)/1000)</f>
        <v>0</v>
      </c>
      <c r="Z344">
        <f>(-H344*44100)</f>
        <v>0</v>
      </c>
      <c r="AA344">
        <f>2*29.3*O344*0.92*(CG344-T344)</f>
        <v>0</v>
      </c>
      <c r="AB344">
        <f>2*0.95*5.67E-8*(((CG344+$B$7)+273)^4-(T344+273)^4)</f>
        <v>0</v>
      </c>
      <c r="AC344">
        <f>R344+AB344+Z344+AA344</f>
        <v>0</v>
      </c>
      <c r="AD344">
        <v>0</v>
      </c>
      <c r="AE344">
        <v>0</v>
      </c>
      <c r="AF344">
        <f>IF(AD344*$H$13&gt;=AH344,1.0,(AH344/(AH344-AD344*$H$13)))</f>
        <v>0</v>
      </c>
      <c r="AG344">
        <f>(AF344-1)*100</f>
        <v>0</v>
      </c>
      <c r="AH344">
        <f>MAX(0,($B$13+$C$13*CL344)/(1+$D$13*CL344)*CE344/(CG344+273)*$E$13)</f>
        <v>0</v>
      </c>
      <c r="AI344" t="s">
        <v>294</v>
      </c>
      <c r="AJ344">
        <v>0</v>
      </c>
      <c r="AK344">
        <v>0</v>
      </c>
      <c r="AL344">
        <f>AK344-AJ344</f>
        <v>0</v>
      </c>
      <c r="AM344">
        <f>AL344/AK344</f>
        <v>0</v>
      </c>
      <c r="AN344">
        <v>0</v>
      </c>
      <c r="AO344" t="s">
        <v>294</v>
      </c>
      <c r="AP344">
        <v>0</v>
      </c>
      <c r="AQ344">
        <v>0</v>
      </c>
      <c r="AR344">
        <f>1-AP344/AQ344</f>
        <v>0</v>
      </c>
      <c r="AS344">
        <v>0.5</v>
      </c>
      <c r="AT344">
        <f>BP344</f>
        <v>0</v>
      </c>
      <c r="AU344">
        <f>I344</f>
        <v>0</v>
      </c>
      <c r="AV344">
        <f>AR344*AS344*AT344</f>
        <v>0</v>
      </c>
      <c r="AW344">
        <f>BB344/AQ344</f>
        <v>0</v>
      </c>
      <c r="AX344">
        <f>(AU344-AN344)/AT344</f>
        <v>0</v>
      </c>
      <c r="AY344">
        <f>(AK344-AQ344)/AQ344</f>
        <v>0</v>
      </c>
      <c r="AZ344" t="s">
        <v>294</v>
      </c>
      <c r="BA344">
        <v>0</v>
      </c>
      <c r="BB344">
        <f>AQ344-BA344</f>
        <v>0</v>
      </c>
      <c r="BC344">
        <f>(AQ344-AP344)/(AQ344-BA344)</f>
        <v>0</v>
      </c>
      <c r="BD344">
        <f>(AK344-AQ344)/(AK344-BA344)</f>
        <v>0</v>
      </c>
      <c r="BE344">
        <f>(AQ344-AP344)/(AQ344-AJ344)</f>
        <v>0</v>
      </c>
      <c r="BF344">
        <f>(AK344-AQ344)/(AK344-AJ344)</f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f>$B$11*CM344+$C$11*CN344+$F$11*CO344*(1-CR344)</f>
        <v>0</v>
      </c>
      <c r="BP344">
        <f>BO344*BQ344</f>
        <v>0</v>
      </c>
      <c r="BQ344">
        <f>($B$11*$D$9+$C$11*$D$9+$F$11*((DB344+CT344)/MAX(DB344+CT344+DC344, 0.1)*$I$9+DC344/MAX(DB344+CT344+DC344, 0.1)*$J$9))/($B$11+$C$11+$F$11)</f>
        <v>0</v>
      </c>
      <c r="BR344">
        <f>($B$11*$K$9+$C$11*$K$9+$F$11*((DB344+CT344)/MAX(DB344+CT344+DC344, 0.1)*$P$9+DC344/MAX(DB344+CT344+DC344, 0.1)*$Q$9))/($B$11+$C$11+$F$11)</f>
        <v>0</v>
      </c>
      <c r="BS344">
        <v>6</v>
      </c>
      <c r="BT344">
        <v>0.5</v>
      </c>
      <c r="BU344" t="s">
        <v>295</v>
      </c>
      <c r="BV344">
        <v>2</v>
      </c>
      <c r="BW344">
        <v>1621534223.6</v>
      </c>
      <c r="BX344">
        <v>1074.53</v>
      </c>
      <c r="BY344">
        <v>1084.75</v>
      </c>
      <c r="BZ344">
        <v>12.9598</v>
      </c>
      <c r="CA344">
        <v>12.9632</v>
      </c>
      <c r="CB344">
        <v>1062.58</v>
      </c>
      <c r="CC344">
        <v>12.8061</v>
      </c>
      <c r="CD344">
        <v>699.707</v>
      </c>
      <c r="CE344">
        <v>100.927</v>
      </c>
      <c r="CF344">
        <v>0.0999074</v>
      </c>
      <c r="CG344">
        <v>22.927</v>
      </c>
      <c r="CH344">
        <v>22.8899</v>
      </c>
      <c r="CI344">
        <v>999.9</v>
      </c>
      <c r="CJ344">
        <v>0</v>
      </c>
      <c r="CK344">
        <v>0</v>
      </c>
      <c r="CL344">
        <v>10020</v>
      </c>
      <c r="CM344">
        <v>0</v>
      </c>
      <c r="CN344">
        <v>3.16624</v>
      </c>
      <c r="CO344">
        <v>600.105</v>
      </c>
      <c r="CP344">
        <v>0.933003</v>
      </c>
      <c r="CQ344">
        <v>0.0669971</v>
      </c>
      <c r="CR344">
        <v>0</v>
      </c>
      <c r="CS344">
        <v>3.4049</v>
      </c>
      <c r="CT344">
        <v>4.99951</v>
      </c>
      <c r="CU344">
        <v>86.493</v>
      </c>
      <c r="CV344">
        <v>4814.95</v>
      </c>
      <c r="CW344">
        <v>37.562</v>
      </c>
      <c r="CX344">
        <v>41.375</v>
      </c>
      <c r="CY344">
        <v>40</v>
      </c>
      <c r="CZ344">
        <v>40.875</v>
      </c>
      <c r="DA344">
        <v>39.875</v>
      </c>
      <c r="DB344">
        <v>555.24</v>
      </c>
      <c r="DC344">
        <v>39.87</v>
      </c>
      <c r="DD344">
        <v>0</v>
      </c>
      <c r="DE344">
        <v>1621534227.4</v>
      </c>
      <c r="DF344">
        <v>0</v>
      </c>
      <c r="DG344">
        <v>3.401272</v>
      </c>
      <c r="DH344">
        <v>1.08303076821281</v>
      </c>
      <c r="DI344">
        <v>0.543530776877749</v>
      </c>
      <c r="DJ344">
        <v>86.374696</v>
      </c>
      <c r="DK344">
        <v>15</v>
      </c>
      <c r="DL344">
        <v>1621533543.5</v>
      </c>
      <c r="DM344" t="s">
        <v>296</v>
      </c>
      <c r="DN344">
        <v>1621533543</v>
      </c>
      <c r="DO344">
        <v>1621533543.5</v>
      </c>
      <c r="DP344">
        <v>4</v>
      </c>
      <c r="DQ344">
        <v>0.002</v>
      </c>
      <c r="DR344">
        <v>0.003</v>
      </c>
      <c r="DS344">
        <v>8.559</v>
      </c>
      <c r="DT344">
        <v>0.154</v>
      </c>
      <c r="DU344">
        <v>420</v>
      </c>
      <c r="DV344">
        <v>13</v>
      </c>
      <c r="DW344">
        <v>1.35</v>
      </c>
      <c r="DX344">
        <v>0.35</v>
      </c>
      <c r="DY344">
        <v>-10.162156097561</v>
      </c>
      <c r="DZ344">
        <v>0.64491094076653</v>
      </c>
      <c r="EA344">
        <v>0.21443003312671</v>
      </c>
      <c r="EB344">
        <v>0</v>
      </c>
      <c r="EC344">
        <v>3.40898285714286</v>
      </c>
      <c r="ED344">
        <v>0.334730815347728</v>
      </c>
      <c r="EE344">
        <v>0.141168639750405</v>
      </c>
      <c r="EF344">
        <v>1</v>
      </c>
      <c r="EG344">
        <v>-0.0111959256365854</v>
      </c>
      <c r="EH344">
        <v>-0.0506654934522648</v>
      </c>
      <c r="EI344">
        <v>0.0135686836962915</v>
      </c>
      <c r="EJ344">
        <v>1</v>
      </c>
      <c r="EK344">
        <v>2</v>
      </c>
      <c r="EL344">
        <v>3</v>
      </c>
      <c r="EM344" t="s">
        <v>306</v>
      </c>
      <c r="EN344">
        <v>100</v>
      </c>
      <c r="EO344">
        <v>100</v>
      </c>
      <c r="EP344">
        <v>11.95</v>
      </c>
      <c r="EQ344">
        <v>0.1537</v>
      </c>
      <c r="ER344">
        <v>5.25304998807394</v>
      </c>
      <c r="ES344">
        <v>0.0095515401478521</v>
      </c>
      <c r="ET344">
        <v>-4.08282145803731e-06</v>
      </c>
      <c r="EU344">
        <v>9.61633180237613e-10</v>
      </c>
      <c r="EV344">
        <v>-0.0133641391554055</v>
      </c>
      <c r="EW344">
        <v>0.00964955815971448</v>
      </c>
      <c r="EX344">
        <v>0.000351754833574242</v>
      </c>
      <c r="EY344">
        <v>-6.74969522547015e-06</v>
      </c>
      <c r="EZ344">
        <v>-1</v>
      </c>
      <c r="FA344">
        <v>-1</v>
      </c>
      <c r="FB344">
        <v>-1</v>
      </c>
      <c r="FC344">
        <v>-1</v>
      </c>
      <c r="FD344">
        <v>11.3</v>
      </c>
      <c r="FE344">
        <v>11.3</v>
      </c>
      <c r="FF344">
        <v>2</v>
      </c>
      <c r="FG344">
        <v>792.94</v>
      </c>
      <c r="FH344">
        <v>741.351</v>
      </c>
      <c r="FI344">
        <v>19.9998</v>
      </c>
      <c r="FJ344">
        <v>26.7116</v>
      </c>
      <c r="FK344">
        <v>29.9999</v>
      </c>
      <c r="FL344">
        <v>26.7858</v>
      </c>
      <c r="FM344">
        <v>26.7628</v>
      </c>
      <c r="FN344">
        <v>58.1239</v>
      </c>
      <c r="FO344">
        <v>14.8208</v>
      </c>
      <c r="FP344">
        <v>6.08919</v>
      </c>
      <c r="FQ344">
        <v>20</v>
      </c>
      <c r="FR344">
        <v>1094.38</v>
      </c>
      <c r="FS344">
        <v>12.9953</v>
      </c>
      <c r="FT344">
        <v>100.065</v>
      </c>
      <c r="FU344">
        <v>100.428</v>
      </c>
    </row>
    <row r="345" spans="1:177">
      <c r="A345">
        <v>329</v>
      </c>
      <c r="B345">
        <v>1621534225.6</v>
      </c>
      <c r="C345">
        <v>656.099999904633</v>
      </c>
      <c r="D345" t="s">
        <v>954</v>
      </c>
      <c r="E345" t="s">
        <v>955</v>
      </c>
      <c r="G345">
        <v>1621534225.6</v>
      </c>
      <c r="H345">
        <f>CD345*AF345*(BZ345-CA345)/(100*BS345*(1000-AF345*BZ345))</f>
        <v>0</v>
      </c>
      <c r="I345">
        <f>CD345*AF345*(BY345-BX345*(1000-AF345*CA345)/(1000-AF345*BZ345))/(100*BS345)</f>
        <v>0</v>
      </c>
      <c r="J345">
        <f>BX345 - IF(AF345&gt;1, I345*BS345*100.0/(AH345*CL345), 0)</f>
        <v>0</v>
      </c>
      <c r="K345">
        <f>((Q345-H345/2)*J345-I345)/(Q345+H345/2)</f>
        <v>0</v>
      </c>
      <c r="L345">
        <f>K345*(CE345+CF345)/1000.0</f>
        <v>0</v>
      </c>
      <c r="M345">
        <f>(BX345 - IF(AF345&gt;1, I345*BS345*100.0/(AH345*CL345), 0))*(CE345+CF345)/1000.0</f>
        <v>0</v>
      </c>
      <c r="N345">
        <f>2.0/((1/P345-1/O345)+SIGN(P345)*SQRT((1/P345-1/O345)*(1/P345-1/O345) + 4*BT345/((BT345+1)*(BT345+1))*(2*1/P345*1/O345-1/O345*1/O345)))</f>
        <v>0</v>
      </c>
      <c r="O345">
        <f>IF(LEFT(BU345,1)&lt;&gt;"0",IF(LEFT(BU345,1)="1",3.0,BV345),$D$5+$E$5*(CL345*CE345/($K$5*1000))+$F$5*(CL345*CE345/($K$5*1000))*MAX(MIN(BS345,$J$5),$I$5)*MAX(MIN(BS345,$J$5),$I$5)+$G$5*MAX(MIN(BS345,$J$5),$I$5)*(CL345*CE345/($K$5*1000))+$H$5*(CL345*CE345/($K$5*1000))*(CL345*CE345/($K$5*1000)))</f>
        <v>0</v>
      </c>
      <c r="P345">
        <f>H345*(1000-(1000*0.61365*exp(17.502*T345/(240.97+T345))/(CE345+CF345)+BZ345)/2)/(1000*0.61365*exp(17.502*T345/(240.97+T345))/(CE345+CF345)-BZ345)</f>
        <v>0</v>
      </c>
      <c r="Q345">
        <f>1/((BT345+1)/(N345/1.6)+1/(O345/1.37)) + BT345/((BT345+1)/(N345/1.6) + BT345/(O345/1.37))</f>
        <v>0</v>
      </c>
      <c r="R345">
        <f>(BP345*BR345)</f>
        <v>0</v>
      </c>
      <c r="S345">
        <f>(CG345+(R345+2*0.95*5.67E-8*(((CG345+$B$7)+273)^4-(CG345+273)^4)-44100*H345)/(1.84*29.3*O345+8*0.95*5.67E-8*(CG345+273)^3))</f>
        <v>0</v>
      </c>
      <c r="T345">
        <f>($C$7*CH345+$D$7*CI345+$E$7*S345)</f>
        <v>0</v>
      </c>
      <c r="U345">
        <f>0.61365*exp(17.502*T345/(240.97+T345))</f>
        <v>0</v>
      </c>
      <c r="V345">
        <f>(W345/X345*100)</f>
        <v>0</v>
      </c>
      <c r="W345">
        <f>BZ345*(CE345+CF345)/1000</f>
        <v>0</v>
      </c>
      <c r="X345">
        <f>0.61365*exp(17.502*CG345/(240.97+CG345))</f>
        <v>0</v>
      </c>
      <c r="Y345">
        <f>(U345-BZ345*(CE345+CF345)/1000)</f>
        <v>0</v>
      </c>
      <c r="Z345">
        <f>(-H345*44100)</f>
        <v>0</v>
      </c>
      <c r="AA345">
        <f>2*29.3*O345*0.92*(CG345-T345)</f>
        <v>0</v>
      </c>
      <c r="AB345">
        <f>2*0.95*5.67E-8*(((CG345+$B$7)+273)^4-(T345+273)^4)</f>
        <v>0</v>
      </c>
      <c r="AC345">
        <f>R345+AB345+Z345+AA345</f>
        <v>0</v>
      </c>
      <c r="AD345">
        <v>0</v>
      </c>
      <c r="AE345">
        <v>0</v>
      </c>
      <c r="AF345">
        <f>IF(AD345*$H$13&gt;=AH345,1.0,(AH345/(AH345-AD345*$H$13)))</f>
        <v>0</v>
      </c>
      <c r="AG345">
        <f>(AF345-1)*100</f>
        <v>0</v>
      </c>
      <c r="AH345">
        <f>MAX(0,($B$13+$C$13*CL345)/(1+$D$13*CL345)*CE345/(CG345+273)*$E$13)</f>
        <v>0</v>
      </c>
      <c r="AI345" t="s">
        <v>294</v>
      </c>
      <c r="AJ345">
        <v>0</v>
      </c>
      <c r="AK345">
        <v>0</v>
      </c>
      <c r="AL345">
        <f>AK345-AJ345</f>
        <v>0</v>
      </c>
      <c r="AM345">
        <f>AL345/AK345</f>
        <v>0</v>
      </c>
      <c r="AN345">
        <v>0</v>
      </c>
      <c r="AO345" t="s">
        <v>294</v>
      </c>
      <c r="AP345">
        <v>0</v>
      </c>
      <c r="AQ345">
        <v>0</v>
      </c>
      <c r="AR345">
        <f>1-AP345/AQ345</f>
        <v>0</v>
      </c>
      <c r="AS345">
        <v>0.5</v>
      </c>
      <c r="AT345">
        <f>BP345</f>
        <v>0</v>
      </c>
      <c r="AU345">
        <f>I345</f>
        <v>0</v>
      </c>
      <c r="AV345">
        <f>AR345*AS345*AT345</f>
        <v>0</v>
      </c>
      <c r="AW345">
        <f>BB345/AQ345</f>
        <v>0</v>
      </c>
      <c r="AX345">
        <f>(AU345-AN345)/AT345</f>
        <v>0</v>
      </c>
      <c r="AY345">
        <f>(AK345-AQ345)/AQ345</f>
        <v>0</v>
      </c>
      <c r="AZ345" t="s">
        <v>294</v>
      </c>
      <c r="BA345">
        <v>0</v>
      </c>
      <c r="BB345">
        <f>AQ345-BA345</f>
        <v>0</v>
      </c>
      <c r="BC345">
        <f>(AQ345-AP345)/(AQ345-BA345)</f>
        <v>0</v>
      </c>
      <c r="BD345">
        <f>(AK345-AQ345)/(AK345-BA345)</f>
        <v>0</v>
      </c>
      <c r="BE345">
        <f>(AQ345-AP345)/(AQ345-AJ345)</f>
        <v>0</v>
      </c>
      <c r="BF345">
        <f>(AK345-AQ345)/(AK345-AJ345)</f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f>$B$11*CM345+$C$11*CN345+$F$11*CO345*(1-CR345)</f>
        <v>0</v>
      </c>
      <c r="BP345">
        <f>BO345*BQ345</f>
        <v>0</v>
      </c>
      <c r="BQ345">
        <f>($B$11*$D$9+$C$11*$D$9+$F$11*((DB345+CT345)/MAX(DB345+CT345+DC345, 0.1)*$I$9+DC345/MAX(DB345+CT345+DC345, 0.1)*$J$9))/($B$11+$C$11+$F$11)</f>
        <v>0</v>
      </c>
      <c r="BR345">
        <f>($B$11*$K$9+$C$11*$K$9+$F$11*((DB345+CT345)/MAX(DB345+CT345+DC345, 0.1)*$P$9+DC345/MAX(DB345+CT345+DC345, 0.1)*$Q$9))/($B$11+$C$11+$F$11)</f>
        <v>0</v>
      </c>
      <c r="BS345">
        <v>6</v>
      </c>
      <c r="BT345">
        <v>0.5</v>
      </c>
      <c r="BU345" t="s">
        <v>295</v>
      </c>
      <c r="BV345">
        <v>2</v>
      </c>
      <c r="BW345">
        <v>1621534225.6</v>
      </c>
      <c r="BX345">
        <v>1077.94</v>
      </c>
      <c r="BY345">
        <v>1088.18</v>
      </c>
      <c r="BZ345">
        <v>12.963</v>
      </c>
      <c r="CA345">
        <v>12.9633</v>
      </c>
      <c r="CB345">
        <v>1065.98</v>
      </c>
      <c r="CC345">
        <v>12.8092</v>
      </c>
      <c r="CD345">
        <v>699.885</v>
      </c>
      <c r="CE345">
        <v>100.92</v>
      </c>
      <c r="CF345">
        <v>0.0999532</v>
      </c>
      <c r="CG345">
        <v>22.9293</v>
      </c>
      <c r="CH345">
        <v>22.9041</v>
      </c>
      <c r="CI345">
        <v>999.9</v>
      </c>
      <c r="CJ345">
        <v>0</v>
      </c>
      <c r="CK345">
        <v>0</v>
      </c>
      <c r="CL345">
        <v>9940</v>
      </c>
      <c r="CM345">
        <v>0</v>
      </c>
      <c r="CN345">
        <v>3.17755</v>
      </c>
      <c r="CO345">
        <v>600.119</v>
      </c>
      <c r="CP345">
        <v>0.932968</v>
      </c>
      <c r="CQ345">
        <v>0.0670323</v>
      </c>
      <c r="CR345">
        <v>0</v>
      </c>
      <c r="CS345">
        <v>3.3861</v>
      </c>
      <c r="CT345">
        <v>4.99951</v>
      </c>
      <c r="CU345">
        <v>86.3764</v>
      </c>
      <c r="CV345">
        <v>4815.02</v>
      </c>
      <c r="CW345">
        <v>37.562</v>
      </c>
      <c r="CX345">
        <v>41.375</v>
      </c>
      <c r="CY345">
        <v>39.937</v>
      </c>
      <c r="CZ345">
        <v>40.875</v>
      </c>
      <c r="DA345">
        <v>39.875</v>
      </c>
      <c r="DB345">
        <v>555.23</v>
      </c>
      <c r="DC345">
        <v>39.89</v>
      </c>
      <c r="DD345">
        <v>0</v>
      </c>
      <c r="DE345">
        <v>1621534229.2</v>
      </c>
      <c r="DF345">
        <v>0</v>
      </c>
      <c r="DG345">
        <v>3.41765</v>
      </c>
      <c r="DH345">
        <v>1.1446735059375</v>
      </c>
      <c r="DI345">
        <v>-0.101128200162708</v>
      </c>
      <c r="DJ345">
        <v>86.3853615384615</v>
      </c>
      <c r="DK345">
        <v>15</v>
      </c>
      <c r="DL345">
        <v>1621533543.5</v>
      </c>
      <c r="DM345" t="s">
        <v>296</v>
      </c>
      <c r="DN345">
        <v>1621533543</v>
      </c>
      <c r="DO345">
        <v>1621533543.5</v>
      </c>
      <c r="DP345">
        <v>4</v>
      </c>
      <c r="DQ345">
        <v>0.002</v>
      </c>
      <c r="DR345">
        <v>0.003</v>
      </c>
      <c r="DS345">
        <v>8.559</v>
      </c>
      <c r="DT345">
        <v>0.154</v>
      </c>
      <c r="DU345">
        <v>420</v>
      </c>
      <c r="DV345">
        <v>13</v>
      </c>
      <c r="DW345">
        <v>1.35</v>
      </c>
      <c r="DX345">
        <v>0.35</v>
      </c>
      <c r="DY345">
        <v>-10.1559780487805</v>
      </c>
      <c r="DZ345">
        <v>0.591237073170724</v>
      </c>
      <c r="EA345">
        <v>0.215123367478331</v>
      </c>
      <c r="EB345">
        <v>0</v>
      </c>
      <c r="EC345">
        <v>3.41517647058824</v>
      </c>
      <c r="ED345">
        <v>0.550984650056347</v>
      </c>
      <c r="EE345">
        <v>0.140307590794661</v>
      </c>
      <c r="EF345">
        <v>1</v>
      </c>
      <c r="EG345">
        <v>-0.0118006714414634</v>
      </c>
      <c r="EH345">
        <v>-0.0178130972069687</v>
      </c>
      <c r="EI345">
        <v>0.0131287342073859</v>
      </c>
      <c r="EJ345">
        <v>1</v>
      </c>
      <c r="EK345">
        <v>2</v>
      </c>
      <c r="EL345">
        <v>3</v>
      </c>
      <c r="EM345" t="s">
        <v>306</v>
      </c>
      <c r="EN345">
        <v>100</v>
      </c>
      <c r="EO345">
        <v>100</v>
      </c>
      <c r="EP345">
        <v>11.96</v>
      </c>
      <c r="EQ345">
        <v>0.1538</v>
      </c>
      <c r="ER345">
        <v>5.25304998807394</v>
      </c>
      <c r="ES345">
        <v>0.0095515401478521</v>
      </c>
      <c r="ET345">
        <v>-4.08282145803731e-06</v>
      </c>
      <c r="EU345">
        <v>9.61633180237613e-10</v>
      </c>
      <c r="EV345">
        <v>-0.0133641391554055</v>
      </c>
      <c r="EW345">
        <v>0.00964955815971448</v>
      </c>
      <c r="EX345">
        <v>0.000351754833574242</v>
      </c>
      <c r="EY345">
        <v>-6.74969522547015e-06</v>
      </c>
      <c r="EZ345">
        <v>-1</v>
      </c>
      <c r="FA345">
        <v>-1</v>
      </c>
      <c r="FB345">
        <v>-1</v>
      </c>
      <c r="FC345">
        <v>-1</v>
      </c>
      <c r="FD345">
        <v>11.4</v>
      </c>
      <c r="FE345">
        <v>11.4</v>
      </c>
      <c r="FF345">
        <v>2</v>
      </c>
      <c r="FG345">
        <v>793.118</v>
      </c>
      <c r="FH345">
        <v>740.752</v>
      </c>
      <c r="FI345">
        <v>19.9997</v>
      </c>
      <c r="FJ345">
        <v>26.7116</v>
      </c>
      <c r="FK345">
        <v>30</v>
      </c>
      <c r="FL345">
        <v>26.7858</v>
      </c>
      <c r="FM345">
        <v>26.7611</v>
      </c>
      <c r="FN345">
        <v>58.2685</v>
      </c>
      <c r="FO345">
        <v>14.8208</v>
      </c>
      <c r="FP345">
        <v>6.08919</v>
      </c>
      <c r="FQ345">
        <v>20</v>
      </c>
      <c r="FR345">
        <v>1097.78</v>
      </c>
      <c r="FS345">
        <v>12.9953</v>
      </c>
      <c r="FT345">
        <v>100.065</v>
      </c>
      <c r="FU345">
        <v>100.428</v>
      </c>
    </row>
    <row r="346" spans="1:177">
      <c r="A346">
        <v>330</v>
      </c>
      <c r="B346">
        <v>1621534227.6</v>
      </c>
      <c r="C346">
        <v>658.099999904633</v>
      </c>
      <c r="D346" t="s">
        <v>956</v>
      </c>
      <c r="E346" t="s">
        <v>957</v>
      </c>
      <c r="G346">
        <v>1621534227.6</v>
      </c>
      <c r="H346">
        <f>CD346*AF346*(BZ346-CA346)/(100*BS346*(1000-AF346*BZ346))</f>
        <v>0</v>
      </c>
      <c r="I346">
        <f>CD346*AF346*(BY346-BX346*(1000-AF346*CA346)/(1000-AF346*BZ346))/(100*BS346)</f>
        <v>0</v>
      </c>
      <c r="J346">
        <f>BX346 - IF(AF346&gt;1, I346*BS346*100.0/(AH346*CL346), 0)</f>
        <v>0</v>
      </c>
      <c r="K346">
        <f>((Q346-H346/2)*J346-I346)/(Q346+H346/2)</f>
        <v>0</v>
      </c>
      <c r="L346">
        <f>K346*(CE346+CF346)/1000.0</f>
        <v>0</v>
      </c>
      <c r="M346">
        <f>(BX346 - IF(AF346&gt;1, I346*BS346*100.0/(AH346*CL346), 0))*(CE346+CF346)/1000.0</f>
        <v>0</v>
      </c>
      <c r="N346">
        <f>2.0/((1/P346-1/O346)+SIGN(P346)*SQRT((1/P346-1/O346)*(1/P346-1/O346) + 4*BT346/((BT346+1)*(BT346+1))*(2*1/P346*1/O346-1/O346*1/O346)))</f>
        <v>0</v>
      </c>
      <c r="O346">
        <f>IF(LEFT(BU346,1)&lt;&gt;"0",IF(LEFT(BU346,1)="1",3.0,BV346),$D$5+$E$5*(CL346*CE346/($K$5*1000))+$F$5*(CL346*CE346/($K$5*1000))*MAX(MIN(BS346,$J$5),$I$5)*MAX(MIN(BS346,$J$5),$I$5)+$G$5*MAX(MIN(BS346,$J$5),$I$5)*(CL346*CE346/($K$5*1000))+$H$5*(CL346*CE346/($K$5*1000))*(CL346*CE346/($K$5*1000)))</f>
        <v>0</v>
      </c>
      <c r="P346">
        <f>H346*(1000-(1000*0.61365*exp(17.502*T346/(240.97+T346))/(CE346+CF346)+BZ346)/2)/(1000*0.61365*exp(17.502*T346/(240.97+T346))/(CE346+CF346)-BZ346)</f>
        <v>0</v>
      </c>
      <c r="Q346">
        <f>1/((BT346+1)/(N346/1.6)+1/(O346/1.37)) + BT346/((BT346+1)/(N346/1.6) + BT346/(O346/1.37))</f>
        <v>0</v>
      </c>
      <c r="R346">
        <f>(BP346*BR346)</f>
        <v>0</v>
      </c>
      <c r="S346">
        <f>(CG346+(R346+2*0.95*5.67E-8*(((CG346+$B$7)+273)^4-(CG346+273)^4)-44100*H346)/(1.84*29.3*O346+8*0.95*5.67E-8*(CG346+273)^3))</f>
        <v>0</v>
      </c>
      <c r="T346">
        <f>($C$7*CH346+$D$7*CI346+$E$7*S346)</f>
        <v>0</v>
      </c>
      <c r="U346">
        <f>0.61365*exp(17.502*T346/(240.97+T346))</f>
        <v>0</v>
      </c>
      <c r="V346">
        <f>(W346/X346*100)</f>
        <v>0</v>
      </c>
      <c r="W346">
        <f>BZ346*(CE346+CF346)/1000</f>
        <v>0</v>
      </c>
      <c r="X346">
        <f>0.61365*exp(17.502*CG346/(240.97+CG346))</f>
        <v>0</v>
      </c>
      <c r="Y346">
        <f>(U346-BZ346*(CE346+CF346)/1000)</f>
        <v>0</v>
      </c>
      <c r="Z346">
        <f>(-H346*44100)</f>
        <v>0</v>
      </c>
      <c r="AA346">
        <f>2*29.3*O346*0.92*(CG346-T346)</f>
        <v>0</v>
      </c>
      <c r="AB346">
        <f>2*0.95*5.67E-8*(((CG346+$B$7)+273)^4-(T346+273)^4)</f>
        <v>0</v>
      </c>
      <c r="AC346">
        <f>R346+AB346+Z346+AA346</f>
        <v>0</v>
      </c>
      <c r="AD346">
        <v>0</v>
      </c>
      <c r="AE346">
        <v>0</v>
      </c>
      <c r="AF346">
        <f>IF(AD346*$H$13&gt;=AH346,1.0,(AH346/(AH346-AD346*$H$13)))</f>
        <v>0</v>
      </c>
      <c r="AG346">
        <f>(AF346-1)*100</f>
        <v>0</v>
      </c>
      <c r="AH346">
        <f>MAX(0,($B$13+$C$13*CL346)/(1+$D$13*CL346)*CE346/(CG346+273)*$E$13)</f>
        <v>0</v>
      </c>
      <c r="AI346" t="s">
        <v>294</v>
      </c>
      <c r="AJ346">
        <v>0</v>
      </c>
      <c r="AK346">
        <v>0</v>
      </c>
      <c r="AL346">
        <f>AK346-AJ346</f>
        <v>0</v>
      </c>
      <c r="AM346">
        <f>AL346/AK346</f>
        <v>0</v>
      </c>
      <c r="AN346">
        <v>0</v>
      </c>
      <c r="AO346" t="s">
        <v>294</v>
      </c>
      <c r="AP346">
        <v>0</v>
      </c>
      <c r="AQ346">
        <v>0</v>
      </c>
      <c r="AR346">
        <f>1-AP346/AQ346</f>
        <v>0</v>
      </c>
      <c r="AS346">
        <v>0.5</v>
      </c>
      <c r="AT346">
        <f>BP346</f>
        <v>0</v>
      </c>
      <c r="AU346">
        <f>I346</f>
        <v>0</v>
      </c>
      <c r="AV346">
        <f>AR346*AS346*AT346</f>
        <v>0</v>
      </c>
      <c r="AW346">
        <f>BB346/AQ346</f>
        <v>0</v>
      </c>
      <c r="AX346">
        <f>(AU346-AN346)/AT346</f>
        <v>0</v>
      </c>
      <c r="AY346">
        <f>(AK346-AQ346)/AQ346</f>
        <v>0</v>
      </c>
      <c r="AZ346" t="s">
        <v>294</v>
      </c>
      <c r="BA346">
        <v>0</v>
      </c>
      <c r="BB346">
        <f>AQ346-BA346</f>
        <v>0</v>
      </c>
      <c r="BC346">
        <f>(AQ346-AP346)/(AQ346-BA346)</f>
        <v>0</v>
      </c>
      <c r="BD346">
        <f>(AK346-AQ346)/(AK346-BA346)</f>
        <v>0</v>
      </c>
      <c r="BE346">
        <f>(AQ346-AP346)/(AQ346-AJ346)</f>
        <v>0</v>
      </c>
      <c r="BF346">
        <f>(AK346-AQ346)/(AK346-AJ346)</f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f>$B$11*CM346+$C$11*CN346+$F$11*CO346*(1-CR346)</f>
        <v>0</v>
      </c>
      <c r="BP346">
        <f>BO346*BQ346</f>
        <v>0</v>
      </c>
      <c r="BQ346">
        <f>($B$11*$D$9+$C$11*$D$9+$F$11*((DB346+CT346)/MAX(DB346+CT346+DC346, 0.1)*$I$9+DC346/MAX(DB346+CT346+DC346, 0.1)*$J$9))/($B$11+$C$11+$F$11)</f>
        <v>0</v>
      </c>
      <c r="BR346">
        <f>($B$11*$K$9+$C$11*$K$9+$F$11*((DB346+CT346)/MAX(DB346+CT346+DC346, 0.1)*$P$9+DC346/MAX(DB346+CT346+DC346, 0.1)*$Q$9))/($B$11+$C$11+$F$11)</f>
        <v>0</v>
      </c>
      <c r="BS346">
        <v>6</v>
      </c>
      <c r="BT346">
        <v>0.5</v>
      </c>
      <c r="BU346" t="s">
        <v>295</v>
      </c>
      <c r="BV346">
        <v>2</v>
      </c>
      <c r="BW346">
        <v>1621534227.6</v>
      </c>
      <c r="BX346">
        <v>1081.38</v>
      </c>
      <c r="BY346">
        <v>1091.55</v>
      </c>
      <c r="BZ346">
        <v>12.9598</v>
      </c>
      <c r="CA346">
        <v>12.9607</v>
      </c>
      <c r="CB346">
        <v>1069.41</v>
      </c>
      <c r="CC346">
        <v>12.8061</v>
      </c>
      <c r="CD346">
        <v>699.973</v>
      </c>
      <c r="CE346">
        <v>100.918</v>
      </c>
      <c r="CF346">
        <v>0.099647</v>
      </c>
      <c r="CG346">
        <v>22.932</v>
      </c>
      <c r="CH346">
        <v>22.8948</v>
      </c>
      <c r="CI346">
        <v>999.9</v>
      </c>
      <c r="CJ346">
        <v>0</v>
      </c>
      <c r="CK346">
        <v>0</v>
      </c>
      <c r="CL346">
        <v>9930</v>
      </c>
      <c r="CM346">
        <v>0</v>
      </c>
      <c r="CN346">
        <v>3.16624</v>
      </c>
      <c r="CO346">
        <v>600.107</v>
      </c>
      <c r="CP346">
        <v>0.932968</v>
      </c>
      <c r="CQ346">
        <v>0.0670323</v>
      </c>
      <c r="CR346">
        <v>0</v>
      </c>
      <c r="CS346">
        <v>3.3831</v>
      </c>
      <c r="CT346">
        <v>4.99951</v>
      </c>
      <c r="CU346">
        <v>86.3615</v>
      </c>
      <c r="CV346">
        <v>4814.92</v>
      </c>
      <c r="CW346">
        <v>37.562</v>
      </c>
      <c r="CX346">
        <v>41.375</v>
      </c>
      <c r="CY346">
        <v>39.937</v>
      </c>
      <c r="CZ346">
        <v>40.875</v>
      </c>
      <c r="DA346">
        <v>39.875</v>
      </c>
      <c r="DB346">
        <v>555.22</v>
      </c>
      <c r="DC346">
        <v>39.89</v>
      </c>
      <c r="DD346">
        <v>0</v>
      </c>
      <c r="DE346">
        <v>1621534231.6</v>
      </c>
      <c r="DF346">
        <v>0</v>
      </c>
      <c r="DG346">
        <v>3.44327692307692</v>
      </c>
      <c r="DH346">
        <v>0.630003420980037</v>
      </c>
      <c r="DI346">
        <v>0.0132957294324578</v>
      </c>
      <c r="DJ346">
        <v>86.3808423076923</v>
      </c>
      <c r="DK346">
        <v>15</v>
      </c>
      <c r="DL346">
        <v>1621533543.5</v>
      </c>
      <c r="DM346" t="s">
        <v>296</v>
      </c>
      <c r="DN346">
        <v>1621533543</v>
      </c>
      <c r="DO346">
        <v>1621533543.5</v>
      </c>
      <c r="DP346">
        <v>4</v>
      </c>
      <c r="DQ346">
        <v>0.002</v>
      </c>
      <c r="DR346">
        <v>0.003</v>
      </c>
      <c r="DS346">
        <v>8.559</v>
      </c>
      <c r="DT346">
        <v>0.154</v>
      </c>
      <c r="DU346">
        <v>420</v>
      </c>
      <c r="DV346">
        <v>13</v>
      </c>
      <c r="DW346">
        <v>1.35</v>
      </c>
      <c r="DX346">
        <v>0.35</v>
      </c>
      <c r="DY346">
        <v>-10.1308617073171</v>
      </c>
      <c r="DZ346">
        <v>0.587648153310089</v>
      </c>
      <c r="EA346">
        <v>0.210883539839253</v>
      </c>
      <c r="EB346">
        <v>0</v>
      </c>
      <c r="EC346">
        <v>3.40175882352941</v>
      </c>
      <c r="ED346">
        <v>0.679318681318683</v>
      </c>
      <c r="EE346">
        <v>0.136125344741414</v>
      </c>
      <c r="EF346">
        <v>1</v>
      </c>
      <c r="EG346">
        <v>-0.0124902243682927</v>
      </c>
      <c r="EH346">
        <v>0.023187884195122</v>
      </c>
      <c r="EI346">
        <v>0.0125574032957005</v>
      </c>
      <c r="EJ346">
        <v>1</v>
      </c>
      <c r="EK346">
        <v>2</v>
      </c>
      <c r="EL346">
        <v>3</v>
      </c>
      <c r="EM346" t="s">
        <v>306</v>
      </c>
      <c r="EN346">
        <v>100</v>
      </c>
      <c r="EO346">
        <v>100</v>
      </c>
      <c r="EP346">
        <v>11.97</v>
      </c>
      <c r="EQ346">
        <v>0.1537</v>
      </c>
      <c r="ER346">
        <v>5.25304998807394</v>
      </c>
      <c r="ES346">
        <v>0.0095515401478521</v>
      </c>
      <c r="ET346">
        <v>-4.08282145803731e-06</v>
      </c>
      <c r="EU346">
        <v>9.61633180237613e-10</v>
      </c>
      <c r="EV346">
        <v>-0.0133641391554055</v>
      </c>
      <c r="EW346">
        <v>0.00964955815971448</v>
      </c>
      <c r="EX346">
        <v>0.000351754833574242</v>
      </c>
      <c r="EY346">
        <v>-6.74969522547015e-06</v>
      </c>
      <c r="EZ346">
        <v>-1</v>
      </c>
      <c r="FA346">
        <v>-1</v>
      </c>
      <c r="FB346">
        <v>-1</v>
      </c>
      <c r="FC346">
        <v>-1</v>
      </c>
      <c r="FD346">
        <v>11.4</v>
      </c>
      <c r="FE346">
        <v>11.4</v>
      </c>
      <c r="FF346">
        <v>2</v>
      </c>
      <c r="FG346">
        <v>792.94</v>
      </c>
      <c r="FH346">
        <v>741.51</v>
      </c>
      <c r="FI346">
        <v>19.9997</v>
      </c>
      <c r="FJ346">
        <v>26.7116</v>
      </c>
      <c r="FK346">
        <v>30</v>
      </c>
      <c r="FL346">
        <v>26.7858</v>
      </c>
      <c r="FM346">
        <v>26.7611</v>
      </c>
      <c r="FN346">
        <v>58.413</v>
      </c>
      <c r="FO346">
        <v>14.8208</v>
      </c>
      <c r="FP346">
        <v>6.08919</v>
      </c>
      <c r="FQ346">
        <v>20</v>
      </c>
      <c r="FR346">
        <v>1101.14</v>
      </c>
      <c r="FS346">
        <v>12.9953</v>
      </c>
      <c r="FT346">
        <v>100.067</v>
      </c>
      <c r="FU346">
        <v>100.429</v>
      </c>
    </row>
    <row r="347" spans="1:177">
      <c r="A347">
        <v>331</v>
      </c>
      <c r="B347">
        <v>1621534229.6</v>
      </c>
      <c r="C347">
        <v>660.099999904633</v>
      </c>
      <c r="D347" t="s">
        <v>958</v>
      </c>
      <c r="E347" t="s">
        <v>959</v>
      </c>
      <c r="G347">
        <v>1621534229.6</v>
      </c>
      <c r="H347">
        <f>CD347*AF347*(BZ347-CA347)/(100*BS347*(1000-AF347*BZ347))</f>
        <v>0</v>
      </c>
      <c r="I347">
        <f>CD347*AF347*(BY347-BX347*(1000-AF347*CA347)/(1000-AF347*BZ347))/(100*BS347)</f>
        <v>0</v>
      </c>
      <c r="J347">
        <f>BX347 - IF(AF347&gt;1, I347*BS347*100.0/(AH347*CL347), 0)</f>
        <v>0</v>
      </c>
      <c r="K347">
        <f>((Q347-H347/2)*J347-I347)/(Q347+H347/2)</f>
        <v>0</v>
      </c>
      <c r="L347">
        <f>K347*(CE347+CF347)/1000.0</f>
        <v>0</v>
      </c>
      <c r="M347">
        <f>(BX347 - IF(AF347&gt;1, I347*BS347*100.0/(AH347*CL347), 0))*(CE347+CF347)/1000.0</f>
        <v>0</v>
      </c>
      <c r="N347">
        <f>2.0/((1/P347-1/O347)+SIGN(P347)*SQRT((1/P347-1/O347)*(1/P347-1/O347) + 4*BT347/((BT347+1)*(BT347+1))*(2*1/P347*1/O347-1/O347*1/O347)))</f>
        <v>0</v>
      </c>
      <c r="O347">
        <f>IF(LEFT(BU347,1)&lt;&gt;"0",IF(LEFT(BU347,1)="1",3.0,BV347),$D$5+$E$5*(CL347*CE347/($K$5*1000))+$F$5*(CL347*CE347/($K$5*1000))*MAX(MIN(BS347,$J$5),$I$5)*MAX(MIN(BS347,$J$5),$I$5)+$G$5*MAX(MIN(BS347,$J$5),$I$5)*(CL347*CE347/($K$5*1000))+$H$5*(CL347*CE347/($K$5*1000))*(CL347*CE347/($K$5*1000)))</f>
        <v>0</v>
      </c>
      <c r="P347">
        <f>H347*(1000-(1000*0.61365*exp(17.502*T347/(240.97+T347))/(CE347+CF347)+BZ347)/2)/(1000*0.61365*exp(17.502*T347/(240.97+T347))/(CE347+CF347)-BZ347)</f>
        <v>0</v>
      </c>
      <c r="Q347">
        <f>1/((BT347+1)/(N347/1.6)+1/(O347/1.37)) + BT347/((BT347+1)/(N347/1.6) + BT347/(O347/1.37))</f>
        <v>0</v>
      </c>
      <c r="R347">
        <f>(BP347*BR347)</f>
        <v>0</v>
      </c>
      <c r="S347">
        <f>(CG347+(R347+2*0.95*5.67E-8*(((CG347+$B$7)+273)^4-(CG347+273)^4)-44100*H347)/(1.84*29.3*O347+8*0.95*5.67E-8*(CG347+273)^3))</f>
        <v>0</v>
      </c>
      <c r="T347">
        <f>($C$7*CH347+$D$7*CI347+$E$7*S347)</f>
        <v>0</v>
      </c>
      <c r="U347">
        <f>0.61365*exp(17.502*T347/(240.97+T347))</f>
        <v>0</v>
      </c>
      <c r="V347">
        <f>(W347/X347*100)</f>
        <v>0</v>
      </c>
      <c r="W347">
        <f>BZ347*(CE347+CF347)/1000</f>
        <v>0</v>
      </c>
      <c r="X347">
        <f>0.61365*exp(17.502*CG347/(240.97+CG347))</f>
        <v>0</v>
      </c>
      <c r="Y347">
        <f>(U347-BZ347*(CE347+CF347)/1000)</f>
        <v>0</v>
      </c>
      <c r="Z347">
        <f>(-H347*44100)</f>
        <v>0</v>
      </c>
      <c r="AA347">
        <f>2*29.3*O347*0.92*(CG347-T347)</f>
        <v>0</v>
      </c>
      <c r="AB347">
        <f>2*0.95*5.67E-8*(((CG347+$B$7)+273)^4-(T347+273)^4)</f>
        <v>0</v>
      </c>
      <c r="AC347">
        <f>R347+AB347+Z347+AA347</f>
        <v>0</v>
      </c>
      <c r="AD347">
        <v>0</v>
      </c>
      <c r="AE347">
        <v>0</v>
      </c>
      <c r="AF347">
        <f>IF(AD347*$H$13&gt;=AH347,1.0,(AH347/(AH347-AD347*$H$13)))</f>
        <v>0</v>
      </c>
      <c r="AG347">
        <f>(AF347-1)*100</f>
        <v>0</v>
      </c>
      <c r="AH347">
        <f>MAX(0,($B$13+$C$13*CL347)/(1+$D$13*CL347)*CE347/(CG347+273)*$E$13)</f>
        <v>0</v>
      </c>
      <c r="AI347" t="s">
        <v>294</v>
      </c>
      <c r="AJ347">
        <v>0</v>
      </c>
      <c r="AK347">
        <v>0</v>
      </c>
      <c r="AL347">
        <f>AK347-AJ347</f>
        <v>0</v>
      </c>
      <c r="AM347">
        <f>AL347/AK347</f>
        <v>0</v>
      </c>
      <c r="AN347">
        <v>0</v>
      </c>
      <c r="AO347" t="s">
        <v>294</v>
      </c>
      <c r="AP347">
        <v>0</v>
      </c>
      <c r="AQ347">
        <v>0</v>
      </c>
      <c r="AR347">
        <f>1-AP347/AQ347</f>
        <v>0</v>
      </c>
      <c r="AS347">
        <v>0.5</v>
      </c>
      <c r="AT347">
        <f>BP347</f>
        <v>0</v>
      </c>
      <c r="AU347">
        <f>I347</f>
        <v>0</v>
      </c>
      <c r="AV347">
        <f>AR347*AS347*AT347</f>
        <v>0</v>
      </c>
      <c r="AW347">
        <f>BB347/AQ347</f>
        <v>0</v>
      </c>
      <c r="AX347">
        <f>(AU347-AN347)/AT347</f>
        <v>0</v>
      </c>
      <c r="AY347">
        <f>(AK347-AQ347)/AQ347</f>
        <v>0</v>
      </c>
      <c r="AZ347" t="s">
        <v>294</v>
      </c>
      <c r="BA347">
        <v>0</v>
      </c>
      <c r="BB347">
        <f>AQ347-BA347</f>
        <v>0</v>
      </c>
      <c r="BC347">
        <f>(AQ347-AP347)/(AQ347-BA347)</f>
        <v>0</v>
      </c>
      <c r="BD347">
        <f>(AK347-AQ347)/(AK347-BA347)</f>
        <v>0</v>
      </c>
      <c r="BE347">
        <f>(AQ347-AP347)/(AQ347-AJ347)</f>
        <v>0</v>
      </c>
      <c r="BF347">
        <f>(AK347-AQ347)/(AK347-AJ347)</f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f>$B$11*CM347+$C$11*CN347+$F$11*CO347*(1-CR347)</f>
        <v>0</v>
      </c>
      <c r="BP347">
        <f>BO347*BQ347</f>
        <v>0</v>
      </c>
      <c r="BQ347">
        <f>($B$11*$D$9+$C$11*$D$9+$F$11*((DB347+CT347)/MAX(DB347+CT347+DC347, 0.1)*$I$9+DC347/MAX(DB347+CT347+DC347, 0.1)*$J$9))/($B$11+$C$11+$F$11)</f>
        <v>0</v>
      </c>
      <c r="BR347">
        <f>($B$11*$K$9+$C$11*$K$9+$F$11*((DB347+CT347)/MAX(DB347+CT347+DC347, 0.1)*$P$9+DC347/MAX(DB347+CT347+DC347, 0.1)*$Q$9))/($B$11+$C$11+$F$11)</f>
        <v>0</v>
      </c>
      <c r="BS347">
        <v>6</v>
      </c>
      <c r="BT347">
        <v>0.5</v>
      </c>
      <c r="BU347" t="s">
        <v>295</v>
      </c>
      <c r="BV347">
        <v>2</v>
      </c>
      <c r="BW347">
        <v>1621534229.6</v>
      </c>
      <c r="BX347">
        <v>1084.67</v>
      </c>
      <c r="BY347">
        <v>1094.92</v>
      </c>
      <c r="BZ347">
        <v>12.9576</v>
      </c>
      <c r="CA347">
        <v>12.9603</v>
      </c>
      <c r="CB347">
        <v>1072.68</v>
      </c>
      <c r="CC347">
        <v>12.804</v>
      </c>
      <c r="CD347">
        <v>699.612</v>
      </c>
      <c r="CE347">
        <v>100.925</v>
      </c>
      <c r="CF347">
        <v>0.0997003</v>
      </c>
      <c r="CG347">
        <v>22.9297</v>
      </c>
      <c r="CH347">
        <v>22.8958</v>
      </c>
      <c r="CI347">
        <v>999.9</v>
      </c>
      <c r="CJ347">
        <v>0</v>
      </c>
      <c r="CK347">
        <v>0</v>
      </c>
      <c r="CL347">
        <v>10040</v>
      </c>
      <c r="CM347">
        <v>0</v>
      </c>
      <c r="CN347">
        <v>3.17755</v>
      </c>
      <c r="CO347">
        <v>599.803</v>
      </c>
      <c r="CP347">
        <v>0.932968</v>
      </c>
      <c r="CQ347">
        <v>0.0670323</v>
      </c>
      <c r="CR347">
        <v>0</v>
      </c>
      <c r="CS347">
        <v>3.4604</v>
      </c>
      <c r="CT347">
        <v>4.99951</v>
      </c>
      <c r="CU347">
        <v>86.7659</v>
      </c>
      <c r="CV347">
        <v>4812.46</v>
      </c>
      <c r="CW347">
        <v>37.562</v>
      </c>
      <c r="CX347">
        <v>41.375</v>
      </c>
      <c r="CY347">
        <v>40</v>
      </c>
      <c r="CZ347">
        <v>40.875</v>
      </c>
      <c r="DA347">
        <v>39.875</v>
      </c>
      <c r="DB347">
        <v>554.93</v>
      </c>
      <c r="DC347">
        <v>39.87</v>
      </c>
      <c r="DD347">
        <v>0</v>
      </c>
      <c r="DE347">
        <v>1621534233.4</v>
      </c>
      <c r="DF347">
        <v>0</v>
      </c>
      <c r="DG347">
        <v>3.455536</v>
      </c>
      <c r="DH347">
        <v>0.0431076935917856</v>
      </c>
      <c r="DI347">
        <v>0.375192313393807</v>
      </c>
      <c r="DJ347">
        <v>86.400328</v>
      </c>
      <c r="DK347">
        <v>15</v>
      </c>
      <c r="DL347">
        <v>1621533543.5</v>
      </c>
      <c r="DM347" t="s">
        <v>296</v>
      </c>
      <c r="DN347">
        <v>1621533543</v>
      </c>
      <c r="DO347">
        <v>1621533543.5</v>
      </c>
      <c r="DP347">
        <v>4</v>
      </c>
      <c r="DQ347">
        <v>0.002</v>
      </c>
      <c r="DR347">
        <v>0.003</v>
      </c>
      <c r="DS347">
        <v>8.559</v>
      </c>
      <c r="DT347">
        <v>0.154</v>
      </c>
      <c r="DU347">
        <v>420</v>
      </c>
      <c r="DV347">
        <v>13</v>
      </c>
      <c r="DW347">
        <v>1.35</v>
      </c>
      <c r="DX347">
        <v>0.35</v>
      </c>
      <c r="DY347">
        <v>-10.1163175609756</v>
      </c>
      <c r="DZ347">
        <v>0.514941742160282</v>
      </c>
      <c r="EA347">
        <v>0.213874335679491</v>
      </c>
      <c r="EB347">
        <v>0</v>
      </c>
      <c r="EC347">
        <v>3.4164</v>
      </c>
      <c r="ED347">
        <v>0.46261291585127</v>
      </c>
      <c r="EE347">
        <v>0.13001144345238</v>
      </c>
      <c r="EF347">
        <v>1</v>
      </c>
      <c r="EG347">
        <v>-0.0127542292439024</v>
      </c>
      <c r="EH347">
        <v>0.0647520986759581</v>
      </c>
      <c r="EI347">
        <v>0.0122634098650074</v>
      </c>
      <c r="EJ347">
        <v>1</v>
      </c>
      <c r="EK347">
        <v>2</v>
      </c>
      <c r="EL347">
        <v>3</v>
      </c>
      <c r="EM347" t="s">
        <v>306</v>
      </c>
      <c r="EN347">
        <v>100</v>
      </c>
      <c r="EO347">
        <v>100</v>
      </c>
      <c r="EP347">
        <v>11.99</v>
      </c>
      <c r="EQ347">
        <v>0.1536</v>
      </c>
      <c r="ER347">
        <v>5.25304998807394</v>
      </c>
      <c r="ES347">
        <v>0.0095515401478521</v>
      </c>
      <c r="ET347">
        <v>-4.08282145803731e-06</v>
      </c>
      <c r="EU347">
        <v>9.61633180237613e-10</v>
      </c>
      <c r="EV347">
        <v>-0.0133641391554055</v>
      </c>
      <c r="EW347">
        <v>0.00964955815971448</v>
      </c>
      <c r="EX347">
        <v>0.000351754833574242</v>
      </c>
      <c r="EY347">
        <v>-6.74969522547015e-06</v>
      </c>
      <c r="EZ347">
        <v>-1</v>
      </c>
      <c r="FA347">
        <v>-1</v>
      </c>
      <c r="FB347">
        <v>-1</v>
      </c>
      <c r="FC347">
        <v>-1</v>
      </c>
      <c r="FD347">
        <v>11.4</v>
      </c>
      <c r="FE347">
        <v>11.4</v>
      </c>
      <c r="FF347">
        <v>2</v>
      </c>
      <c r="FG347">
        <v>792.749</v>
      </c>
      <c r="FH347">
        <v>741.32</v>
      </c>
      <c r="FI347">
        <v>19.9997</v>
      </c>
      <c r="FJ347">
        <v>26.7094</v>
      </c>
      <c r="FK347">
        <v>30</v>
      </c>
      <c r="FL347">
        <v>26.7845</v>
      </c>
      <c r="FM347">
        <v>26.7611</v>
      </c>
      <c r="FN347">
        <v>58.5564</v>
      </c>
      <c r="FO347">
        <v>14.8208</v>
      </c>
      <c r="FP347">
        <v>6.08919</v>
      </c>
      <c r="FQ347">
        <v>20</v>
      </c>
      <c r="FR347">
        <v>1104.52</v>
      </c>
      <c r="FS347">
        <v>12.9953</v>
      </c>
      <c r="FT347">
        <v>100.065</v>
      </c>
      <c r="FU347">
        <v>100.426</v>
      </c>
    </row>
    <row r="348" spans="1:177">
      <c r="A348">
        <v>332</v>
      </c>
      <c r="B348">
        <v>1621534231.6</v>
      </c>
      <c r="C348">
        <v>662.099999904633</v>
      </c>
      <c r="D348" t="s">
        <v>960</v>
      </c>
      <c r="E348" t="s">
        <v>961</v>
      </c>
      <c r="G348">
        <v>1621534231.6</v>
      </c>
      <c r="H348">
        <f>CD348*AF348*(BZ348-CA348)/(100*BS348*(1000-AF348*BZ348))</f>
        <v>0</v>
      </c>
      <c r="I348">
        <f>CD348*AF348*(BY348-BX348*(1000-AF348*CA348)/(1000-AF348*BZ348))/(100*BS348)</f>
        <v>0</v>
      </c>
      <c r="J348">
        <f>BX348 - IF(AF348&gt;1, I348*BS348*100.0/(AH348*CL348), 0)</f>
        <v>0</v>
      </c>
      <c r="K348">
        <f>((Q348-H348/2)*J348-I348)/(Q348+H348/2)</f>
        <v>0</v>
      </c>
      <c r="L348">
        <f>K348*(CE348+CF348)/1000.0</f>
        <v>0</v>
      </c>
      <c r="M348">
        <f>(BX348 - IF(AF348&gt;1, I348*BS348*100.0/(AH348*CL348), 0))*(CE348+CF348)/1000.0</f>
        <v>0</v>
      </c>
      <c r="N348">
        <f>2.0/((1/P348-1/O348)+SIGN(P348)*SQRT((1/P348-1/O348)*(1/P348-1/O348) + 4*BT348/((BT348+1)*(BT348+1))*(2*1/P348*1/O348-1/O348*1/O348)))</f>
        <v>0</v>
      </c>
      <c r="O348">
        <f>IF(LEFT(BU348,1)&lt;&gt;"0",IF(LEFT(BU348,1)="1",3.0,BV348),$D$5+$E$5*(CL348*CE348/($K$5*1000))+$F$5*(CL348*CE348/($K$5*1000))*MAX(MIN(BS348,$J$5),$I$5)*MAX(MIN(BS348,$J$5),$I$5)+$G$5*MAX(MIN(BS348,$J$5),$I$5)*(CL348*CE348/($K$5*1000))+$H$5*(CL348*CE348/($K$5*1000))*(CL348*CE348/($K$5*1000)))</f>
        <v>0</v>
      </c>
      <c r="P348">
        <f>H348*(1000-(1000*0.61365*exp(17.502*T348/(240.97+T348))/(CE348+CF348)+BZ348)/2)/(1000*0.61365*exp(17.502*T348/(240.97+T348))/(CE348+CF348)-BZ348)</f>
        <v>0</v>
      </c>
      <c r="Q348">
        <f>1/((BT348+1)/(N348/1.6)+1/(O348/1.37)) + BT348/((BT348+1)/(N348/1.6) + BT348/(O348/1.37))</f>
        <v>0</v>
      </c>
      <c r="R348">
        <f>(BP348*BR348)</f>
        <v>0</v>
      </c>
      <c r="S348">
        <f>(CG348+(R348+2*0.95*5.67E-8*(((CG348+$B$7)+273)^4-(CG348+273)^4)-44100*H348)/(1.84*29.3*O348+8*0.95*5.67E-8*(CG348+273)^3))</f>
        <v>0</v>
      </c>
      <c r="T348">
        <f>($C$7*CH348+$D$7*CI348+$E$7*S348)</f>
        <v>0</v>
      </c>
      <c r="U348">
        <f>0.61365*exp(17.502*T348/(240.97+T348))</f>
        <v>0</v>
      </c>
      <c r="V348">
        <f>(W348/X348*100)</f>
        <v>0</v>
      </c>
      <c r="W348">
        <f>BZ348*(CE348+CF348)/1000</f>
        <v>0</v>
      </c>
      <c r="X348">
        <f>0.61365*exp(17.502*CG348/(240.97+CG348))</f>
        <v>0</v>
      </c>
      <c r="Y348">
        <f>(U348-BZ348*(CE348+CF348)/1000)</f>
        <v>0</v>
      </c>
      <c r="Z348">
        <f>(-H348*44100)</f>
        <v>0</v>
      </c>
      <c r="AA348">
        <f>2*29.3*O348*0.92*(CG348-T348)</f>
        <v>0</v>
      </c>
      <c r="AB348">
        <f>2*0.95*5.67E-8*(((CG348+$B$7)+273)^4-(T348+273)^4)</f>
        <v>0</v>
      </c>
      <c r="AC348">
        <f>R348+AB348+Z348+AA348</f>
        <v>0</v>
      </c>
      <c r="AD348">
        <v>0</v>
      </c>
      <c r="AE348">
        <v>0</v>
      </c>
      <c r="AF348">
        <f>IF(AD348*$H$13&gt;=AH348,1.0,(AH348/(AH348-AD348*$H$13)))</f>
        <v>0</v>
      </c>
      <c r="AG348">
        <f>(AF348-1)*100</f>
        <v>0</v>
      </c>
      <c r="AH348">
        <f>MAX(0,($B$13+$C$13*CL348)/(1+$D$13*CL348)*CE348/(CG348+273)*$E$13)</f>
        <v>0</v>
      </c>
      <c r="AI348" t="s">
        <v>294</v>
      </c>
      <c r="AJ348">
        <v>0</v>
      </c>
      <c r="AK348">
        <v>0</v>
      </c>
      <c r="AL348">
        <f>AK348-AJ348</f>
        <v>0</v>
      </c>
      <c r="AM348">
        <f>AL348/AK348</f>
        <v>0</v>
      </c>
      <c r="AN348">
        <v>0</v>
      </c>
      <c r="AO348" t="s">
        <v>294</v>
      </c>
      <c r="AP348">
        <v>0</v>
      </c>
      <c r="AQ348">
        <v>0</v>
      </c>
      <c r="AR348">
        <f>1-AP348/AQ348</f>
        <v>0</v>
      </c>
      <c r="AS348">
        <v>0.5</v>
      </c>
      <c r="AT348">
        <f>BP348</f>
        <v>0</v>
      </c>
      <c r="AU348">
        <f>I348</f>
        <v>0</v>
      </c>
      <c r="AV348">
        <f>AR348*AS348*AT348</f>
        <v>0</v>
      </c>
      <c r="AW348">
        <f>BB348/AQ348</f>
        <v>0</v>
      </c>
      <c r="AX348">
        <f>(AU348-AN348)/AT348</f>
        <v>0</v>
      </c>
      <c r="AY348">
        <f>(AK348-AQ348)/AQ348</f>
        <v>0</v>
      </c>
      <c r="AZ348" t="s">
        <v>294</v>
      </c>
      <c r="BA348">
        <v>0</v>
      </c>
      <c r="BB348">
        <f>AQ348-BA348</f>
        <v>0</v>
      </c>
      <c r="BC348">
        <f>(AQ348-AP348)/(AQ348-BA348)</f>
        <v>0</v>
      </c>
      <c r="BD348">
        <f>(AK348-AQ348)/(AK348-BA348)</f>
        <v>0</v>
      </c>
      <c r="BE348">
        <f>(AQ348-AP348)/(AQ348-AJ348)</f>
        <v>0</v>
      </c>
      <c r="BF348">
        <f>(AK348-AQ348)/(AK348-AJ348)</f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f>$B$11*CM348+$C$11*CN348+$F$11*CO348*(1-CR348)</f>
        <v>0</v>
      </c>
      <c r="BP348">
        <f>BO348*BQ348</f>
        <v>0</v>
      </c>
      <c r="BQ348">
        <f>($B$11*$D$9+$C$11*$D$9+$F$11*((DB348+CT348)/MAX(DB348+CT348+DC348, 0.1)*$I$9+DC348/MAX(DB348+CT348+DC348, 0.1)*$J$9))/($B$11+$C$11+$F$11)</f>
        <v>0</v>
      </c>
      <c r="BR348">
        <f>($B$11*$K$9+$C$11*$K$9+$F$11*((DB348+CT348)/MAX(DB348+CT348+DC348, 0.1)*$P$9+DC348/MAX(DB348+CT348+DC348, 0.1)*$Q$9))/($B$11+$C$11+$F$11)</f>
        <v>0</v>
      </c>
      <c r="BS348">
        <v>6</v>
      </c>
      <c r="BT348">
        <v>0.5</v>
      </c>
      <c r="BU348" t="s">
        <v>295</v>
      </c>
      <c r="BV348">
        <v>2</v>
      </c>
      <c r="BW348">
        <v>1621534231.6</v>
      </c>
      <c r="BX348">
        <v>1087.88</v>
      </c>
      <c r="BY348">
        <v>1098.17</v>
      </c>
      <c r="BZ348">
        <v>12.9587</v>
      </c>
      <c r="CA348">
        <v>12.9555</v>
      </c>
      <c r="CB348">
        <v>1075.88</v>
      </c>
      <c r="CC348">
        <v>12.805</v>
      </c>
      <c r="CD348">
        <v>700.134</v>
      </c>
      <c r="CE348">
        <v>100.924</v>
      </c>
      <c r="CF348">
        <v>0.0991039</v>
      </c>
      <c r="CG348">
        <v>22.9308</v>
      </c>
      <c r="CH348">
        <v>22.8943</v>
      </c>
      <c r="CI348">
        <v>999.9</v>
      </c>
      <c r="CJ348">
        <v>0</v>
      </c>
      <c r="CK348">
        <v>0</v>
      </c>
      <c r="CL348">
        <v>9990</v>
      </c>
      <c r="CM348">
        <v>0</v>
      </c>
      <c r="CN348">
        <v>3.22278</v>
      </c>
      <c r="CO348">
        <v>599.808</v>
      </c>
      <c r="CP348">
        <v>0.932968</v>
      </c>
      <c r="CQ348">
        <v>0.0670323</v>
      </c>
      <c r="CR348">
        <v>0</v>
      </c>
      <c r="CS348">
        <v>3.4414</v>
      </c>
      <c r="CT348">
        <v>4.99951</v>
      </c>
      <c r="CU348">
        <v>86.7176</v>
      </c>
      <c r="CV348">
        <v>4812.5</v>
      </c>
      <c r="CW348">
        <v>37.562</v>
      </c>
      <c r="CX348">
        <v>41.375</v>
      </c>
      <c r="CY348">
        <v>39.937</v>
      </c>
      <c r="CZ348">
        <v>40.875</v>
      </c>
      <c r="DA348">
        <v>39.875</v>
      </c>
      <c r="DB348">
        <v>554.94</v>
      </c>
      <c r="DC348">
        <v>39.87</v>
      </c>
      <c r="DD348">
        <v>0</v>
      </c>
      <c r="DE348">
        <v>1621534235.2</v>
      </c>
      <c r="DF348">
        <v>0</v>
      </c>
      <c r="DG348">
        <v>3.45459615384615</v>
      </c>
      <c r="DH348">
        <v>-0.221104273542699</v>
      </c>
      <c r="DI348">
        <v>0.876406847633227</v>
      </c>
      <c r="DJ348">
        <v>86.4283961538461</v>
      </c>
      <c r="DK348">
        <v>15</v>
      </c>
      <c r="DL348">
        <v>1621533543.5</v>
      </c>
      <c r="DM348" t="s">
        <v>296</v>
      </c>
      <c r="DN348">
        <v>1621533543</v>
      </c>
      <c r="DO348">
        <v>1621533543.5</v>
      </c>
      <c r="DP348">
        <v>4</v>
      </c>
      <c r="DQ348">
        <v>0.002</v>
      </c>
      <c r="DR348">
        <v>0.003</v>
      </c>
      <c r="DS348">
        <v>8.559</v>
      </c>
      <c r="DT348">
        <v>0.154</v>
      </c>
      <c r="DU348">
        <v>420</v>
      </c>
      <c r="DV348">
        <v>13</v>
      </c>
      <c r="DW348">
        <v>1.35</v>
      </c>
      <c r="DX348">
        <v>0.35</v>
      </c>
      <c r="DY348">
        <v>-10.1141295121951</v>
      </c>
      <c r="DZ348">
        <v>0.396162020905918</v>
      </c>
      <c r="EA348">
        <v>0.201492426220323</v>
      </c>
      <c r="EB348">
        <v>1</v>
      </c>
      <c r="EC348">
        <v>3.41848529411765</v>
      </c>
      <c r="ED348">
        <v>0.430719318893206</v>
      </c>
      <c r="EE348">
        <v>0.129489089098278</v>
      </c>
      <c r="EF348">
        <v>1</v>
      </c>
      <c r="EG348">
        <v>-0.0132299972926829</v>
      </c>
      <c r="EH348">
        <v>0.10182301538676</v>
      </c>
      <c r="EI348">
        <v>0.0115430684387049</v>
      </c>
      <c r="EJ348">
        <v>0</v>
      </c>
      <c r="EK348">
        <v>2</v>
      </c>
      <c r="EL348">
        <v>3</v>
      </c>
      <c r="EM348" t="s">
        <v>306</v>
      </c>
      <c r="EN348">
        <v>100</v>
      </c>
      <c r="EO348">
        <v>100</v>
      </c>
      <c r="EP348">
        <v>12</v>
      </c>
      <c r="EQ348">
        <v>0.1537</v>
      </c>
      <c r="ER348">
        <v>5.25304998807394</v>
      </c>
      <c r="ES348">
        <v>0.0095515401478521</v>
      </c>
      <c r="ET348">
        <v>-4.08282145803731e-06</v>
      </c>
      <c r="EU348">
        <v>9.61633180237613e-10</v>
      </c>
      <c r="EV348">
        <v>-0.0133641391554055</v>
      </c>
      <c r="EW348">
        <v>0.00964955815971448</v>
      </c>
      <c r="EX348">
        <v>0.000351754833574242</v>
      </c>
      <c r="EY348">
        <v>-6.74969522547015e-06</v>
      </c>
      <c r="EZ348">
        <v>-1</v>
      </c>
      <c r="FA348">
        <v>-1</v>
      </c>
      <c r="FB348">
        <v>-1</v>
      </c>
      <c r="FC348">
        <v>-1</v>
      </c>
      <c r="FD348">
        <v>11.5</v>
      </c>
      <c r="FE348">
        <v>11.5</v>
      </c>
      <c r="FF348">
        <v>2</v>
      </c>
      <c r="FG348">
        <v>793.263</v>
      </c>
      <c r="FH348">
        <v>740.752</v>
      </c>
      <c r="FI348">
        <v>19.9997</v>
      </c>
      <c r="FJ348">
        <v>26.7094</v>
      </c>
      <c r="FK348">
        <v>29.9999</v>
      </c>
      <c r="FL348">
        <v>26.7836</v>
      </c>
      <c r="FM348">
        <v>26.7611</v>
      </c>
      <c r="FN348">
        <v>58.703</v>
      </c>
      <c r="FO348">
        <v>14.8208</v>
      </c>
      <c r="FP348">
        <v>6.08919</v>
      </c>
      <c r="FQ348">
        <v>20</v>
      </c>
      <c r="FR348">
        <v>1107.92</v>
      </c>
      <c r="FS348">
        <v>12.9953</v>
      </c>
      <c r="FT348">
        <v>100.065</v>
      </c>
      <c r="FU348">
        <v>100.425</v>
      </c>
    </row>
    <row r="349" spans="1:177">
      <c r="A349">
        <v>333</v>
      </c>
      <c r="B349">
        <v>1621534233.6</v>
      </c>
      <c r="C349">
        <v>664.099999904633</v>
      </c>
      <c r="D349" t="s">
        <v>962</v>
      </c>
      <c r="E349" t="s">
        <v>963</v>
      </c>
      <c r="G349">
        <v>1621534233.6</v>
      </c>
      <c r="H349">
        <f>CD349*AF349*(BZ349-CA349)/(100*BS349*(1000-AF349*BZ349))</f>
        <v>0</v>
      </c>
      <c r="I349">
        <f>CD349*AF349*(BY349-BX349*(1000-AF349*CA349)/(1000-AF349*BZ349))/(100*BS349)</f>
        <v>0</v>
      </c>
      <c r="J349">
        <f>BX349 - IF(AF349&gt;1, I349*BS349*100.0/(AH349*CL349), 0)</f>
        <v>0</v>
      </c>
      <c r="K349">
        <f>((Q349-H349/2)*J349-I349)/(Q349+H349/2)</f>
        <v>0</v>
      </c>
      <c r="L349">
        <f>K349*(CE349+CF349)/1000.0</f>
        <v>0</v>
      </c>
      <c r="M349">
        <f>(BX349 - IF(AF349&gt;1, I349*BS349*100.0/(AH349*CL349), 0))*(CE349+CF349)/1000.0</f>
        <v>0</v>
      </c>
      <c r="N349">
        <f>2.0/((1/P349-1/O349)+SIGN(P349)*SQRT((1/P349-1/O349)*(1/P349-1/O349) + 4*BT349/((BT349+1)*(BT349+1))*(2*1/P349*1/O349-1/O349*1/O349)))</f>
        <v>0</v>
      </c>
      <c r="O349">
        <f>IF(LEFT(BU349,1)&lt;&gt;"0",IF(LEFT(BU349,1)="1",3.0,BV349),$D$5+$E$5*(CL349*CE349/($K$5*1000))+$F$5*(CL349*CE349/($K$5*1000))*MAX(MIN(BS349,$J$5),$I$5)*MAX(MIN(BS349,$J$5),$I$5)+$G$5*MAX(MIN(BS349,$J$5),$I$5)*(CL349*CE349/($K$5*1000))+$H$5*(CL349*CE349/($K$5*1000))*(CL349*CE349/($K$5*1000)))</f>
        <v>0</v>
      </c>
      <c r="P349">
        <f>H349*(1000-(1000*0.61365*exp(17.502*T349/(240.97+T349))/(CE349+CF349)+BZ349)/2)/(1000*0.61365*exp(17.502*T349/(240.97+T349))/(CE349+CF349)-BZ349)</f>
        <v>0</v>
      </c>
      <c r="Q349">
        <f>1/((BT349+1)/(N349/1.6)+1/(O349/1.37)) + BT349/((BT349+1)/(N349/1.6) + BT349/(O349/1.37))</f>
        <v>0</v>
      </c>
      <c r="R349">
        <f>(BP349*BR349)</f>
        <v>0</v>
      </c>
      <c r="S349">
        <f>(CG349+(R349+2*0.95*5.67E-8*(((CG349+$B$7)+273)^4-(CG349+273)^4)-44100*H349)/(1.84*29.3*O349+8*0.95*5.67E-8*(CG349+273)^3))</f>
        <v>0</v>
      </c>
      <c r="T349">
        <f>($C$7*CH349+$D$7*CI349+$E$7*S349)</f>
        <v>0</v>
      </c>
      <c r="U349">
        <f>0.61365*exp(17.502*T349/(240.97+T349))</f>
        <v>0</v>
      </c>
      <c r="V349">
        <f>(W349/X349*100)</f>
        <v>0</v>
      </c>
      <c r="W349">
        <f>BZ349*(CE349+CF349)/1000</f>
        <v>0</v>
      </c>
      <c r="X349">
        <f>0.61365*exp(17.502*CG349/(240.97+CG349))</f>
        <v>0</v>
      </c>
      <c r="Y349">
        <f>(U349-BZ349*(CE349+CF349)/1000)</f>
        <v>0</v>
      </c>
      <c r="Z349">
        <f>(-H349*44100)</f>
        <v>0</v>
      </c>
      <c r="AA349">
        <f>2*29.3*O349*0.92*(CG349-T349)</f>
        <v>0</v>
      </c>
      <c r="AB349">
        <f>2*0.95*5.67E-8*(((CG349+$B$7)+273)^4-(T349+273)^4)</f>
        <v>0</v>
      </c>
      <c r="AC349">
        <f>R349+AB349+Z349+AA349</f>
        <v>0</v>
      </c>
      <c r="AD349">
        <v>0</v>
      </c>
      <c r="AE349">
        <v>0</v>
      </c>
      <c r="AF349">
        <f>IF(AD349*$H$13&gt;=AH349,1.0,(AH349/(AH349-AD349*$H$13)))</f>
        <v>0</v>
      </c>
      <c r="AG349">
        <f>(AF349-1)*100</f>
        <v>0</v>
      </c>
      <c r="AH349">
        <f>MAX(0,($B$13+$C$13*CL349)/(1+$D$13*CL349)*CE349/(CG349+273)*$E$13)</f>
        <v>0</v>
      </c>
      <c r="AI349" t="s">
        <v>294</v>
      </c>
      <c r="AJ349">
        <v>0</v>
      </c>
      <c r="AK349">
        <v>0</v>
      </c>
      <c r="AL349">
        <f>AK349-AJ349</f>
        <v>0</v>
      </c>
      <c r="AM349">
        <f>AL349/AK349</f>
        <v>0</v>
      </c>
      <c r="AN349">
        <v>0</v>
      </c>
      <c r="AO349" t="s">
        <v>294</v>
      </c>
      <c r="AP349">
        <v>0</v>
      </c>
      <c r="AQ349">
        <v>0</v>
      </c>
      <c r="AR349">
        <f>1-AP349/AQ349</f>
        <v>0</v>
      </c>
      <c r="AS349">
        <v>0.5</v>
      </c>
      <c r="AT349">
        <f>BP349</f>
        <v>0</v>
      </c>
      <c r="AU349">
        <f>I349</f>
        <v>0</v>
      </c>
      <c r="AV349">
        <f>AR349*AS349*AT349</f>
        <v>0</v>
      </c>
      <c r="AW349">
        <f>BB349/AQ349</f>
        <v>0</v>
      </c>
      <c r="AX349">
        <f>(AU349-AN349)/AT349</f>
        <v>0</v>
      </c>
      <c r="AY349">
        <f>(AK349-AQ349)/AQ349</f>
        <v>0</v>
      </c>
      <c r="AZ349" t="s">
        <v>294</v>
      </c>
      <c r="BA349">
        <v>0</v>
      </c>
      <c r="BB349">
        <f>AQ349-BA349</f>
        <v>0</v>
      </c>
      <c r="BC349">
        <f>(AQ349-AP349)/(AQ349-BA349)</f>
        <v>0</v>
      </c>
      <c r="BD349">
        <f>(AK349-AQ349)/(AK349-BA349)</f>
        <v>0</v>
      </c>
      <c r="BE349">
        <f>(AQ349-AP349)/(AQ349-AJ349)</f>
        <v>0</v>
      </c>
      <c r="BF349">
        <f>(AK349-AQ349)/(AK349-AJ349)</f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f>$B$11*CM349+$C$11*CN349+$F$11*CO349*(1-CR349)</f>
        <v>0</v>
      </c>
      <c r="BP349">
        <f>BO349*BQ349</f>
        <v>0</v>
      </c>
      <c r="BQ349">
        <f>($B$11*$D$9+$C$11*$D$9+$F$11*((DB349+CT349)/MAX(DB349+CT349+DC349, 0.1)*$I$9+DC349/MAX(DB349+CT349+DC349, 0.1)*$J$9))/($B$11+$C$11+$F$11)</f>
        <v>0</v>
      </c>
      <c r="BR349">
        <f>($B$11*$K$9+$C$11*$K$9+$F$11*((DB349+CT349)/MAX(DB349+CT349+DC349, 0.1)*$P$9+DC349/MAX(DB349+CT349+DC349, 0.1)*$Q$9))/($B$11+$C$11+$F$11)</f>
        <v>0</v>
      </c>
      <c r="BS349">
        <v>6</v>
      </c>
      <c r="BT349">
        <v>0.5</v>
      </c>
      <c r="BU349" t="s">
        <v>295</v>
      </c>
      <c r="BV349">
        <v>2</v>
      </c>
      <c r="BW349">
        <v>1621534233.6</v>
      </c>
      <c r="BX349">
        <v>1091.24</v>
      </c>
      <c r="BY349">
        <v>1101.57</v>
      </c>
      <c r="BZ349">
        <v>12.9575</v>
      </c>
      <c r="CA349">
        <v>12.9535</v>
      </c>
      <c r="CB349">
        <v>1079.22</v>
      </c>
      <c r="CC349">
        <v>12.8038</v>
      </c>
      <c r="CD349">
        <v>699.625</v>
      </c>
      <c r="CE349">
        <v>100.923</v>
      </c>
      <c r="CF349">
        <v>0.0993955</v>
      </c>
      <c r="CG349">
        <v>22.9301</v>
      </c>
      <c r="CH349">
        <v>22.8889</v>
      </c>
      <c r="CI349">
        <v>999.9</v>
      </c>
      <c r="CJ349">
        <v>0</v>
      </c>
      <c r="CK349">
        <v>0</v>
      </c>
      <c r="CL349">
        <v>9960</v>
      </c>
      <c r="CM349">
        <v>0</v>
      </c>
      <c r="CN349">
        <v>3.17755</v>
      </c>
      <c r="CO349">
        <v>599.808</v>
      </c>
      <c r="CP349">
        <v>0.932968</v>
      </c>
      <c r="CQ349">
        <v>0.0670323</v>
      </c>
      <c r="CR349">
        <v>0</v>
      </c>
      <c r="CS349">
        <v>3.3684</v>
      </c>
      <c r="CT349">
        <v>4.99951</v>
      </c>
      <c r="CU349">
        <v>86.7577</v>
      </c>
      <c r="CV349">
        <v>4812.5</v>
      </c>
      <c r="CW349">
        <v>37.562</v>
      </c>
      <c r="CX349">
        <v>41.375</v>
      </c>
      <c r="CY349">
        <v>40</v>
      </c>
      <c r="CZ349">
        <v>40.875</v>
      </c>
      <c r="DA349">
        <v>39.875</v>
      </c>
      <c r="DB349">
        <v>554.94</v>
      </c>
      <c r="DC349">
        <v>39.87</v>
      </c>
      <c r="DD349">
        <v>0</v>
      </c>
      <c r="DE349">
        <v>1621534237.6</v>
      </c>
      <c r="DF349">
        <v>0</v>
      </c>
      <c r="DG349">
        <v>3.45375</v>
      </c>
      <c r="DH349">
        <v>-0.45235213590281</v>
      </c>
      <c r="DI349">
        <v>1.02919659041662</v>
      </c>
      <c r="DJ349">
        <v>86.4646153846154</v>
      </c>
      <c r="DK349">
        <v>15</v>
      </c>
      <c r="DL349">
        <v>1621533543.5</v>
      </c>
      <c r="DM349" t="s">
        <v>296</v>
      </c>
      <c r="DN349">
        <v>1621533543</v>
      </c>
      <c r="DO349">
        <v>1621533543.5</v>
      </c>
      <c r="DP349">
        <v>4</v>
      </c>
      <c r="DQ349">
        <v>0.002</v>
      </c>
      <c r="DR349">
        <v>0.003</v>
      </c>
      <c r="DS349">
        <v>8.559</v>
      </c>
      <c r="DT349">
        <v>0.154</v>
      </c>
      <c r="DU349">
        <v>420</v>
      </c>
      <c r="DV349">
        <v>13</v>
      </c>
      <c r="DW349">
        <v>1.35</v>
      </c>
      <c r="DX349">
        <v>0.35</v>
      </c>
      <c r="DY349">
        <v>-10.1070953658537</v>
      </c>
      <c r="DZ349">
        <v>-0.205440627177675</v>
      </c>
      <c r="EA349">
        <v>0.197013005985151</v>
      </c>
      <c r="EB349">
        <v>1</v>
      </c>
      <c r="EC349">
        <v>3.43489117647059</v>
      </c>
      <c r="ED349">
        <v>0.190607776838547</v>
      </c>
      <c r="EE349">
        <v>0.119432583414112</v>
      </c>
      <c r="EF349">
        <v>1</v>
      </c>
      <c r="EG349">
        <v>-0.0101590052439024</v>
      </c>
      <c r="EH349">
        <v>0.0860753941045296</v>
      </c>
      <c r="EI349">
        <v>0.0102337486959267</v>
      </c>
      <c r="EJ349">
        <v>1</v>
      </c>
      <c r="EK349">
        <v>3</v>
      </c>
      <c r="EL349">
        <v>3</v>
      </c>
      <c r="EM349" t="s">
        <v>297</v>
      </c>
      <c r="EN349">
        <v>100</v>
      </c>
      <c r="EO349">
        <v>100</v>
      </c>
      <c r="EP349">
        <v>12.02</v>
      </c>
      <c r="EQ349">
        <v>0.1537</v>
      </c>
      <c r="ER349">
        <v>5.25304998807394</v>
      </c>
      <c r="ES349">
        <v>0.0095515401478521</v>
      </c>
      <c r="ET349">
        <v>-4.08282145803731e-06</v>
      </c>
      <c r="EU349">
        <v>9.61633180237613e-10</v>
      </c>
      <c r="EV349">
        <v>-0.0133641391554055</v>
      </c>
      <c r="EW349">
        <v>0.00964955815971448</v>
      </c>
      <c r="EX349">
        <v>0.000351754833574242</v>
      </c>
      <c r="EY349">
        <v>-6.74969522547015e-06</v>
      </c>
      <c r="EZ349">
        <v>-1</v>
      </c>
      <c r="FA349">
        <v>-1</v>
      </c>
      <c r="FB349">
        <v>-1</v>
      </c>
      <c r="FC349">
        <v>-1</v>
      </c>
      <c r="FD349">
        <v>11.5</v>
      </c>
      <c r="FE349">
        <v>11.5</v>
      </c>
      <c r="FF349">
        <v>2</v>
      </c>
      <c r="FG349">
        <v>793.977</v>
      </c>
      <c r="FH349">
        <v>740.91</v>
      </c>
      <c r="FI349">
        <v>19.9997</v>
      </c>
      <c r="FJ349">
        <v>26.7094</v>
      </c>
      <c r="FK349">
        <v>29.9999</v>
      </c>
      <c r="FL349">
        <v>26.7836</v>
      </c>
      <c r="FM349">
        <v>26.7588</v>
      </c>
      <c r="FN349">
        <v>58.8488</v>
      </c>
      <c r="FO349">
        <v>14.8208</v>
      </c>
      <c r="FP349">
        <v>6.08919</v>
      </c>
      <c r="FQ349">
        <v>20</v>
      </c>
      <c r="FR349">
        <v>1111.28</v>
      </c>
      <c r="FS349">
        <v>12.9953</v>
      </c>
      <c r="FT349">
        <v>100.066</v>
      </c>
      <c r="FU349">
        <v>100.428</v>
      </c>
    </row>
    <row r="350" spans="1:177">
      <c r="A350">
        <v>334</v>
      </c>
      <c r="B350">
        <v>1621534235.6</v>
      </c>
      <c r="C350">
        <v>666.099999904633</v>
      </c>
      <c r="D350" t="s">
        <v>964</v>
      </c>
      <c r="E350" t="s">
        <v>965</v>
      </c>
      <c r="G350">
        <v>1621534235.6</v>
      </c>
      <c r="H350">
        <f>CD350*AF350*(BZ350-CA350)/(100*BS350*(1000-AF350*BZ350))</f>
        <v>0</v>
      </c>
      <c r="I350">
        <f>CD350*AF350*(BY350-BX350*(1000-AF350*CA350)/(1000-AF350*BZ350))/(100*BS350)</f>
        <v>0</v>
      </c>
      <c r="J350">
        <f>BX350 - IF(AF350&gt;1, I350*BS350*100.0/(AH350*CL350), 0)</f>
        <v>0</v>
      </c>
      <c r="K350">
        <f>((Q350-H350/2)*J350-I350)/(Q350+H350/2)</f>
        <v>0</v>
      </c>
      <c r="L350">
        <f>K350*(CE350+CF350)/1000.0</f>
        <v>0</v>
      </c>
      <c r="M350">
        <f>(BX350 - IF(AF350&gt;1, I350*BS350*100.0/(AH350*CL350), 0))*(CE350+CF350)/1000.0</f>
        <v>0</v>
      </c>
      <c r="N350">
        <f>2.0/((1/P350-1/O350)+SIGN(P350)*SQRT((1/P350-1/O350)*(1/P350-1/O350) + 4*BT350/((BT350+1)*(BT350+1))*(2*1/P350*1/O350-1/O350*1/O350)))</f>
        <v>0</v>
      </c>
      <c r="O350">
        <f>IF(LEFT(BU350,1)&lt;&gt;"0",IF(LEFT(BU350,1)="1",3.0,BV350),$D$5+$E$5*(CL350*CE350/($K$5*1000))+$F$5*(CL350*CE350/($K$5*1000))*MAX(MIN(BS350,$J$5),$I$5)*MAX(MIN(BS350,$J$5),$I$5)+$G$5*MAX(MIN(BS350,$J$5),$I$5)*(CL350*CE350/($K$5*1000))+$H$5*(CL350*CE350/($K$5*1000))*(CL350*CE350/($K$5*1000)))</f>
        <v>0</v>
      </c>
      <c r="P350">
        <f>H350*(1000-(1000*0.61365*exp(17.502*T350/(240.97+T350))/(CE350+CF350)+BZ350)/2)/(1000*0.61365*exp(17.502*T350/(240.97+T350))/(CE350+CF350)-BZ350)</f>
        <v>0</v>
      </c>
      <c r="Q350">
        <f>1/((BT350+1)/(N350/1.6)+1/(O350/1.37)) + BT350/((BT350+1)/(N350/1.6) + BT350/(O350/1.37))</f>
        <v>0</v>
      </c>
      <c r="R350">
        <f>(BP350*BR350)</f>
        <v>0</v>
      </c>
      <c r="S350">
        <f>(CG350+(R350+2*0.95*5.67E-8*(((CG350+$B$7)+273)^4-(CG350+273)^4)-44100*H350)/(1.84*29.3*O350+8*0.95*5.67E-8*(CG350+273)^3))</f>
        <v>0</v>
      </c>
      <c r="T350">
        <f>($C$7*CH350+$D$7*CI350+$E$7*S350)</f>
        <v>0</v>
      </c>
      <c r="U350">
        <f>0.61365*exp(17.502*T350/(240.97+T350))</f>
        <v>0</v>
      </c>
      <c r="V350">
        <f>(W350/X350*100)</f>
        <v>0</v>
      </c>
      <c r="W350">
        <f>BZ350*(CE350+CF350)/1000</f>
        <v>0</v>
      </c>
      <c r="X350">
        <f>0.61365*exp(17.502*CG350/(240.97+CG350))</f>
        <v>0</v>
      </c>
      <c r="Y350">
        <f>(U350-BZ350*(CE350+CF350)/1000)</f>
        <v>0</v>
      </c>
      <c r="Z350">
        <f>(-H350*44100)</f>
        <v>0</v>
      </c>
      <c r="AA350">
        <f>2*29.3*O350*0.92*(CG350-T350)</f>
        <v>0</v>
      </c>
      <c r="AB350">
        <f>2*0.95*5.67E-8*(((CG350+$B$7)+273)^4-(T350+273)^4)</f>
        <v>0</v>
      </c>
      <c r="AC350">
        <f>R350+AB350+Z350+AA350</f>
        <v>0</v>
      </c>
      <c r="AD350">
        <v>0</v>
      </c>
      <c r="AE350">
        <v>0</v>
      </c>
      <c r="AF350">
        <f>IF(AD350*$H$13&gt;=AH350,1.0,(AH350/(AH350-AD350*$H$13)))</f>
        <v>0</v>
      </c>
      <c r="AG350">
        <f>(AF350-1)*100</f>
        <v>0</v>
      </c>
      <c r="AH350">
        <f>MAX(0,($B$13+$C$13*CL350)/(1+$D$13*CL350)*CE350/(CG350+273)*$E$13)</f>
        <v>0</v>
      </c>
      <c r="AI350" t="s">
        <v>294</v>
      </c>
      <c r="AJ350">
        <v>0</v>
      </c>
      <c r="AK350">
        <v>0</v>
      </c>
      <c r="AL350">
        <f>AK350-AJ350</f>
        <v>0</v>
      </c>
      <c r="AM350">
        <f>AL350/AK350</f>
        <v>0</v>
      </c>
      <c r="AN350">
        <v>0</v>
      </c>
      <c r="AO350" t="s">
        <v>294</v>
      </c>
      <c r="AP350">
        <v>0</v>
      </c>
      <c r="AQ350">
        <v>0</v>
      </c>
      <c r="AR350">
        <f>1-AP350/AQ350</f>
        <v>0</v>
      </c>
      <c r="AS350">
        <v>0.5</v>
      </c>
      <c r="AT350">
        <f>BP350</f>
        <v>0</v>
      </c>
      <c r="AU350">
        <f>I350</f>
        <v>0</v>
      </c>
      <c r="AV350">
        <f>AR350*AS350*AT350</f>
        <v>0</v>
      </c>
      <c r="AW350">
        <f>BB350/AQ350</f>
        <v>0</v>
      </c>
      <c r="AX350">
        <f>(AU350-AN350)/AT350</f>
        <v>0</v>
      </c>
      <c r="AY350">
        <f>(AK350-AQ350)/AQ350</f>
        <v>0</v>
      </c>
      <c r="AZ350" t="s">
        <v>294</v>
      </c>
      <c r="BA350">
        <v>0</v>
      </c>
      <c r="BB350">
        <f>AQ350-BA350</f>
        <v>0</v>
      </c>
      <c r="BC350">
        <f>(AQ350-AP350)/(AQ350-BA350)</f>
        <v>0</v>
      </c>
      <c r="BD350">
        <f>(AK350-AQ350)/(AK350-BA350)</f>
        <v>0</v>
      </c>
      <c r="BE350">
        <f>(AQ350-AP350)/(AQ350-AJ350)</f>
        <v>0</v>
      </c>
      <c r="BF350">
        <f>(AK350-AQ350)/(AK350-AJ350)</f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f>$B$11*CM350+$C$11*CN350+$F$11*CO350*(1-CR350)</f>
        <v>0</v>
      </c>
      <c r="BP350">
        <f>BO350*BQ350</f>
        <v>0</v>
      </c>
      <c r="BQ350">
        <f>($B$11*$D$9+$C$11*$D$9+$F$11*((DB350+CT350)/MAX(DB350+CT350+DC350, 0.1)*$I$9+DC350/MAX(DB350+CT350+DC350, 0.1)*$J$9))/($B$11+$C$11+$F$11)</f>
        <v>0</v>
      </c>
      <c r="BR350">
        <f>($B$11*$K$9+$C$11*$K$9+$F$11*((DB350+CT350)/MAX(DB350+CT350+DC350, 0.1)*$P$9+DC350/MAX(DB350+CT350+DC350, 0.1)*$Q$9))/($B$11+$C$11+$F$11)</f>
        <v>0</v>
      </c>
      <c r="BS350">
        <v>6</v>
      </c>
      <c r="BT350">
        <v>0.5</v>
      </c>
      <c r="BU350" t="s">
        <v>295</v>
      </c>
      <c r="BV350">
        <v>2</v>
      </c>
      <c r="BW350">
        <v>1621534235.6</v>
      </c>
      <c r="BX350">
        <v>1094.62</v>
      </c>
      <c r="BY350">
        <v>1104.92</v>
      </c>
      <c r="BZ350">
        <v>12.9552</v>
      </c>
      <c r="CA350">
        <v>12.952</v>
      </c>
      <c r="CB350">
        <v>1082.59</v>
      </c>
      <c r="CC350">
        <v>12.8015</v>
      </c>
      <c r="CD350">
        <v>699.777</v>
      </c>
      <c r="CE350">
        <v>100.926</v>
      </c>
      <c r="CF350">
        <v>0.0990343</v>
      </c>
      <c r="CG350">
        <v>22.9308</v>
      </c>
      <c r="CH350">
        <v>22.8825</v>
      </c>
      <c r="CI350">
        <v>999.9</v>
      </c>
      <c r="CJ350">
        <v>0</v>
      </c>
      <c r="CK350">
        <v>0</v>
      </c>
      <c r="CL350">
        <v>10030</v>
      </c>
      <c r="CM350">
        <v>0</v>
      </c>
      <c r="CN350">
        <v>3.17755</v>
      </c>
      <c r="CO350">
        <v>600.118</v>
      </c>
      <c r="CP350">
        <v>0.933003</v>
      </c>
      <c r="CQ350">
        <v>0.0669971</v>
      </c>
      <c r="CR350">
        <v>0</v>
      </c>
      <c r="CS350">
        <v>3.6498</v>
      </c>
      <c r="CT350">
        <v>4.99951</v>
      </c>
      <c r="CU350">
        <v>86.4931</v>
      </c>
      <c r="CV350">
        <v>4815.06</v>
      </c>
      <c r="CW350">
        <v>37.562</v>
      </c>
      <c r="CX350">
        <v>41.375</v>
      </c>
      <c r="CY350">
        <v>40</v>
      </c>
      <c r="CZ350">
        <v>40.875</v>
      </c>
      <c r="DA350">
        <v>39.875</v>
      </c>
      <c r="DB350">
        <v>555.25</v>
      </c>
      <c r="DC350">
        <v>39.87</v>
      </c>
      <c r="DD350">
        <v>0</v>
      </c>
      <c r="DE350">
        <v>1621534239.4</v>
      </c>
      <c r="DF350">
        <v>0</v>
      </c>
      <c r="DG350">
        <v>3.466188</v>
      </c>
      <c r="DH350">
        <v>-0.0710769228400898</v>
      </c>
      <c r="DI350">
        <v>0.422238472035683</v>
      </c>
      <c r="DJ350">
        <v>86.450996</v>
      </c>
      <c r="DK350">
        <v>15</v>
      </c>
      <c r="DL350">
        <v>1621533543.5</v>
      </c>
      <c r="DM350" t="s">
        <v>296</v>
      </c>
      <c r="DN350">
        <v>1621533543</v>
      </c>
      <c r="DO350">
        <v>1621533543.5</v>
      </c>
      <c r="DP350">
        <v>4</v>
      </c>
      <c r="DQ350">
        <v>0.002</v>
      </c>
      <c r="DR350">
        <v>0.003</v>
      </c>
      <c r="DS350">
        <v>8.559</v>
      </c>
      <c r="DT350">
        <v>0.154</v>
      </c>
      <c r="DU350">
        <v>420</v>
      </c>
      <c r="DV350">
        <v>13</v>
      </c>
      <c r="DW350">
        <v>1.35</v>
      </c>
      <c r="DX350">
        <v>0.35</v>
      </c>
      <c r="DY350">
        <v>-10.1082958536585</v>
      </c>
      <c r="DZ350">
        <v>-0.912187108013918</v>
      </c>
      <c r="EA350">
        <v>0.187626822241041</v>
      </c>
      <c r="EB350">
        <v>0</v>
      </c>
      <c r="EC350">
        <v>3.45099142857143</v>
      </c>
      <c r="ED350">
        <v>-0.0105041095890428</v>
      </c>
      <c r="EE350">
        <v>0.105393036829977</v>
      </c>
      <c r="EF350">
        <v>1</v>
      </c>
      <c r="EG350">
        <v>-0.00724957841463415</v>
      </c>
      <c r="EH350">
        <v>0.0531925964738676</v>
      </c>
      <c r="EI350">
        <v>0.00704157072498785</v>
      </c>
      <c r="EJ350">
        <v>1</v>
      </c>
      <c r="EK350">
        <v>2</v>
      </c>
      <c r="EL350">
        <v>3</v>
      </c>
      <c r="EM350" t="s">
        <v>306</v>
      </c>
      <c r="EN350">
        <v>100</v>
      </c>
      <c r="EO350">
        <v>100</v>
      </c>
      <c r="EP350">
        <v>12.03</v>
      </c>
      <c r="EQ350">
        <v>0.1537</v>
      </c>
      <c r="ER350">
        <v>5.25304998807394</v>
      </c>
      <c r="ES350">
        <v>0.0095515401478521</v>
      </c>
      <c r="ET350">
        <v>-4.08282145803731e-06</v>
      </c>
      <c r="EU350">
        <v>9.61633180237613e-10</v>
      </c>
      <c r="EV350">
        <v>-0.0133641391554055</v>
      </c>
      <c r="EW350">
        <v>0.00964955815971448</v>
      </c>
      <c r="EX350">
        <v>0.000351754833574242</v>
      </c>
      <c r="EY350">
        <v>-6.74969522547015e-06</v>
      </c>
      <c r="EZ350">
        <v>-1</v>
      </c>
      <c r="FA350">
        <v>-1</v>
      </c>
      <c r="FB350">
        <v>-1</v>
      </c>
      <c r="FC350">
        <v>-1</v>
      </c>
      <c r="FD350">
        <v>11.5</v>
      </c>
      <c r="FE350">
        <v>11.5</v>
      </c>
      <c r="FF350">
        <v>2</v>
      </c>
      <c r="FG350">
        <v>793.264</v>
      </c>
      <c r="FH350">
        <v>741.289</v>
      </c>
      <c r="FI350">
        <v>19.9996</v>
      </c>
      <c r="FJ350">
        <v>26.7094</v>
      </c>
      <c r="FK350">
        <v>30.0001</v>
      </c>
      <c r="FL350">
        <v>26.7836</v>
      </c>
      <c r="FM350">
        <v>26.7588</v>
      </c>
      <c r="FN350">
        <v>58.9929</v>
      </c>
      <c r="FO350">
        <v>14.8208</v>
      </c>
      <c r="FP350">
        <v>6.08919</v>
      </c>
      <c r="FQ350">
        <v>20</v>
      </c>
      <c r="FR350">
        <v>1114.67</v>
      </c>
      <c r="FS350">
        <v>12.9953</v>
      </c>
      <c r="FT350">
        <v>100.066</v>
      </c>
      <c r="FU350">
        <v>100.427</v>
      </c>
    </row>
    <row r="351" spans="1:177">
      <c r="A351">
        <v>335</v>
      </c>
      <c r="B351">
        <v>1621534237.6</v>
      </c>
      <c r="C351">
        <v>668.099999904633</v>
      </c>
      <c r="D351" t="s">
        <v>966</v>
      </c>
      <c r="E351" t="s">
        <v>967</v>
      </c>
      <c r="G351">
        <v>1621534237.6</v>
      </c>
      <c r="H351">
        <f>CD351*AF351*(BZ351-CA351)/(100*BS351*(1000-AF351*BZ351))</f>
        <v>0</v>
      </c>
      <c r="I351">
        <f>CD351*AF351*(BY351-BX351*(1000-AF351*CA351)/(1000-AF351*BZ351))/(100*BS351)</f>
        <v>0</v>
      </c>
      <c r="J351">
        <f>BX351 - IF(AF351&gt;1, I351*BS351*100.0/(AH351*CL351), 0)</f>
        <v>0</v>
      </c>
      <c r="K351">
        <f>((Q351-H351/2)*J351-I351)/(Q351+H351/2)</f>
        <v>0</v>
      </c>
      <c r="L351">
        <f>K351*(CE351+CF351)/1000.0</f>
        <v>0</v>
      </c>
      <c r="M351">
        <f>(BX351 - IF(AF351&gt;1, I351*BS351*100.0/(AH351*CL351), 0))*(CE351+CF351)/1000.0</f>
        <v>0</v>
      </c>
      <c r="N351">
        <f>2.0/((1/P351-1/O351)+SIGN(P351)*SQRT((1/P351-1/O351)*(1/P351-1/O351) + 4*BT351/((BT351+1)*(BT351+1))*(2*1/P351*1/O351-1/O351*1/O351)))</f>
        <v>0</v>
      </c>
      <c r="O351">
        <f>IF(LEFT(BU351,1)&lt;&gt;"0",IF(LEFT(BU351,1)="1",3.0,BV351),$D$5+$E$5*(CL351*CE351/($K$5*1000))+$F$5*(CL351*CE351/($K$5*1000))*MAX(MIN(BS351,$J$5),$I$5)*MAX(MIN(BS351,$J$5),$I$5)+$G$5*MAX(MIN(BS351,$J$5),$I$5)*(CL351*CE351/($K$5*1000))+$H$5*(CL351*CE351/($K$5*1000))*(CL351*CE351/($K$5*1000)))</f>
        <v>0</v>
      </c>
      <c r="P351">
        <f>H351*(1000-(1000*0.61365*exp(17.502*T351/(240.97+T351))/(CE351+CF351)+BZ351)/2)/(1000*0.61365*exp(17.502*T351/(240.97+T351))/(CE351+CF351)-BZ351)</f>
        <v>0</v>
      </c>
      <c r="Q351">
        <f>1/((BT351+1)/(N351/1.6)+1/(O351/1.37)) + BT351/((BT351+1)/(N351/1.6) + BT351/(O351/1.37))</f>
        <v>0</v>
      </c>
      <c r="R351">
        <f>(BP351*BR351)</f>
        <v>0</v>
      </c>
      <c r="S351">
        <f>(CG351+(R351+2*0.95*5.67E-8*(((CG351+$B$7)+273)^4-(CG351+273)^4)-44100*H351)/(1.84*29.3*O351+8*0.95*5.67E-8*(CG351+273)^3))</f>
        <v>0</v>
      </c>
      <c r="T351">
        <f>($C$7*CH351+$D$7*CI351+$E$7*S351)</f>
        <v>0</v>
      </c>
      <c r="U351">
        <f>0.61365*exp(17.502*T351/(240.97+T351))</f>
        <v>0</v>
      </c>
      <c r="V351">
        <f>(W351/X351*100)</f>
        <v>0</v>
      </c>
      <c r="W351">
        <f>BZ351*(CE351+CF351)/1000</f>
        <v>0</v>
      </c>
      <c r="X351">
        <f>0.61365*exp(17.502*CG351/(240.97+CG351))</f>
        <v>0</v>
      </c>
      <c r="Y351">
        <f>(U351-BZ351*(CE351+CF351)/1000)</f>
        <v>0</v>
      </c>
      <c r="Z351">
        <f>(-H351*44100)</f>
        <v>0</v>
      </c>
      <c r="AA351">
        <f>2*29.3*O351*0.92*(CG351-T351)</f>
        <v>0</v>
      </c>
      <c r="AB351">
        <f>2*0.95*5.67E-8*(((CG351+$B$7)+273)^4-(T351+273)^4)</f>
        <v>0</v>
      </c>
      <c r="AC351">
        <f>R351+AB351+Z351+AA351</f>
        <v>0</v>
      </c>
      <c r="AD351">
        <v>0</v>
      </c>
      <c r="AE351">
        <v>0</v>
      </c>
      <c r="AF351">
        <f>IF(AD351*$H$13&gt;=AH351,1.0,(AH351/(AH351-AD351*$H$13)))</f>
        <v>0</v>
      </c>
      <c r="AG351">
        <f>(AF351-1)*100</f>
        <v>0</v>
      </c>
      <c r="AH351">
        <f>MAX(0,($B$13+$C$13*CL351)/(1+$D$13*CL351)*CE351/(CG351+273)*$E$13)</f>
        <v>0</v>
      </c>
      <c r="AI351" t="s">
        <v>294</v>
      </c>
      <c r="AJ351">
        <v>0</v>
      </c>
      <c r="AK351">
        <v>0</v>
      </c>
      <c r="AL351">
        <f>AK351-AJ351</f>
        <v>0</v>
      </c>
      <c r="AM351">
        <f>AL351/AK351</f>
        <v>0</v>
      </c>
      <c r="AN351">
        <v>0</v>
      </c>
      <c r="AO351" t="s">
        <v>294</v>
      </c>
      <c r="AP351">
        <v>0</v>
      </c>
      <c r="AQ351">
        <v>0</v>
      </c>
      <c r="AR351">
        <f>1-AP351/AQ351</f>
        <v>0</v>
      </c>
      <c r="AS351">
        <v>0.5</v>
      </c>
      <c r="AT351">
        <f>BP351</f>
        <v>0</v>
      </c>
      <c r="AU351">
        <f>I351</f>
        <v>0</v>
      </c>
      <c r="AV351">
        <f>AR351*AS351*AT351</f>
        <v>0</v>
      </c>
      <c r="AW351">
        <f>BB351/AQ351</f>
        <v>0</v>
      </c>
      <c r="AX351">
        <f>(AU351-AN351)/AT351</f>
        <v>0</v>
      </c>
      <c r="AY351">
        <f>(AK351-AQ351)/AQ351</f>
        <v>0</v>
      </c>
      <c r="AZ351" t="s">
        <v>294</v>
      </c>
      <c r="BA351">
        <v>0</v>
      </c>
      <c r="BB351">
        <f>AQ351-BA351</f>
        <v>0</v>
      </c>
      <c r="BC351">
        <f>(AQ351-AP351)/(AQ351-BA351)</f>
        <v>0</v>
      </c>
      <c r="BD351">
        <f>(AK351-AQ351)/(AK351-BA351)</f>
        <v>0</v>
      </c>
      <c r="BE351">
        <f>(AQ351-AP351)/(AQ351-AJ351)</f>
        <v>0</v>
      </c>
      <c r="BF351">
        <f>(AK351-AQ351)/(AK351-AJ351)</f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f>$B$11*CM351+$C$11*CN351+$F$11*CO351*(1-CR351)</f>
        <v>0</v>
      </c>
      <c r="BP351">
        <f>BO351*BQ351</f>
        <v>0</v>
      </c>
      <c r="BQ351">
        <f>($B$11*$D$9+$C$11*$D$9+$F$11*((DB351+CT351)/MAX(DB351+CT351+DC351, 0.1)*$I$9+DC351/MAX(DB351+CT351+DC351, 0.1)*$J$9))/($B$11+$C$11+$F$11)</f>
        <v>0</v>
      </c>
      <c r="BR351">
        <f>($B$11*$K$9+$C$11*$K$9+$F$11*((DB351+CT351)/MAX(DB351+CT351+DC351, 0.1)*$P$9+DC351/MAX(DB351+CT351+DC351, 0.1)*$Q$9))/($B$11+$C$11+$F$11)</f>
        <v>0</v>
      </c>
      <c r="BS351">
        <v>6</v>
      </c>
      <c r="BT351">
        <v>0.5</v>
      </c>
      <c r="BU351" t="s">
        <v>295</v>
      </c>
      <c r="BV351">
        <v>2</v>
      </c>
      <c r="BW351">
        <v>1621534237.6</v>
      </c>
      <c r="BX351">
        <v>1098.08</v>
      </c>
      <c r="BY351">
        <v>1108.2</v>
      </c>
      <c r="BZ351">
        <v>12.957</v>
      </c>
      <c r="CA351">
        <v>12.9542</v>
      </c>
      <c r="CB351">
        <v>1086.03</v>
      </c>
      <c r="CC351">
        <v>12.8033</v>
      </c>
      <c r="CD351">
        <v>699.829</v>
      </c>
      <c r="CE351">
        <v>100.921</v>
      </c>
      <c r="CF351">
        <v>0.0989699</v>
      </c>
      <c r="CG351">
        <v>22.9297</v>
      </c>
      <c r="CH351">
        <v>22.8987</v>
      </c>
      <c r="CI351">
        <v>999.9</v>
      </c>
      <c r="CJ351">
        <v>0</v>
      </c>
      <c r="CK351">
        <v>0</v>
      </c>
      <c r="CL351">
        <v>10030</v>
      </c>
      <c r="CM351">
        <v>0</v>
      </c>
      <c r="CN351">
        <v>3.22278</v>
      </c>
      <c r="CO351">
        <v>599.813</v>
      </c>
      <c r="CP351">
        <v>0.932968</v>
      </c>
      <c r="CQ351">
        <v>0.0670323</v>
      </c>
      <c r="CR351">
        <v>0</v>
      </c>
      <c r="CS351">
        <v>3.5168</v>
      </c>
      <c r="CT351">
        <v>4.99951</v>
      </c>
      <c r="CU351">
        <v>86.4306</v>
      </c>
      <c r="CV351">
        <v>4812.54</v>
      </c>
      <c r="CW351">
        <v>37.562</v>
      </c>
      <c r="CX351">
        <v>41.375</v>
      </c>
      <c r="CY351">
        <v>39.937</v>
      </c>
      <c r="CZ351">
        <v>40.875</v>
      </c>
      <c r="DA351">
        <v>39.875</v>
      </c>
      <c r="DB351">
        <v>554.94</v>
      </c>
      <c r="DC351">
        <v>39.87</v>
      </c>
      <c r="DD351">
        <v>0</v>
      </c>
      <c r="DE351">
        <v>1621534241.2</v>
      </c>
      <c r="DF351">
        <v>0</v>
      </c>
      <c r="DG351">
        <v>3.46027692307692</v>
      </c>
      <c r="DH351">
        <v>0.247241027314351</v>
      </c>
      <c r="DI351">
        <v>0.35012992284757</v>
      </c>
      <c r="DJ351">
        <v>86.4620961538462</v>
      </c>
      <c r="DK351">
        <v>15</v>
      </c>
      <c r="DL351">
        <v>1621533543.5</v>
      </c>
      <c r="DM351" t="s">
        <v>296</v>
      </c>
      <c r="DN351">
        <v>1621533543</v>
      </c>
      <c r="DO351">
        <v>1621533543.5</v>
      </c>
      <c r="DP351">
        <v>4</v>
      </c>
      <c r="DQ351">
        <v>0.002</v>
      </c>
      <c r="DR351">
        <v>0.003</v>
      </c>
      <c r="DS351">
        <v>8.559</v>
      </c>
      <c r="DT351">
        <v>0.154</v>
      </c>
      <c r="DU351">
        <v>420</v>
      </c>
      <c r="DV351">
        <v>13</v>
      </c>
      <c r="DW351">
        <v>1.35</v>
      </c>
      <c r="DX351">
        <v>0.35</v>
      </c>
      <c r="DY351">
        <v>-10.1243019512195</v>
      </c>
      <c r="DZ351">
        <v>-0.926314912891993</v>
      </c>
      <c r="EA351">
        <v>0.190049986328623</v>
      </c>
      <c r="EB351">
        <v>0</v>
      </c>
      <c r="EC351">
        <v>3.46679117647059</v>
      </c>
      <c r="ED351">
        <v>0.0250139427533609</v>
      </c>
      <c r="EE351">
        <v>0.112809199582218</v>
      </c>
      <c r="EF351">
        <v>1</v>
      </c>
      <c r="EG351">
        <v>-0.00497155202439024</v>
      </c>
      <c r="EH351">
        <v>0.0416077704250871</v>
      </c>
      <c r="EI351">
        <v>0.0058384360076179</v>
      </c>
      <c r="EJ351">
        <v>1</v>
      </c>
      <c r="EK351">
        <v>2</v>
      </c>
      <c r="EL351">
        <v>3</v>
      </c>
      <c r="EM351" t="s">
        <v>306</v>
      </c>
      <c r="EN351">
        <v>100</v>
      </c>
      <c r="EO351">
        <v>100</v>
      </c>
      <c r="EP351">
        <v>12.05</v>
      </c>
      <c r="EQ351">
        <v>0.1537</v>
      </c>
      <c r="ER351">
        <v>5.25304998807394</v>
      </c>
      <c r="ES351">
        <v>0.0095515401478521</v>
      </c>
      <c r="ET351">
        <v>-4.08282145803731e-06</v>
      </c>
      <c r="EU351">
        <v>9.61633180237613e-10</v>
      </c>
      <c r="EV351">
        <v>-0.0133641391554055</v>
      </c>
      <c r="EW351">
        <v>0.00964955815971448</v>
      </c>
      <c r="EX351">
        <v>0.000351754833574242</v>
      </c>
      <c r="EY351">
        <v>-6.74969522547015e-06</v>
      </c>
      <c r="EZ351">
        <v>-1</v>
      </c>
      <c r="FA351">
        <v>-1</v>
      </c>
      <c r="FB351">
        <v>-1</v>
      </c>
      <c r="FC351">
        <v>-1</v>
      </c>
      <c r="FD351">
        <v>11.6</v>
      </c>
      <c r="FE351">
        <v>11.6</v>
      </c>
      <c r="FF351">
        <v>2</v>
      </c>
      <c r="FG351">
        <v>793.264</v>
      </c>
      <c r="FH351">
        <v>740.91</v>
      </c>
      <c r="FI351">
        <v>19.9995</v>
      </c>
      <c r="FJ351">
        <v>26.7094</v>
      </c>
      <c r="FK351">
        <v>30.0003</v>
      </c>
      <c r="FL351">
        <v>26.7836</v>
      </c>
      <c r="FM351">
        <v>26.7588</v>
      </c>
      <c r="FN351">
        <v>59.1396</v>
      </c>
      <c r="FO351">
        <v>14.8208</v>
      </c>
      <c r="FP351">
        <v>6.08919</v>
      </c>
      <c r="FQ351">
        <v>20</v>
      </c>
      <c r="FR351">
        <v>1118.04</v>
      </c>
      <c r="FS351">
        <v>12.9953</v>
      </c>
      <c r="FT351">
        <v>100.066</v>
      </c>
      <c r="FU351">
        <v>100.423</v>
      </c>
    </row>
    <row r="352" spans="1:177">
      <c r="A352">
        <v>336</v>
      </c>
      <c r="B352">
        <v>1621534239.6</v>
      </c>
      <c r="C352">
        <v>670.099999904633</v>
      </c>
      <c r="D352" t="s">
        <v>968</v>
      </c>
      <c r="E352" t="s">
        <v>969</v>
      </c>
      <c r="G352">
        <v>1621534239.6</v>
      </c>
      <c r="H352">
        <f>CD352*AF352*(BZ352-CA352)/(100*BS352*(1000-AF352*BZ352))</f>
        <v>0</v>
      </c>
      <c r="I352">
        <f>CD352*AF352*(BY352-BX352*(1000-AF352*CA352)/(1000-AF352*BZ352))/(100*BS352)</f>
        <v>0</v>
      </c>
      <c r="J352">
        <f>BX352 - IF(AF352&gt;1, I352*BS352*100.0/(AH352*CL352), 0)</f>
        <v>0</v>
      </c>
      <c r="K352">
        <f>((Q352-H352/2)*J352-I352)/(Q352+H352/2)</f>
        <v>0</v>
      </c>
      <c r="L352">
        <f>K352*(CE352+CF352)/1000.0</f>
        <v>0</v>
      </c>
      <c r="M352">
        <f>(BX352 - IF(AF352&gt;1, I352*BS352*100.0/(AH352*CL352), 0))*(CE352+CF352)/1000.0</f>
        <v>0</v>
      </c>
      <c r="N352">
        <f>2.0/((1/P352-1/O352)+SIGN(P352)*SQRT((1/P352-1/O352)*(1/P352-1/O352) + 4*BT352/((BT352+1)*(BT352+1))*(2*1/P352*1/O352-1/O352*1/O352)))</f>
        <v>0</v>
      </c>
      <c r="O352">
        <f>IF(LEFT(BU352,1)&lt;&gt;"0",IF(LEFT(BU352,1)="1",3.0,BV352),$D$5+$E$5*(CL352*CE352/($K$5*1000))+$F$5*(CL352*CE352/($K$5*1000))*MAX(MIN(BS352,$J$5),$I$5)*MAX(MIN(BS352,$J$5),$I$5)+$G$5*MAX(MIN(BS352,$J$5),$I$5)*(CL352*CE352/($K$5*1000))+$H$5*(CL352*CE352/($K$5*1000))*(CL352*CE352/($K$5*1000)))</f>
        <v>0</v>
      </c>
      <c r="P352">
        <f>H352*(1000-(1000*0.61365*exp(17.502*T352/(240.97+T352))/(CE352+CF352)+BZ352)/2)/(1000*0.61365*exp(17.502*T352/(240.97+T352))/(CE352+CF352)-BZ352)</f>
        <v>0</v>
      </c>
      <c r="Q352">
        <f>1/((BT352+1)/(N352/1.6)+1/(O352/1.37)) + BT352/((BT352+1)/(N352/1.6) + BT352/(O352/1.37))</f>
        <v>0</v>
      </c>
      <c r="R352">
        <f>(BP352*BR352)</f>
        <v>0</v>
      </c>
      <c r="S352">
        <f>(CG352+(R352+2*0.95*5.67E-8*(((CG352+$B$7)+273)^4-(CG352+273)^4)-44100*H352)/(1.84*29.3*O352+8*0.95*5.67E-8*(CG352+273)^3))</f>
        <v>0</v>
      </c>
      <c r="T352">
        <f>($C$7*CH352+$D$7*CI352+$E$7*S352)</f>
        <v>0</v>
      </c>
      <c r="U352">
        <f>0.61365*exp(17.502*T352/(240.97+T352))</f>
        <v>0</v>
      </c>
      <c r="V352">
        <f>(W352/X352*100)</f>
        <v>0</v>
      </c>
      <c r="W352">
        <f>BZ352*(CE352+CF352)/1000</f>
        <v>0</v>
      </c>
      <c r="X352">
        <f>0.61365*exp(17.502*CG352/(240.97+CG352))</f>
        <v>0</v>
      </c>
      <c r="Y352">
        <f>(U352-BZ352*(CE352+CF352)/1000)</f>
        <v>0</v>
      </c>
      <c r="Z352">
        <f>(-H352*44100)</f>
        <v>0</v>
      </c>
      <c r="AA352">
        <f>2*29.3*O352*0.92*(CG352-T352)</f>
        <v>0</v>
      </c>
      <c r="AB352">
        <f>2*0.95*5.67E-8*(((CG352+$B$7)+273)^4-(T352+273)^4)</f>
        <v>0</v>
      </c>
      <c r="AC352">
        <f>R352+AB352+Z352+AA352</f>
        <v>0</v>
      </c>
      <c r="AD352">
        <v>0</v>
      </c>
      <c r="AE352">
        <v>0</v>
      </c>
      <c r="AF352">
        <f>IF(AD352*$H$13&gt;=AH352,1.0,(AH352/(AH352-AD352*$H$13)))</f>
        <v>0</v>
      </c>
      <c r="AG352">
        <f>(AF352-1)*100</f>
        <v>0</v>
      </c>
      <c r="AH352">
        <f>MAX(0,($B$13+$C$13*CL352)/(1+$D$13*CL352)*CE352/(CG352+273)*$E$13)</f>
        <v>0</v>
      </c>
      <c r="AI352" t="s">
        <v>294</v>
      </c>
      <c r="AJ352">
        <v>0</v>
      </c>
      <c r="AK352">
        <v>0</v>
      </c>
      <c r="AL352">
        <f>AK352-AJ352</f>
        <v>0</v>
      </c>
      <c r="AM352">
        <f>AL352/AK352</f>
        <v>0</v>
      </c>
      <c r="AN352">
        <v>0</v>
      </c>
      <c r="AO352" t="s">
        <v>294</v>
      </c>
      <c r="AP352">
        <v>0</v>
      </c>
      <c r="AQ352">
        <v>0</v>
      </c>
      <c r="AR352">
        <f>1-AP352/AQ352</f>
        <v>0</v>
      </c>
      <c r="AS352">
        <v>0.5</v>
      </c>
      <c r="AT352">
        <f>BP352</f>
        <v>0</v>
      </c>
      <c r="AU352">
        <f>I352</f>
        <v>0</v>
      </c>
      <c r="AV352">
        <f>AR352*AS352*AT352</f>
        <v>0</v>
      </c>
      <c r="AW352">
        <f>BB352/AQ352</f>
        <v>0</v>
      </c>
      <c r="AX352">
        <f>(AU352-AN352)/AT352</f>
        <v>0</v>
      </c>
      <c r="AY352">
        <f>(AK352-AQ352)/AQ352</f>
        <v>0</v>
      </c>
      <c r="AZ352" t="s">
        <v>294</v>
      </c>
      <c r="BA352">
        <v>0</v>
      </c>
      <c r="BB352">
        <f>AQ352-BA352</f>
        <v>0</v>
      </c>
      <c r="BC352">
        <f>(AQ352-AP352)/(AQ352-BA352)</f>
        <v>0</v>
      </c>
      <c r="BD352">
        <f>(AK352-AQ352)/(AK352-BA352)</f>
        <v>0</v>
      </c>
      <c r="BE352">
        <f>(AQ352-AP352)/(AQ352-AJ352)</f>
        <v>0</v>
      </c>
      <c r="BF352">
        <f>(AK352-AQ352)/(AK352-AJ352)</f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f>$B$11*CM352+$C$11*CN352+$F$11*CO352*(1-CR352)</f>
        <v>0</v>
      </c>
      <c r="BP352">
        <f>BO352*BQ352</f>
        <v>0</v>
      </c>
      <c r="BQ352">
        <f>($B$11*$D$9+$C$11*$D$9+$F$11*((DB352+CT352)/MAX(DB352+CT352+DC352, 0.1)*$I$9+DC352/MAX(DB352+CT352+DC352, 0.1)*$J$9))/($B$11+$C$11+$F$11)</f>
        <v>0</v>
      </c>
      <c r="BR352">
        <f>($B$11*$K$9+$C$11*$K$9+$F$11*((DB352+CT352)/MAX(DB352+CT352+DC352, 0.1)*$P$9+DC352/MAX(DB352+CT352+DC352, 0.1)*$Q$9))/($B$11+$C$11+$F$11)</f>
        <v>0</v>
      </c>
      <c r="BS352">
        <v>6</v>
      </c>
      <c r="BT352">
        <v>0.5</v>
      </c>
      <c r="BU352" t="s">
        <v>295</v>
      </c>
      <c r="BV352">
        <v>2</v>
      </c>
      <c r="BW352">
        <v>1621534239.6</v>
      </c>
      <c r="BX352">
        <v>1101.36</v>
      </c>
      <c r="BY352">
        <v>1111.49</v>
      </c>
      <c r="BZ352">
        <v>12.9545</v>
      </c>
      <c r="CA352">
        <v>12.9511</v>
      </c>
      <c r="CB352">
        <v>1089.3</v>
      </c>
      <c r="CC352">
        <v>12.8009</v>
      </c>
      <c r="CD352">
        <v>699.865</v>
      </c>
      <c r="CE352">
        <v>100.924</v>
      </c>
      <c r="CF352">
        <v>0.0985759</v>
      </c>
      <c r="CG352">
        <v>22.9289</v>
      </c>
      <c r="CH352">
        <v>22.8875</v>
      </c>
      <c r="CI352">
        <v>999.9</v>
      </c>
      <c r="CJ352">
        <v>0</v>
      </c>
      <c r="CK352">
        <v>0</v>
      </c>
      <c r="CL352">
        <v>10050</v>
      </c>
      <c r="CM352">
        <v>0</v>
      </c>
      <c r="CN352">
        <v>3.17755</v>
      </c>
      <c r="CO352">
        <v>599.812</v>
      </c>
      <c r="CP352">
        <v>0.932968</v>
      </c>
      <c r="CQ352">
        <v>0.0670323</v>
      </c>
      <c r="CR352">
        <v>0</v>
      </c>
      <c r="CS352">
        <v>3.6758</v>
      </c>
      <c r="CT352">
        <v>4.99951</v>
      </c>
      <c r="CU352">
        <v>86.3054</v>
      </c>
      <c r="CV352">
        <v>4812.53</v>
      </c>
      <c r="CW352">
        <v>37.562</v>
      </c>
      <c r="CX352">
        <v>41.375</v>
      </c>
      <c r="CY352">
        <v>39.937</v>
      </c>
      <c r="CZ352">
        <v>40.875</v>
      </c>
      <c r="DA352">
        <v>39.875</v>
      </c>
      <c r="DB352">
        <v>554.94</v>
      </c>
      <c r="DC352">
        <v>39.87</v>
      </c>
      <c r="DD352">
        <v>0</v>
      </c>
      <c r="DE352">
        <v>1621534243.6</v>
      </c>
      <c r="DF352">
        <v>0</v>
      </c>
      <c r="DG352">
        <v>3.45355384615385</v>
      </c>
      <c r="DH352">
        <v>0.27465982815237</v>
      </c>
      <c r="DI352">
        <v>0.129651287841824</v>
      </c>
      <c r="DJ352">
        <v>86.4721115384615</v>
      </c>
      <c r="DK352">
        <v>15</v>
      </c>
      <c r="DL352">
        <v>1621533543.5</v>
      </c>
      <c r="DM352" t="s">
        <v>296</v>
      </c>
      <c r="DN352">
        <v>1621533543</v>
      </c>
      <c r="DO352">
        <v>1621533543.5</v>
      </c>
      <c r="DP352">
        <v>4</v>
      </c>
      <c r="DQ352">
        <v>0.002</v>
      </c>
      <c r="DR352">
        <v>0.003</v>
      </c>
      <c r="DS352">
        <v>8.559</v>
      </c>
      <c r="DT352">
        <v>0.154</v>
      </c>
      <c r="DU352">
        <v>420</v>
      </c>
      <c r="DV352">
        <v>13</v>
      </c>
      <c r="DW352">
        <v>1.35</v>
      </c>
      <c r="DX352">
        <v>0.35</v>
      </c>
      <c r="DY352">
        <v>-10.1564195121951</v>
      </c>
      <c r="DZ352">
        <v>-0.40723484320561</v>
      </c>
      <c r="EA352">
        <v>0.158241543910802</v>
      </c>
      <c r="EB352">
        <v>1</v>
      </c>
      <c r="EC352">
        <v>3.46888823529412</v>
      </c>
      <c r="ED352">
        <v>-0.0307056992292236</v>
      </c>
      <c r="EE352">
        <v>0.111989836105798</v>
      </c>
      <c r="EF352">
        <v>1</v>
      </c>
      <c r="EG352">
        <v>-0.00294790104878049</v>
      </c>
      <c r="EH352">
        <v>0.0365757797351917</v>
      </c>
      <c r="EI352">
        <v>0.00529483598590598</v>
      </c>
      <c r="EJ352">
        <v>1</v>
      </c>
      <c r="EK352">
        <v>3</v>
      </c>
      <c r="EL352">
        <v>3</v>
      </c>
      <c r="EM352" t="s">
        <v>297</v>
      </c>
      <c r="EN352">
        <v>100</v>
      </c>
      <c r="EO352">
        <v>100</v>
      </c>
      <c r="EP352">
        <v>12.06</v>
      </c>
      <c r="EQ352">
        <v>0.1536</v>
      </c>
      <c r="ER352">
        <v>5.25304998807394</v>
      </c>
      <c r="ES352">
        <v>0.0095515401478521</v>
      </c>
      <c r="ET352">
        <v>-4.08282145803731e-06</v>
      </c>
      <c r="EU352">
        <v>9.61633180237613e-10</v>
      </c>
      <c r="EV352">
        <v>-0.0133641391554055</v>
      </c>
      <c r="EW352">
        <v>0.00964955815971448</v>
      </c>
      <c r="EX352">
        <v>0.000351754833574242</v>
      </c>
      <c r="EY352">
        <v>-6.74969522547015e-06</v>
      </c>
      <c r="EZ352">
        <v>-1</v>
      </c>
      <c r="FA352">
        <v>-1</v>
      </c>
      <c r="FB352">
        <v>-1</v>
      </c>
      <c r="FC352">
        <v>-1</v>
      </c>
      <c r="FD352">
        <v>11.6</v>
      </c>
      <c r="FE352">
        <v>11.6</v>
      </c>
      <c r="FF352">
        <v>2</v>
      </c>
      <c r="FG352">
        <v>792.699</v>
      </c>
      <c r="FH352">
        <v>741.479</v>
      </c>
      <c r="FI352">
        <v>19.9998</v>
      </c>
      <c r="FJ352">
        <v>26.7094</v>
      </c>
      <c r="FK352">
        <v>30</v>
      </c>
      <c r="FL352">
        <v>26.7814</v>
      </c>
      <c r="FM352">
        <v>26.7588</v>
      </c>
      <c r="FN352">
        <v>59.2825</v>
      </c>
      <c r="FO352">
        <v>14.8208</v>
      </c>
      <c r="FP352">
        <v>6.08919</v>
      </c>
      <c r="FQ352">
        <v>20</v>
      </c>
      <c r="FR352">
        <v>1121.41</v>
      </c>
      <c r="FS352">
        <v>12.9953</v>
      </c>
      <c r="FT352">
        <v>100.066</v>
      </c>
      <c r="FU352">
        <v>100.424</v>
      </c>
    </row>
    <row r="353" spans="1:177">
      <c r="A353">
        <v>337</v>
      </c>
      <c r="B353">
        <v>1621534241.6</v>
      </c>
      <c r="C353">
        <v>672.099999904633</v>
      </c>
      <c r="D353" t="s">
        <v>970</v>
      </c>
      <c r="E353" t="s">
        <v>971</v>
      </c>
      <c r="G353">
        <v>1621534241.6</v>
      </c>
      <c r="H353">
        <f>CD353*AF353*(BZ353-CA353)/(100*BS353*(1000-AF353*BZ353))</f>
        <v>0</v>
      </c>
      <c r="I353">
        <f>CD353*AF353*(BY353-BX353*(1000-AF353*CA353)/(1000-AF353*BZ353))/(100*BS353)</f>
        <v>0</v>
      </c>
      <c r="J353">
        <f>BX353 - IF(AF353&gt;1, I353*BS353*100.0/(AH353*CL353), 0)</f>
        <v>0</v>
      </c>
      <c r="K353">
        <f>((Q353-H353/2)*J353-I353)/(Q353+H353/2)</f>
        <v>0</v>
      </c>
      <c r="L353">
        <f>K353*(CE353+CF353)/1000.0</f>
        <v>0</v>
      </c>
      <c r="M353">
        <f>(BX353 - IF(AF353&gt;1, I353*BS353*100.0/(AH353*CL353), 0))*(CE353+CF353)/1000.0</f>
        <v>0</v>
      </c>
      <c r="N353">
        <f>2.0/((1/P353-1/O353)+SIGN(P353)*SQRT((1/P353-1/O353)*(1/P353-1/O353) + 4*BT353/((BT353+1)*(BT353+1))*(2*1/P353*1/O353-1/O353*1/O353)))</f>
        <v>0</v>
      </c>
      <c r="O353">
        <f>IF(LEFT(BU353,1)&lt;&gt;"0",IF(LEFT(BU353,1)="1",3.0,BV353),$D$5+$E$5*(CL353*CE353/($K$5*1000))+$F$5*(CL353*CE353/($K$5*1000))*MAX(MIN(BS353,$J$5),$I$5)*MAX(MIN(BS353,$J$5),$I$5)+$G$5*MAX(MIN(BS353,$J$5),$I$5)*(CL353*CE353/($K$5*1000))+$H$5*(CL353*CE353/($K$5*1000))*(CL353*CE353/($K$5*1000)))</f>
        <v>0</v>
      </c>
      <c r="P353">
        <f>H353*(1000-(1000*0.61365*exp(17.502*T353/(240.97+T353))/(CE353+CF353)+BZ353)/2)/(1000*0.61365*exp(17.502*T353/(240.97+T353))/(CE353+CF353)-BZ353)</f>
        <v>0</v>
      </c>
      <c r="Q353">
        <f>1/((BT353+1)/(N353/1.6)+1/(O353/1.37)) + BT353/((BT353+1)/(N353/1.6) + BT353/(O353/1.37))</f>
        <v>0</v>
      </c>
      <c r="R353">
        <f>(BP353*BR353)</f>
        <v>0</v>
      </c>
      <c r="S353">
        <f>(CG353+(R353+2*0.95*5.67E-8*(((CG353+$B$7)+273)^4-(CG353+273)^4)-44100*H353)/(1.84*29.3*O353+8*0.95*5.67E-8*(CG353+273)^3))</f>
        <v>0</v>
      </c>
      <c r="T353">
        <f>($C$7*CH353+$D$7*CI353+$E$7*S353)</f>
        <v>0</v>
      </c>
      <c r="U353">
        <f>0.61365*exp(17.502*T353/(240.97+T353))</f>
        <v>0</v>
      </c>
      <c r="V353">
        <f>(W353/X353*100)</f>
        <v>0</v>
      </c>
      <c r="W353">
        <f>BZ353*(CE353+CF353)/1000</f>
        <v>0</v>
      </c>
      <c r="X353">
        <f>0.61365*exp(17.502*CG353/(240.97+CG353))</f>
        <v>0</v>
      </c>
      <c r="Y353">
        <f>(U353-BZ353*(CE353+CF353)/1000)</f>
        <v>0</v>
      </c>
      <c r="Z353">
        <f>(-H353*44100)</f>
        <v>0</v>
      </c>
      <c r="AA353">
        <f>2*29.3*O353*0.92*(CG353-T353)</f>
        <v>0</v>
      </c>
      <c r="AB353">
        <f>2*0.95*5.67E-8*(((CG353+$B$7)+273)^4-(T353+273)^4)</f>
        <v>0</v>
      </c>
      <c r="AC353">
        <f>R353+AB353+Z353+AA353</f>
        <v>0</v>
      </c>
      <c r="AD353">
        <v>0</v>
      </c>
      <c r="AE353">
        <v>0</v>
      </c>
      <c r="AF353">
        <f>IF(AD353*$H$13&gt;=AH353,1.0,(AH353/(AH353-AD353*$H$13)))</f>
        <v>0</v>
      </c>
      <c r="AG353">
        <f>(AF353-1)*100</f>
        <v>0</v>
      </c>
      <c r="AH353">
        <f>MAX(0,($B$13+$C$13*CL353)/(1+$D$13*CL353)*CE353/(CG353+273)*$E$13)</f>
        <v>0</v>
      </c>
      <c r="AI353" t="s">
        <v>294</v>
      </c>
      <c r="AJ353">
        <v>0</v>
      </c>
      <c r="AK353">
        <v>0</v>
      </c>
      <c r="AL353">
        <f>AK353-AJ353</f>
        <v>0</v>
      </c>
      <c r="AM353">
        <f>AL353/AK353</f>
        <v>0</v>
      </c>
      <c r="AN353">
        <v>0</v>
      </c>
      <c r="AO353" t="s">
        <v>294</v>
      </c>
      <c r="AP353">
        <v>0</v>
      </c>
      <c r="AQ353">
        <v>0</v>
      </c>
      <c r="AR353">
        <f>1-AP353/AQ353</f>
        <v>0</v>
      </c>
      <c r="AS353">
        <v>0.5</v>
      </c>
      <c r="AT353">
        <f>BP353</f>
        <v>0</v>
      </c>
      <c r="AU353">
        <f>I353</f>
        <v>0</v>
      </c>
      <c r="AV353">
        <f>AR353*AS353*AT353</f>
        <v>0</v>
      </c>
      <c r="AW353">
        <f>BB353/AQ353</f>
        <v>0</v>
      </c>
      <c r="AX353">
        <f>(AU353-AN353)/AT353</f>
        <v>0</v>
      </c>
      <c r="AY353">
        <f>(AK353-AQ353)/AQ353</f>
        <v>0</v>
      </c>
      <c r="AZ353" t="s">
        <v>294</v>
      </c>
      <c r="BA353">
        <v>0</v>
      </c>
      <c r="BB353">
        <f>AQ353-BA353</f>
        <v>0</v>
      </c>
      <c r="BC353">
        <f>(AQ353-AP353)/(AQ353-BA353)</f>
        <v>0</v>
      </c>
      <c r="BD353">
        <f>(AK353-AQ353)/(AK353-BA353)</f>
        <v>0</v>
      </c>
      <c r="BE353">
        <f>(AQ353-AP353)/(AQ353-AJ353)</f>
        <v>0</v>
      </c>
      <c r="BF353">
        <f>(AK353-AQ353)/(AK353-AJ353)</f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f>$B$11*CM353+$C$11*CN353+$F$11*CO353*(1-CR353)</f>
        <v>0</v>
      </c>
      <c r="BP353">
        <f>BO353*BQ353</f>
        <v>0</v>
      </c>
      <c r="BQ353">
        <f>($B$11*$D$9+$C$11*$D$9+$F$11*((DB353+CT353)/MAX(DB353+CT353+DC353, 0.1)*$I$9+DC353/MAX(DB353+CT353+DC353, 0.1)*$J$9))/($B$11+$C$11+$F$11)</f>
        <v>0</v>
      </c>
      <c r="BR353">
        <f>($B$11*$K$9+$C$11*$K$9+$F$11*((DB353+CT353)/MAX(DB353+CT353+DC353, 0.1)*$P$9+DC353/MAX(DB353+CT353+DC353, 0.1)*$Q$9))/($B$11+$C$11+$F$11)</f>
        <v>0</v>
      </c>
      <c r="BS353">
        <v>6</v>
      </c>
      <c r="BT353">
        <v>0.5</v>
      </c>
      <c r="BU353" t="s">
        <v>295</v>
      </c>
      <c r="BV353">
        <v>2</v>
      </c>
      <c r="BW353">
        <v>1621534241.6</v>
      </c>
      <c r="BX353">
        <v>1104.74</v>
      </c>
      <c r="BY353">
        <v>1115.06</v>
      </c>
      <c r="BZ353">
        <v>12.9522</v>
      </c>
      <c r="CA353">
        <v>12.9417</v>
      </c>
      <c r="CB353">
        <v>1092.67</v>
      </c>
      <c r="CC353">
        <v>12.7986</v>
      </c>
      <c r="CD353">
        <v>699.988</v>
      </c>
      <c r="CE353">
        <v>100.923</v>
      </c>
      <c r="CF353">
        <v>0.0990192</v>
      </c>
      <c r="CG353">
        <v>22.9278</v>
      </c>
      <c r="CH353">
        <v>22.8958</v>
      </c>
      <c r="CI353">
        <v>999.9</v>
      </c>
      <c r="CJ353">
        <v>0</v>
      </c>
      <c r="CK353">
        <v>0</v>
      </c>
      <c r="CL353">
        <v>9980</v>
      </c>
      <c r="CM353">
        <v>0</v>
      </c>
      <c r="CN353">
        <v>3.17755</v>
      </c>
      <c r="CO353">
        <v>600.121</v>
      </c>
      <c r="CP353">
        <v>0.933003</v>
      </c>
      <c r="CQ353">
        <v>0.0669971</v>
      </c>
      <c r="CR353">
        <v>0</v>
      </c>
      <c r="CS353">
        <v>3.4022</v>
      </c>
      <c r="CT353">
        <v>4.99951</v>
      </c>
      <c r="CU353">
        <v>86.7213</v>
      </c>
      <c r="CV353">
        <v>4815.08</v>
      </c>
      <c r="CW353">
        <v>37.562</v>
      </c>
      <c r="CX353">
        <v>41.375</v>
      </c>
      <c r="CY353">
        <v>40</v>
      </c>
      <c r="CZ353">
        <v>40.875</v>
      </c>
      <c r="DA353">
        <v>39.875</v>
      </c>
      <c r="DB353">
        <v>555.25</v>
      </c>
      <c r="DC353">
        <v>39.87</v>
      </c>
      <c r="DD353">
        <v>0</v>
      </c>
      <c r="DE353">
        <v>1621534245.4</v>
      </c>
      <c r="DF353">
        <v>0</v>
      </c>
      <c r="DG353">
        <v>3.436868</v>
      </c>
      <c r="DH353">
        <v>-0.230938460633262</v>
      </c>
      <c r="DI353">
        <v>-0.0686615279578744</v>
      </c>
      <c r="DJ353">
        <v>86.475564</v>
      </c>
      <c r="DK353">
        <v>15</v>
      </c>
      <c r="DL353">
        <v>1621533543.5</v>
      </c>
      <c r="DM353" t="s">
        <v>296</v>
      </c>
      <c r="DN353">
        <v>1621533543</v>
      </c>
      <c r="DO353">
        <v>1621533543.5</v>
      </c>
      <c r="DP353">
        <v>4</v>
      </c>
      <c r="DQ353">
        <v>0.002</v>
      </c>
      <c r="DR353">
        <v>0.003</v>
      </c>
      <c r="DS353">
        <v>8.559</v>
      </c>
      <c r="DT353">
        <v>0.154</v>
      </c>
      <c r="DU353">
        <v>420</v>
      </c>
      <c r="DV353">
        <v>13</v>
      </c>
      <c r="DW353">
        <v>1.35</v>
      </c>
      <c r="DX353">
        <v>0.35</v>
      </c>
      <c r="DY353">
        <v>-10.19422</v>
      </c>
      <c r="DZ353">
        <v>-0.421709686411153</v>
      </c>
      <c r="EA353">
        <v>0.163921370040936</v>
      </c>
      <c r="EB353">
        <v>1</v>
      </c>
      <c r="EC353">
        <v>3.46754571428571</v>
      </c>
      <c r="ED353">
        <v>-0.297795838620214</v>
      </c>
      <c r="EE353">
        <v>0.126073920137257</v>
      </c>
      <c r="EF353">
        <v>1</v>
      </c>
      <c r="EG353">
        <v>-0.00179372197560976</v>
      </c>
      <c r="EH353">
        <v>0.0404745822439024</v>
      </c>
      <c r="EI353">
        <v>0.00544990547124744</v>
      </c>
      <c r="EJ353">
        <v>1</v>
      </c>
      <c r="EK353">
        <v>3</v>
      </c>
      <c r="EL353">
        <v>3</v>
      </c>
      <c r="EM353" t="s">
        <v>297</v>
      </c>
      <c r="EN353">
        <v>100</v>
      </c>
      <c r="EO353">
        <v>100</v>
      </c>
      <c r="EP353">
        <v>12.07</v>
      </c>
      <c r="EQ353">
        <v>0.1536</v>
      </c>
      <c r="ER353">
        <v>5.25304998807394</v>
      </c>
      <c r="ES353">
        <v>0.0095515401478521</v>
      </c>
      <c r="ET353">
        <v>-4.08282145803731e-06</v>
      </c>
      <c r="EU353">
        <v>9.61633180237613e-10</v>
      </c>
      <c r="EV353">
        <v>-0.0133641391554055</v>
      </c>
      <c r="EW353">
        <v>0.00964955815971448</v>
      </c>
      <c r="EX353">
        <v>0.000351754833574242</v>
      </c>
      <c r="EY353">
        <v>-6.74969522547015e-06</v>
      </c>
      <c r="EZ353">
        <v>-1</v>
      </c>
      <c r="FA353">
        <v>-1</v>
      </c>
      <c r="FB353">
        <v>-1</v>
      </c>
      <c r="FC353">
        <v>-1</v>
      </c>
      <c r="FD353">
        <v>11.6</v>
      </c>
      <c r="FE353">
        <v>11.6</v>
      </c>
      <c r="FF353">
        <v>2</v>
      </c>
      <c r="FG353">
        <v>793.766</v>
      </c>
      <c r="FH353">
        <v>740.91</v>
      </c>
      <c r="FI353">
        <v>19.9997</v>
      </c>
      <c r="FJ353">
        <v>26.7071</v>
      </c>
      <c r="FK353">
        <v>30</v>
      </c>
      <c r="FL353">
        <v>26.7814</v>
      </c>
      <c r="FM353">
        <v>26.7588</v>
      </c>
      <c r="FN353">
        <v>59.4326</v>
      </c>
      <c r="FO353">
        <v>14.8208</v>
      </c>
      <c r="FP353">
        <v>6.08919</v>
      </c>
      <c r="FQ353">
        <v>20</v>
      </c>
      <c r="FR353">
        <v>1124.78</v>
      </c>
      <c r="FS353">
        <v>12.9953</v>
      </c>
      <c r="FT353">
        <v>100.064</v>
      </c>
      <c r="FU353">
        <v>100.423</v>
      </c>
    </row>
    <row r="354" spans="1:177">
      <c r="A354">
        <v>338</v>
      </c>
      <c r="B354">
        <v>1621534243.6</v>
      </c>
      <c r="C354">
        <v>674.099999904633</v>
      </c>
      <c r="D354" t="s">
        <v>972</v>
      </c>
      <c r="E354" t="s">
        <v>973</v>
      </c>
      <c r="G354">
        <v>1621534243.6</v>
      </c>
      <c r="H354">
        <f>CD354*AF354*(BZ354-CA354)/(100*BS354*(1000-AF354*BZ354))</f>
        <v>0</v>
      </c>
      <c r="I354">
        <f>CD354*AF354*(BY354-BX354*(1000-AF354*CA354)/(1000-AF354*BZ354))/(100*BS354)</f>
        <v>0</v>
      </c>
      <c r="J354">
        <f>BX354 - IF(AF354&gt;1, I354*BS354*100.0/(AH354*CL354), 0)</f>
        <v>0</v>
      </c>
      <c r="K354">
        <f>((Q354-H354/2)*J354-I354)/(Q354+H354/2)</f>
        <v>0</v>
      </c>
      <c r="L354">
        <f>K354*(CE354+CF354)/1000.0</f>
        <v>0</v>
      </c>
      <c r="M354">
        <f>(BX354 - IF(AF354&gt;1, I354*BS354*100.0/(AH354*CL354), 0))*(CE354+CF354)/1000.0</f>
        <v>0</v>
      </c>
      <c r="N354">
        <f>2.0/((1/P354-1/O354)+SIGN(P354)*SQRT((1/P354-1/O354)*(1/P354-1/O354) + 4*BT354/((BT354+1)*(BT354+1))*(2*1/P354*1/O354-1/O354*1/O354)))</f>
        <v>0</v>
      </c>
      <c r="O354">
        <f>IF(LEFT(BU354,1)&lt;&gt;"0",IF(LEFT(BU354,1)="1",3.0,BV354),$D$5+$E$5*(CL354*CE354/($K$5*1000))+$F$5*(CL354*CE354/($K$5*1000))*MAX(MIN(BS354,$J$5),$I$5)*MAX(MIN(BS354,$J$5),$I$5)+$G$5*MAX(MIN(BS354,$J$5),$I$5)*(CL354*CE354/($K$5*1000))+$H$5*(CL354*CE354/($K$5*1000))*(CL354*CE354/($K$5*1000)))</f>
        <v>0</v>
      </c>
      <c r="P354">
        <f>H354*(1000-(1000*0.61365*exp(17.502*T354/(240.97+T354))/(CE354+CF354)+BZ354)/2)/(1000*0.61365*exp(17.502*T354/(240.97+T354))/(CE354+CF354)-BZ354)</f>
        <v>0</v>
      </c>
      <c r="Q354">
        <f>1/((BT354+1)/(N354/1.6)+1/(O354/1.37)) + BT354/((BT354+1)/(N354/1.6) + BT354/(O354/1.37))</f>
        <v>0</v>
      </c>
      <c r="R354">
        <f>(BP354*BR354)</f>
        <v>0</v>
      </c>
      <c r="S354">
        <f>(CG354+(R354+2*0.95*5.67E-8*(((CG354+$B$7)+273)^4-(CG354+273)^4)-44100*H354)/(1.84*29.3*O354+8*0.95*5.67E-8*(CG354+273)^3))</f>
        <v>0</v>
      </c>
      <c r="T354">
        <f>($C$7*CH354+$D$7*CI354+$E$7*S354)</f>
        <v>0</v>
      </c>
      <c r="U354">
        <f>0.61365*exp(17.502*T354/(240.97+T354))</f>
        <v>0</v>
      </c>
      <c r="V354">
        <f>(W354/X354*100)</f>
        <v>0</v>
      </c>
      <c r="W354">
        <f>BZ354*(CE354+CF354)/1000</f>
        <v>0</v>
      </c>
      <c r="X354">
        <f>0.61365*exp(17.502*CG354/(240.97+CG354))</f>
        <v>0</v>
      </c>
      <c r="Y354">
        <f>(U354-BZ354*(CE354+CF354)/1000)</f>
        <v>0</v>
      </c>
      <c r="Z354">
        <f>(-H354*44100)</f>
        <v>0</v>
      </c>
      <c r="AA354">
        <f>2*29.3*O354*0.92*(CG354-T354)</f>
        <v>0</v>
      </c>
      <c r="AB354">
        <f>2*0.95*5.67E-8*(((CG354+$B$7)+273)^4-(T354+273)^4)</f>
        <v>0</v>
      </c>
      <c r="AC354">
        <f>R354+AB354+Z354+AA354</f>
        <v>0</v>
      </c>
      <c r="AD354">
        <v>0</v>
      </c>
      <c r="AE354">
        <v>0</v>
      </c>
      <c r="AF354">
        <f>IF(AD354*$H$13&gt;=AH354,1.0,(AH354/(AH354-AD354*$H$13)))</f>
        <v>0</v>
      </c>
      <c r="AG354">
        <f>(AF354-1)*100</f>
        <v>0</v>
      </c>
      <c r="AH354">
        <f>MAX(0,($B$13+$C$13*CL354)/(1+$D$13*CL354)*CE354/(CG354+273)*$E$13)</f>
        <v>0</v>
      </c>
      <c r="AI354" t="s">
        <v>294</v>
      </c>
      <c r="AJ354">
        <v>0</v>
      </c>
      <c r="AK354">
        <v>0</v>
      </c>
      <c r="AL354">
        <f>AK354-AJ354</f>
        <v>0</v>
      </c>
      <c r="AM354">
        <f>AL354/AK354</f>
        <v>0</v>
      </c>
      <c r="AN354">
        <v>0</v>
      </c>
      <c r="AO354" t="s">
        <v>294</v>
      </c>
      <c r="AP354">
        <v>0</v>
      </c>
      <c r="AQ354">
        <v>0</v>
      </c>
      <c r="AR354">
        <f>1-AP354/AQ354</f>
        <v>0</v>
      </c>
      <c r="AS354">
        <v>0.5</v>
      </c>
      <c r="AT354">
        <f>BP354</f>
        <v>0</v>
      </c>
      <c r="AU354">
        <f>I354</f>
        <v>0</v>
      </c>
      <c r="AV354">
        <f>AR354*AS354*AT354</f>
        <v>0</v>
      </c>
      <c r="AW354">
        <f>BB354/AQ354</f>
        <v>0</v>
      </c>
      <c r="AX354">
        <f>(AU354-AN354)/AT354</f>
        <v>0</v>
      </c>
      <c r="AY354">
        <f>(AK354-AQ354)/AQ354</f>
        <v>0</v>
      </c>
      <c r="AZ354" t="s">
        <v>294</v>
      </c>
      <c r="BA354">
        <v>0</v>
      </c>
      <c r="BB354">
        <f>AQ354-BA354</f>
        <v>0</v>
      </c>
      <c r="BC354">
        <f>(AQ354-AP354)/(AQ354-BA354)</f>
        <v>0</v>
      </c>
      <c r="BD354">
        <f>(AK354-AQ354)/(AK354-BA354)</f>
        <v>0</v>
      </c>
      <c r="BE354">
        <f>(AQ354-AP354)/(AQ354-AJ354)</f>
        <v>0</v>
      </c>
      <c r="BF354">
        <f>(AK354-AQ354)/(AK354-AJ354)</f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f>$B$11*CM354+$C$11*CN354+$F$11*CO354*(1-CR354)</f>
        <v>0</v>
      </c>
      <c r="BP354">
        <f>BO354*BQ354</f>
        <v>0</v>
      </c>
      <c r="BQ354">
        <f>($B$11*$D$9+$C$11*$D$9+$F$11*((DB354+CT354)/MAX(DB354+CT354+DC354, 0.1)*$I$9+DC354/MAX(DB354+CT354+DC354, 0.1)*$J$9))/($B$11+$C$11+$F$11)</f>
        <v>0</v>
      </c>
      <c r="BR354">
        <f>($B$11*$K$9+$C$11*$K$9+$F$11*((DB354+CT354)/MAX(DB354+CT354+DC354, 0.1)*$P$9+DC354/MAX(DB354+CT354+DC354, 0.1)*$Q$9))/($B$11+$C$11+$F$11)</f>
        <v>0</v>
      </c>
      <c r="BS354">
        <v>6</v>
      </c>
      <c r="BT354">
        <v>0.5</v>
      </c>
      <c r="BU354" t="s">
        <v>295</v>
      </c>
      <c r="BV354">
        <v>2</v>
      </c>
      <c r="BW354">
        <v>1621534243.6</v>
      </c>
      <c r="BX354">
        <v>1108.04</v>
      </c>
      <c r="BY354">
        <v>1118.29</v>
      </c>
      <c r="BZ354">
        <v>12.9526</v>
      </c>
      <c r="CA354">
        <v>12.9441</v>
      </c>
      <c r="CB354">
        <v>1095.96</v>
      </c>
      <c r="CC354">
        <v>12.799</v>
      </c>
      <c r="CD354">
        <v>699.539</v>
      </c>
      <c r="CE354">
        <v>100.922</v>
      </c>
      <c r="CF354">
        <v>0.0998432</v>
      </c>
      <c r="CG354">
        <v>22.9301</v>
      </c>
      <c r="CH354">
        <v>22.8992</v>
      </c>
      <c r="CI354">
        <v>999.9</v>
      </c>
      <c r="CJ354">
        <v>0</v>
      </c>
      <c r="CK354">
        <v>0</v>
      </c>
      <c r="CL354">
        <v>9950</v>
      </c>
      <c r="CM354">
        <v>0</v>
      </c>
      <c r="CN354">
        <v>3.17755</v>
      </c>
      <c r="CO354">
        <v>600.113</v>
      </c>
      <c r="CP354">
        <v>0.933003</v>
      </c>
      <c r="CQ354">
        <v>0.0669971</v>
      </c>
      <c r="CR354">
        <v>0</v>
      </c>
      <c r="CS354">
        <v>3.4778</v>
      </c>
      <c r="CT354">
        <v>4.99951</v>
      </c>
      <c r="CU354">
        <v>86.3668</v>
      </c>
      <c r="CV354">
        <v>4815.02</v>
      </c>
      <c r="CW354">
        <v>37.562</v>
      </c>
      <c r="CX354">
        <v>41.375</v>
      </c>
      <c r="CY354">
        <v>40</v>
      </c>
      <c r="CZ354">
        <v>40.875</v>
      </c>
      <c r="DA354">
        <v>39.875</v>
      </c>
      <c r="DB354">
        <v>555.24</v>
      </c>
      <c r="DC354">
        <v>39.87</v>
      </c>
      <c r="DD354">
        <v>0</v>
      </c>
      <c r="DE354">
        <v>1621534247.2</v>
      </c>
      <c r="DF354">
        <v>0</v>
      </c>
      <c r="DG354">
        <v>3.44503461538462</v>
      </c>
      <c r="DH354">
        <v>0.204345297927269</v>
      </c>
      <c r="DI354">
        <v>-0.955593153690157</v>
      </c>
      <c r="DJ354">
        <v>86.4691346153846</v>
      </c>
      <c r="DK354">
        <v>15</v>
      </c>
      <c r="DL354">
        <v>1621533543.5</v>
      </c>
      <c r="DM354" t="s">
        <v>296</v>
      </c>
      <c r="DN354">
        <v>1621533543</v>
      </c>
      <c r="DO354">
        <v>1621533543.5</v>
      </c>
      <c r="DP354">
        <v>4</v>
      </c>
      <c r="DQ354">
        <v>0.002</v>
      </c>
      <c r="DR354">
        <v>0.003</v>
      </c>
      <c r="DS354">
        <v>8.559</v>
      </c>
      <c r="DT354">
        <v>0.154</v>
      </c>
      <c r="DU354">
        <v>420</v>
      </c>
      <c r="DV354">
        <v>13</v>
      </c>
      <c r="DW354">
        <v>1.35</v>
      </c>
      <c r="DX354">
        <v>0.35</v>
      </c>
      <c r="DY354">
        <v>-10.1801963414634</v>
      </c>
      <c r="DZ354">
        <v>-0.385780557491293</v>
      </c>
      <c r="EA354">
        <v>0.169746640366999</v>
      </c>
      <c r="EB354">
        <v>1</v>
      </c>
      <c r="EC354">
        <v>3.44597941176471</v>
      </c>
      <c r="ED354">
        <v>0.0461857572616811</v>
      </c>
      <c r="EE354">
        <v>0.125230537479087</v>
      </c>
      <c r="EF354">
        <v>1</v>
      </c>
      <c r="EG354">
        <v>-0.000327902829268293</v>
      </c>
      <c r="EH354">
        <v>0.0359438866829268</v>
      </c>
      <c r="EI354">
        <v>0.0051260738789858</v>
      </c>
      <c r="EJ354">
        <v>1</v>
      </c>
      <c r="EK354">
        <v>3</v>
      </c>
      <c r="EL354">
        <v>3</v>
      </c>
      <c r="EM354" t="s">
        <v>297</v>
      </c>
      <c r="EN354">
        <v>100</v>
      </c>
      <c r="EO354">
        <v>100</v>
      </c>
      <c r="EP354">
        <v>12.08</v>
      </c>
      <c r="EQ354">
        <v>0.1536</v>
      </c>
      <c r="ER354">
        <v>5.25304998807394</v>
      </c>
      <c r="ES354">
        <v>0.0095515401478521</v>
      </c>
      <c r="ET354">
        <v>-4.08282145803731e-06</v>
      </c>
      <c r="EU354">
        <v>9.61633180237613e-10</v>
      </c>
      <c r="EV354">
        <v>-0.0133641391554055</v>
      </c>
      <c r="EW354">
        <v>0.00964955815971448</v>
      </c>
      <c r="EX354">
        <v>0.000351754833574242</v>
      </c>
      <c r="EY354">
        <v>-6.74969522547015e-06</v>
      </c>
      <c r="EZ354">
        <v>-1</v>
      </c>
      <c r="FA354">
        <v>-1</v>
      </c>
      <c r="FB354">
        <v>-1</v>
      </c>
      <c r="FC354">
        <v>-1</v>
      </c>
      <c r="FD354">
        <v>11.7</v>
      </c>
      <c r="FE354">
        <v>11.7</v>
      </c>
      <c r="FF354">
        <v>2</v>
      </c>
      <c r="FG354">
        <v>792.698</v>
      </c>
      <c r="FH354">
        <v>741.637</v>
      </c>
      <c r="FI354">
        <v>19.9994</v>
      </c>
      <c r="FJ354">
        <v>26.7071</v>
      </c>
      <c r="FK354">
        <v>30.0003</v>
      </c>
      <c r="FL354">
        <v>26.7814</v>
      </c>
      <c r="FM354">
        <v>26.7565</v>
      </c>
      <c r="FN354">
        <v>59.5791</v>
      </c>
      <c r="FO354">
        <v>14.8208</v>
      </c>
      <c r="FP354">
        <v>6.08919</v>
      </c>
      <c r="FQ354">
        <v>20</v>
      </c>
      <c r="FR354">
        <v>1128.16</v>
      </c>
      <c r="FS354">
        <v>12.9953</v>
      </c>
      <c r="FT354">
        <v>100.064</v>
      </c>
      <c r="FU354">
        <v>100.425</v>
      </c>
    </row>
    <row r="355" spans="1:177">
      <c r="A355">
        <v>339</v>
      </c>
      <c r="B355">
        <v>1621534245.6</v>
      </c>
      <c r="C355">
        <v>676.099999904633</v>
      </c>
      <c r="D355" t="s">
        <v>974</v>
      </c>
      <c r="E355" t="s">
        <v>975</v>
      </c>
      <c r="G355">
        <v>1621534245.6</v>
      </c>
      <c r="H355">
        <f>CD355*AF355*(BZ355-CA355)/(100*BS355*(1000-AF355*BZ355))</f>
        <v>0</v>
      </c>
      <c r="I355">
        <f>CD355*AF355*(BY355-BX355*(1000-AF355*CA355)/(1000-AF355*BZ355))/(100*BS355)</f>
        <v>0</v>
      </c>
      <c r="J355">
        <f>BX355 - IF(AF355&gt;1, I355*BS355*100.0/(AH355*CL355), 0)</f>
        <v>0</v>
      </c>
      <c r="K355">
        <f>((Q355-H355/2)*J355-I355)/(Q355+H355/2)</f>
        <v>0</v>
      </c>
      <c r="L355">
        <f>K355*(CE355+CF355)/1000.0</f>
        <v>0</v>
      </c>
      <c r="M355">
        <f>(BX355 - IF(AF355&gt;1, I355*BS355*100.0/(AH355*CL355), 0))*(CE355+CF355)/1000.0</f>
        <v>0</v>
      </c>
      <c r="N355">
        <f>2.0/((1/P355-1/O355)+SIGN(P355)*SQRT((1/P355-1/O355)*(1/P355-1/O355) + 4*BT355/((BT355+1)*(BT355+1))*(2*1/P355*1/O355-1/O355*1/O355)))</f>
        <v>0</v>
      </c>
      <c r="O355">
        <f>IF(LEFT(BU355,1)&lt;&gt;"0",IF(LEFT(BU355,1)="1",3.0,BV355),$D$5+$E$5*(CL355*CE355/($K$5*1000))+$F$5*(CL355*CE355/($K$5*1000))*MAX(MIN(BS355,$J$5),$I$5)*MAX(MIN(BS355,$J$5),$I$5)+$G$5*MAX(MIN(BS355,$J$5),$I$5)*(CL355*CE355/($K$5*1000))+$H$5*(CL355*CE355/($K$5*1000))*(CL355*CE355/($K$5*1000)))</f>
        <v>0</v>
      </c>
      <c r="P355">
        <f>H355*(1000-(1000*0.61365*exp(17.502*T355/(240.97+T355))/(CE355+CF355)+BZ355)/2)/(1000*0.61365*exp(17.502*T355/(240.97+T355))/(CE355+CF355)-BZ355)</f>
        <v>0</v>
      </c>
      <c r="Q355">
        <f>1/((BT355+1)/(N355/1.6)+1/(O355/1.37)) + BT355/((BT355+1)/(N355/1.6) + BT355/(O355/1.37))</f>
        <v>0</v>
      </c>
      <c r="R355">
        <f>(BP355*BR355)</f>
        <v>0</v>
      </c>
      <c r="S355">
        <f>(CG355+(R355+2*0.95*5.67E-8*(((CG355+$B$7)+273)^4-(CG355+273)^4)-44100*H355)/(1.84*29.3*O355+8*0.95*5.67E-8*(CG355+273)^3))</f>
        <v>0</v>
      </c>
      <c r="T355">
        <f>($C$7*CH355+$D$7*CI355+$E$7*S355)</f>
        <v>0</v>
      </c>
      <c r="U355">
        <f>0.61365*exp(17.502*T355/(240.97+T355))</f>
        <v>0</v>
      </c>
      <c r="V355">
        <f>(W355/X355*100)</f>
        <v>0</v>
      </c>
      <c r="W355">
        <f>BZ355*(CE355+CF355)/1000</f>
        <v>0</v>
      </c>
      <c r="X355">
        <f>0.61365*exp(17.502*CG355/(240.97+CG355))</f>
        <v>0</v>
      </c>
      <c r="Y355">
        <f>(U355-BZ355*(CE355+CF355)/1000)</f>
        <v>0</v>
      </c>
      <c r="Z355">
        <f>(-H355*44100)</f>
        <v>0</v>
      </c>
      <c r="AA355">
        <f>2*29.3*O355*0.92*(CG355-T355)</f>
        <v>0</v>
      </c>
      <c r="AB355">
        <f>2*0.95*5.67E-8*(((CG355+$B$7)+273)^4-(T355+273)^4)</f>
        <v>0</v>
      </c>
      <c r="AC355">
        <f>R355+AB355+Z355+AA355</f>
        <v>0</v>
      </c>
      <c r="AD355">
        <v>0</v>
      </c>
      <c r="AE355">
        <v>0</v>
      </c>
      <c r="AF355">
        <f>IF(AD355*$H$13&gt;=AH355,1.0,(AH355/(AH355-AD355*$H$13)))</f>
        <v>0</v>
      </c>
      <c r="AG355">
        <f>(AF355-1)*100</f>
        <v>0</v>
      </c>
      <c r="AH355">
        <f>MAX(0,($B$13+$C$13*CL355)/(1+$D$13*CL355)*CE355/(CG355+273)*$E$13)</f>
        <v>0</v>
      </c>
      <c r="AI355" t="s">
        <v>294</v>
      </c>
      <c r="AJ355">
        <v>0</v>
      </c>
      <c r="AK355">
        <v>0</v>
      </c>
      <c r="AL355">
        <f>AK355-AJ355</f>
        <v>0</v>
      </c>
      <c r="AM355">
        <f>AL355/AK355</f>
        <v>0</v>
      </c>
      <c r="AN355">
        <v>0</v>
      </c>
      <c r="AO355" t="s">
        <v>294</v>
      </c>
      <c r="AP355">
        <v>0</v>
      </c>
      <c r="AQ355">
        <v>0</v>
      </c>
      <c r="AR355">
        <f>1-AP355/AQ355</f>
        <v>0</v>
      </c>
      <c r="AS355">
        <v>0.5</v>
      </c>
      <c r="AT355">
        <f>BP355</f>
        <v>0</v>
      </c>
      <c r="AU355">
        <f>I355</f>
        <v>0</v>
      </c>
      <c r="AV355">
        <f>AR355*AS355*AT355</f>
        <v>0</v>
      </c>
      <c r="AW355">
        <f>BB355/AQ355</f>
        <v>0</v>
      </c>
      <c r="AX355">
        <f>(AU355-AN355)/AT355</f>
        <v>0</v>
      </c>
      <c r="AY355">
        <f>(AK355-AQ355)/AQ355</f>
        <v>0</v>
      </c>
      <c r="AZ355" t="s">
        <v>294</v>
      </c>
      <c r="BA355">
        <v>0</v>
      </c>
      <c r="BB355">
        <f>AQ355-BA355</f>
        <v>0</v>
      </c>
      <c r="BC355">
        <f>(AQ355-AP355)/(AQ355-BA355)</f>
        <v>0</v>
      </c>
      <c r="BD355">
        <f>(AK355-AQ355)/(AK355-BA355)</f>
        <v>0</v>
      </c>
      <c r="BE355">
        <f>(AQ355-AP355)/(AQ355-AJ355)</f>
        <v>0</v>
      </c>
      <c r="BF355">
        <f>(AK355-AQ355)/(AK355-AJ355)</f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f>$B$11*CM355+$C$11*CN355+$F$11*CO355*(1-CR355)</f>
        <v>0</v>
      </c>
      <c r="BP355">
        <f>BO355*BQ355</f>
        <v>0</v>
      </c>
      <c r="BQ355">
        <f>($B$11*$D$9+$C$11*$D$9+$F$11*((DB355+CT355)/MAX(DB355+CT355+DC355, 0.1)*$I$9+DC355/MAX(DB355+CT355+DC355, 0.1)*$J$9))/($B$11+$C$11+$F$11)</f>
        <v>0</v>
      </c>
      <c r="BR355">
        <f>($B$11*$K$9+$C$11*$K$9+$F$11*((DB355+CT355)/MAX(DB355+CT355+DC355, 0.1)*$P$9+DC355/MAX(DB355+CT355+DC355, 0.1)*$Q$9))/($B$11+$C$11+$F$11)</f>
        <v>0</v>
      </c>
      <c r="BS355">
        <v>6</v>
      </c>
      <c r="BT355">
        <v>0.5</v>
      </c>
      <c r="BU355" t="s">
        <v>295</v>
      </c>
      <c r="BV355">
        <v>2</v>
      </c>
      <c r="BW355">
        <v>1621534245.6</v>
      </c>
      <c r="BX355">
        <v>1111.38</v>
      </c>
      <c r="BY355">
        <v>1122.06</v>
      </c>
      <c r="BZ355">
        <v>12.9477</v>
      </c>
      <c r="CA355">
        <v>12.9566</v>
      </c>
      <c r="CB355">
        <v>1099.29</v>
      </c>
      <c r="CC355">
        <v>12.7942</v>
      </c>
      <c r="CD355">
        <v>700.114</v>
      </c>
      <c r="CE355">
        <v>100.925</v>
      </c>
      <c r="CF355">
        <v>0.0997123</v>
      </c>
      <c r="CG355">
        <v>22.9297</v>
      </c>
      <c r="CH355">
        <v>22.8948</v>
      </c>
      <c r="CI355">
        <v>999.9</v>
      </c>
      <c r="CJ355">
        <v>0</v>
      </c>
      <c r="CK355">
        <v>0</v>
      </c>
      <c r="CL355">
        <v>9930</v>
      </c>
      <c r="CM355">
        <v>0</v>
      </c>
      <c r="CN355">
        <v>3.17755</v>
      </c>
      <c r="CO355">
        <v>600.119</v>
      </c>
      <c r="CP355">
        <v>0.933003</v>
      </c>
      <c r="CQ355">
        <v>0.0669971</v>
      </c>
      <c r="CR355">
        <v>0</v>
      </c>
      <c r="CS355">
        <v>3.4404</v>
      </c>
      <c r="CT355">
        <v>4.99951</v>
      </c>
      <c r="CU355">
        <v>86.3598</v>
      </c>
      <c r="CV355">
        <v>4815.07</v>
      </c>
      <c r="CW355">
        <v>37.562</v>
      </c>
      <c r="CX355">
        <v>41.375</v>
      </c>
      <c r="CY355">
        <v>40</v>
      </c>
      <c r="CZ355">
        <v>40.875</v>
      </c>
      <c r="DA355">
        <v>39.875</v>
      </c>
      <c r="DB355">
        <v>555.25</v>
      </c>
      <c r="DC355">
        <v>39.87</v>
      </c>
      <c r="DD355">
        <v>0</v>
      </c>
      <c r="DE355">
        <v>1621534249.6</v>
      </c>
      <c r="DF355">
        <v>0</v>
      </c>
      <c r="DG355">
        <v>3.46917692307692</v>
      </c>
      <c r="DH355">
        <v>0.169770937656897</v>
      </c>
      <c r="DI355">
        <v>-0.497015375900747</v>
      </c>
      <c r="DJ355">
        <v>86.4450192307693</v>
      </c>
      <c r="DK355">
        <v>15</v>
      </c>
      <c r="DL355">
        <v>1621533543.5</v>
      </c>
      <c r="DM355" t="s">
        <v>296</v>
      </c>
      <c r="DN355">
        <v>1621533543</v>
      </c>
      <c r="DO355">
        <v>1621533543.5</v>
      </c>
      <c r="DP355">
        <v>4</v>
      </c>
      <c r="DQ355">
        <v>0.002</v>
      </c>
      <c r="DR355">
        <v>0.003</v>
      </c>
      <c r="DS355">
        <v>8.559</v>
      </c>
      <c r="DT355">
        <v>0.154</v>
      </c>
      <c r="DU355">
        <v>420</v>
      </c>
      <c r="DV355">
        <v>13</v>
      </c>
      <c r="DW355">
        <v>1.35</v>
      </c>
      <c r="DX355">
        <v>0.35</v>
      </c>
      <c r="DY355">
        <v>-10.1545156097561</v>
      </c>
      <c r="DZ355">
        <v>-0.101010522648085</v>
      </c>
      <c r="EA355">
        <v>0.228998562952662</v>
      </c>
      <c r="EB355">
        <v>1</v>
      </c>
      <c r="EC355">
        <v>3.45212647058824</v>
      </c>
      <c r="ED355">
        <v>0.156337036481022</v>
      </c>
      <c r="EE355">
        <v>0.128358334152352</v>
      </c>
      <c r="EF355">
        <v>1</v>
      </c>
      <c r="EG355">
        <v>7.8153512195122e-05</v>
      </c>
      <c r="EH355">
        <v>0.0266574179163763</v>
      </c>
      <c r="EI355">
        <v>0.00720219647272845</v>
      </c>
      <c r="EJ355">
        <v>1</v>
      </c>
      <c r="EK355">
        <v>3</v>
      </c>
      <c r="EL355">
        <v>3</v>
      </c>
      <c r="EM355" t="s">
        <v>297</v>
      </c>
      <c r="EN355">
        <v>100</v>
      </c>
      <c r="EO355">
        <v>100</v>
      </c>
      <c r="EP355">
        <v>12.09</v>
      </c>
      <c r="EQ355">
        <v>0.1535</v>
      </c>
      <c r="ER355">
        <v>5.25304998807394</v>
      </c>
      <c r="ES355">
        <v>0.0095515401478521</v>
      </c>
      <c r="ET355">
        <v>-4.08282145803731e-06</v>
      </c>
      <c r="EU355">
        <v>9.61633180237613e-10</v>
      </c>
      <c r="EV355">
        <v>-0.0133641391554055</v>
      </c>
      <c r="EW355">
        <v>0.00964955815971448</v>
      </c>
      <c r="EX355">
        <v>0.000351754833574242</v>
      </c>
      <c r="EY355">
        <v>-6.74969522547015e-06</v>
      </c>
      <c r="EZ355">
        <v>-1</v>
      </c>
      <c r="FA355">
        <v>-1</v>
      </c>
      <c r="FB355">
        <v>-1</v>
      </c>
      <c r="FC355">
        <v>-1</v>
      </c>
      <c r="FD355">
        <v>11.7</v>
      </c>
      <c r="FE355">
        <v>11.7</v>
      </c>
      <c r="FF355">
        <v>2</v>
      </c>
      <c r="FG355">
        <v>793.41</v>
      </c>
      <c r="FH355">
        <v>740.689</v>
      </c>
      <c r="FI355">
        <v>19.9996</v>
      </c>
      <c r="FJ355">
        <v>26.7071</v>
      </c>
      <c r="FK355">
        <v>30</v>
      </c>
      <c r="FL355">
        <v>26.7814</v>
      </c>
      <c r="FM355">
        <v>26.7565</v>
      </c>
      <c r="FN355">
        <v>59.7545</v>
      </c>
      <c r="FO355">
        <v>14.8208</v>
      </c>
      <c r="FP355">
        <v>6.08919</v>
      </c>
      <c r="FQ355">
        <v>20</v>
      </c>
      <c r="FR355">
        <v>1131.55</v>
      </c>
      <c r="FS355">
        <v>12.9953</v>
      </c>
      <c r="FT355">
        <v>100.066</v>
      </c>
      <c r="FU355">
        <v>100.427</v>
      </c>
    </row>
    <row r="356" spans="1:177">
      <c r="A356">
        <v>340</v>
      </c>
      <c r="B356">
        <v>1621534247.6</v>
      </c>
      <c r="C356">
        <v>678.099999904633</v>
      </c>
      <c r="D356" t="s">
        <v>976</v>
      </c>
      <c r="E356" t="s">
        <v>977</v>
      </c>
      <c r="G356">
        <v>1621534247.6</v>
      </c>
      <c r="H356">
        <f>CD356*AF356*(BZ356-CA356)/(100*BS356*(1000-AF356*BZ356))</f>
        <v>0</v>
      </c>
      <c r="I356">
        <f>CD356*AF356*(BY356-BX356*(1000-AF356*CA356)/(1000-AF356*BZ356))/(100*BS356)</f>
        <v>0</v>
      </c>
      <c r="J356">
        <f>BX356 - IF(AF356&gt;1, I356*BS356*100.0/(AH356*CL356), 0)</f>
        <v>0</v>
      </c>
      <c r="K356">
        <f>((Q356-H356/2)*J356-I356)/(Q356+H356/2)</f>
        <v>0</v>
      </c>
      <c r="L356">
        <f>K356*(CE356+CF356)/1000.0</f>
        <v>0</v>
      </c>
      <c r="M356">
        <f>(BX356 - IF(AF356&gt;1, I356*BS356*100.0/(AH356*CL356), 0))*(CE356+CF356)/1000.0</f>
        <v>0</v>
      </c>
      <c r="N356">
        <f>2.0/((1/P356-1/O356)+SIGN(P356)*SQRT((1/P356-1/O356)*(1/P356-1/O356) + 4*BT356/((BT356+1)*(BT356+1))*(2*1/P356*1/O356-1/O356*1/O356)))</f>
        <v>0</v>
      </c>
      <c r="O356">
        <f>IF(LEFT(BU356,1)&lt;&gt;"0",IF(LEFT(BU356,1)="1",3.0,BV356),$D$5+$E$5*(CL356*CE356/($K$5*1000))+$F$5*(CL356*CE356/($K$5*1000))*MAX(MIN(BS356,$J$5),$I$5)*MAX(MIN(BS356,$J$5),$I$5)+$G$5*MAX(MIN(BS356,$J$5),$I$5)*(CL356*CE356/($K$5*1000))+$H$5*(CL356*CE356/($K$5*1000))*(CL356*CE356/($K$5*1000)))</f>
        <v>0</v>
      </c>
      <c r="P356">
        <f>H356*(1000-(1000*0.61365*exp(17.502*T356/(240.97+T356))/(CE356+CF356)+BZ356)/2)/(1000*0.61365*exp(17.502*T356/(240.97+T356))/(CE356+CF356)-BZ356)</f>
        <v>0</v>
      </c>
      <c r="Q356">
        <f>1/((BT356+1)/(N356/1.6)+1/(O356/1.37)) + BT356/((BT356+1)/(N356/1.6) + BT356/(O356/1.37))</f>
        <v>0</v>
      </c>
      <c r="R356">
        <f>(BP356*BR356)</f>
        <v>0</v>
      </c>
      <c r="S356">
        <f>(CG356+(R356+2*0.95*5.67E-8*(((CG356+$B$7)+273)^4-(CG356+273)^4)-44100*H356)/(1.84*29.3*O356+8*0.95*5.67E-8*(CG356+273)^3))</f>
        <v>0</v>
      </c>
      <c r="T356">
        <f>($C$7*CH356+$D$7*CI356+$E$7*S356)</f>
        <v>0</v>
      </c>
      <c r="U356">
        <f>0.61365*exp(17.502*T356/(240.97+T356))</f>
        <v>0</v>
      </c>
      <c r="V356">
        <f>(W356/X356*100)</f>
        <v>0</v>
      </c>
      <c r="W356">
        <f>BZ356*(CE356+CF356)/1000</f>
        <v>0</v>
      </c>
      <c r="X356">
        <f>0.61365*exp(17.502*CG356/(240.97+CG356))</f>
        <v>0</v>
      </c>
      <c r="Y356">
        <f>(U356-BZ356*(CE356+CF356)/1000)</f>
        <v>0</v>
      </c>
      <c r="Z356">
        <f>(-H356*44100)</f>
        <v>0</v>
      </c>
      <c r="AA356">
        <f>2*29.3*O356*0.92*(CG356-T356)</f>
        <v>0</v>
      </c>
      <c r="AB356">
        <f>2*0.95*5.67E-8*(((CG356+$B$7)+273)^4-(T356+273)^4)</f>
        <v>0</v>
      </c>
      <c r="AC356">
        <f>R356+AB356+Z356+AA356</f>
        <v>0</v>
      </c>
      <c r="AD356">
        <v>0</v>
      </c>
      <c r="AE356">
        <v>0</v>
      </c>
      <c r="AF356">
        <f>IF(AD356*$H$13&gt;=AH356,1.0,(AH356/(AH356-AD356*$H$13)))</f>
        <v>0</v>
      </c>
      <c r="AG356">
        <f>(AF356-1)*100</f>
        <v>0</v>
      </c>
      <c r="AH356">
        <f>MAX(0,($B$13+$C$13*CL356)/(1+$D$13*CL356)*CE356/(CG356+273)*$E$13)</f>
        <v>0</v>
      </c>
      <c r="AI356" t="s">
        <v>294</v>
      </c>
      <c r="AJ356">
        <v>0</v>
      </c>
      <c r="AK356">
        <v>0</v>
      </c>
      <c r="AL356">
        <f>AK356-AJ356</f>
        <v>0</v>
      </c>
      <c r="AM356">
        <f>AL356/AK356</f>
        <v>0</v>
      </c>
      <c r="AN356">
        <v>0</v>
      </c>
      <c r="AO356" t="s">
        <v>294</v>
      </c>
      <c r="AP356">
        <v>0</v>
      </c>
      <c r="AQ356">
        <v>0</v>
      </c>
      <c r="AR356">
        <f>1-AP356/AQ356</f>
        <v>0</v>
      </c>
      <c r="AS356">
        <v>0.5</v>
      </c>
      <c r="AT356">
        <f>BP356</f>
        <v>0</v>
      </c>
      <c r="AU356">
        <f>I356</f>
        <v>0</v>
      </c>
      <c r="AV356">
        <f>AR356*AS356*AT356</f>
        <v>0</v>
      </c>
      <c r="AW356">
        <f>BB356/AQ356</f>
        <v>0</v>
      </c>
      <c r="AX356">
        <f>(AU356-AN356)/AT356</f>
        <v>0</v>
      </c>
      <c r="AY356">
        <f>(AK356-AQ356)/AQ356</f>
        <v>0</v>
      </c>
      <c r="AZ356" t="s">
        <v>294</v>
      </c>
      <c r="BA356">
        <v>0</v>
      </c>
      <c r="BB356">
        <f>AQ356-BA356</f>
        <v>0</v>
      </c>
      <c r="BC356">
        <f>(AQ356-AP356)/(AQ356-BA356)</f>
        <v>0</v>
      </c>
      <c r="BD356">
        <f>(AK356-AQ356)/(AK356-BA356)</f>
        <v>0</v>
      </c>
      <c r="BE356">
        <f>(AQ356-AP356)/(AQ356-AJ356)</f>
        <v>0</v>
      </c>
      <c r="BF356">
        <f>(AK356-AQ356)/(AK356-AJ356)</f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f>$B$11*CM356+$C$11*CN356+$F$11*CO356*(1-CR356)</f>
        <v>0</v>
      </c>
      <c r="BP356">
        <f>BO356*BQ356</f>
        <v>0</v>
      </c>
      <c r="BQ356">
        <f>($B$11*$D$9+$C$11*$D$9+$F$11*((DB356+CT356)/MAX(DB356+CT356+DC356, 0.1)*$I$9+DC356/MAX(DB356+CT356+DC356, 0.1)*$J$9))/($B$11+$C$11+$F$11)</f>
        <v>0</v>
      </c>
      <c r="BR356">
        <f>($B$11*$K$9+$C$11*$K$9+$F$11*((DB356+CT356)/MAX(DB356+CT356+DC356, 0.1)*$P$9+DC356/MAX(DB356+CT356+DC356, 0.1)*$Q$9))/($B$11+$C$11+$F$11)</f>
        <v>0</v>
      </c>
      <c r="BS356">
        <v>6</v>
      </c>
      <c r="BT356">
        <v>0.5</v>
      </c>
      <c r="BU356" t="s">
        <v>295</v>
      </c>
      <c r="BV356">
        <v>2</v>
      </c>
      <c r="BW356">
        <v>1621534247.6</v>
      </c>
      <c r="BX356">
        <v>1114.91</v>
      </c>
      <c r="BY356">
        <v>1125.57</v>
      </c>
      <c r="BZ356">
        <v>12.9471</v>
      </c>
      <c r="CA356">
        <v>12.946</v>
      </c>
      <c r="CB356">
        <v>1102.8</v>
      </c>
      <c r="CC356">
        <v>12.7936</v>
      </c>
      <c r="CD356">
        <v>700.174</v>
      </c>
      <c r="CE356">
        <v>100.925</v>
      </c>
      <c r="CF356">
        <v>0.0991841</v>
      </c>
      <c r="CG356">
        <v>22.9278</v>
      </c>
      <c r="CH356">
        <v>22.9051</v>
      </c>
      <c r="CI356">
        <v>999.9</v>
      </c>
      <c r="CJ356">
        <v>0</v>
      </c>
      <c r="CK356">
        <v>0</v>
      </c>
      <c r="CL356">
        <v>10020</v>
      </c>
      <c r="CM356">
        <v>0</v>
      </c>
      <c r="CN356">
        <v>3.17755</v>
      </c>
      <c r="CO356">
        <v>600.112</v>
      </c>
      <c r="CP356">
        <v>0.933003</v>
      </c>
      <c r="CQ356">
        <v>0.0669971</v>
      </c>
      <c r="CR356">
        <v>0</v>
      </c>
      <c r="CS356">
        <v>3.4376</v>
      </c>
      <c r="CT356">
        <v>4.99951</v>
      </c>
      <c r="CU356">
        <v>86.4925</v>
      </c>
      <c r="CV356">
        <v>4815.01</v>
      </c>
      <c r="CW356">
        <v>37.562</v>
      </c>
      <c r="CX356">
        <v>41.375</v>
      </c>
      <c r="CY356">
        <v>39.937</v>
      </c>
      <c r="CZ356">
        <v>40.875</v>
      </c>
      <c r="DA356">
        <v>39.875</v>
      </c>
      <c r="DB356">
        <v>555.24</v>
      </c>
      <c r="DC356">
        <v>39.87</v>
      </c>
      <c r="DD356">
        <v>0</v>
      </c>
      <c r="DE356">
        <v>1621534251.4</v>
      </c>
      <c r="DF356">
        <v>0</v>
      </c>
      <c r="DG356">
        <v>3.467432</v>
      </c>
      <c r="DH356">
        <v>-0.0743846197342702</v>
      </c>
      <c r="DI356">
        <v>-0.277746147944782</v>
      </c>
      <c r="DJ356">
        <v>86.43534</v>
      </c>
      <c r="DK356">
        <v>15</v>
      </c>
      <c r="DL356">
        <v>1621533543.5</v>
      </c>
      <c r="DM356" t="s">
        <v>296</v>
      </c>
      <c r="DN356">
        <v>1621533543</v>
      </c>
      <c r="DO356">
        <v>1621533543.5</v>
      </c>
      <c r="DP356">
        <v>4</v>
      </c>
      <c r="DQ356">
        <v>0.002</v>
      </c>
      <c r="DR356">
        <v>0.003</v>
      </c>
      <c r="DS356">
        <v>8.559</v>
      </c>
      <c r="DT356">
        <v>0.154</v>
      </c>
      <c r="DU356">
        <v>420</v>
      </c>
      <c r="DV356">
        <v>13</v>
      </c>
      <c r="DW356">
        <v>1.35</v>
      </c>
      <c r="DX356">
        <v>0.35</v>
      </c>
      <c r="DY356">
        <v>-10.1292353658537</v>
      </c>
      <c r="DZ356">
        <v>0.611310940766536</v>
      </c>
      <c r="EA356">
        <v>0.525330138331602</v>
      </c>
      <c r="EB356">
        <v>0</v>
      </c>
      <c r="EC356">
        <v>3.44929428571429</v>
      </c>
      <c r="ED356">
        <v>0.148640930107286</v>
      </c>
      <c r="EE356">
        <v>0.131026191368328</v>
      </c>
      <c r="EF356">
        <v>1</v>
      </c>
      <c r="EG356">
        <v>0.0042798663902439</v>
      </c>
      <c r="EH356">
        <v>0.0782212332752613</v>
      </c>
      <c r="EI356">
        <v>0.0256597316365735</v>
      </c>
      <c r="EJ356">
        <v>1</v>
      </c>
      <c r="EK356">
        <v>2</v>
      </c>
      <c r="EL356">
        <v>3</v>
      </c>
      <c r="EM356" t="s">
        <v>306</v>
      </c>
      <c r="EN356">
        <v>100</v>
      </c>
      <c r="EO356">
        <v>100</v>
      </c>
      <c r="EP356">
        <v>12.11</v>
      </c>
      <c r="EQ356">
        <v>0.1535</v>
      </c>
      <c r="ER356">
        <v>5.25304998807394</v>
      </c>
      <c r="ES356">
        <v>0.0095515401478521</v>
      </c>
      <c r="ET356">
        <v>-4.08282145803731e-06</v>
      </c>
      <c r="EU356">
        <v>9.61633180237613e-10</v>
      </c>
      <c r="EV356">
        <v>-0.0133641391554055</v>
      </c>
      <c r="EW356">
        <v>0.00964955815971448</v>
      </c>
      <c r="EX356">
        <v>0.000351754833574242</v>
      </c>
      <c r="EY356">
        <v>-6.74969522547015e-06</v>
      </c>
      <c r="EZ356">
        <v>-1</v>
      </c>
      <c r="FA356">
        <v>-1</v>
      </c>
      <c r="FB356">
        <v>-1</v>
      </c>
      <c r="FC356">
        <v>-1</v>
      </c>
      <c r="FD356">
        <v>11.7</v>
      </c>
      <c r="FE356">
        <v>11.7</v>
      </c>
      <c r="FF356">
        <v>2</v>
      </c>
      <c r="FG356">
        <v>793.575</v>
      </c>
      <c r="FH356">
        <v>741.068</v>
      </c>
      <c r="FI356">
        <v>19.9993</v>
      </c>
      <c r="FJ356">
        <v>26.7071</v>
      </c>
      <c r="FK356">
        <v>30</v>
      </c>
      <c r="FL356">
        <v>26.78</v>
      </c>
      <c r="FM356">
        <v>26.7565</v>
      </c>
      <c r="FN356">
        <v>59.8765</v>
      </c>
      <c r="FO356">
        <v>14.8208</v>
      </c>
      <c r="FP356">
        <v>6.08919</v>
      </c>
      <c r="FQ356">
        <v>20</v>
      </c>
      <c r="FR356">
        <v>1134.97</v>
      </c>
      <c r="FS356">
        <v>12.9953</v>
      </c>
      <c r="FT356">
        <v>100.063</v>
      </c>
      <c r="FU356">
        <v>100.426</v>
      </c>
    </row>
    <row r="357" spans="1:177">
      <c r="A357">
        <v>341</v>
      </c>
      <c r="B357">
        <v>1621534249.6</v>
      </c>
      <c r="C357">
        <v>680.099999904633</v>
      </c>
      <c r="D357" t="s">
        <v>978</v>
      </c>
      <c r="E357" t="s">
        <v>979</v>
      </c>
      <c r="G357">
        <v>1621534249.6</v>
      </c>
      <c r="H357">
        <f>CD357*AF357*(BZ357-CA357)/(100*BS357*(1000-AF357*BZ357))</f>
        <v>0</v>
      </c>
      <c r="I357">
        <f>CD357*AF357*(BY357-BX357*(1000-AF357*CA357)/(1000-AF357*BZ357))/(100*BS357)</f>
        <v>0</v>
      </c>
      <c r="J357">
        <f>BX357 - IF(AF357&gt;1, I357*BS357*100.0/(AH357*CL357), 0)</f>
        <v>0</v>
      </c>
      <c r="K357">
        <f>((Q357-H357/2)*J357-I357)/(Q357+H357/2)</f>
        <v>0</v>
      </c>
      <c r="L357">
        <f>K357*(CE357+CF357)/1000.0</f>
        <v>0</v>
      </c>
      <c r="M357">
        <f>(BX357 - IF(AF357&gt;1, I357*BS357*100.0/(AH357*CL357), 0))*(CE357+CF357)/1000.0</f>
        <v>0</v>
      </c>
      <c r="N357">
        <f>2.0/((1/P357-1/O357)+SIGN(P357)*SQRT((1/P357-1/O357)*(1/P357-1/O357) + 4*BT357/((BT357+1)*(BT357+1))*(2*1/P357*1/O357-1/O357*1/O357)))</f>
        <v>0</v>
      </c>
      <c r="O357">
        <f>IF(LEFT(BU357,1)&lt;&gt;"0",IF(LEFT(BU357,1)="1",3.0,BV357),$D$5+$E$5*(CL357*CE357/($K$5*1000))+$F$5*(CL357*CE357/($K$5*1000))*MAX(MIN(BS357,$J$5),$I$5)*MAX(MIN(BS357,$J$5),$I$5)+$G$5*MAX(MIN(BS357,$J$5),$I$5)*(CL357*CE357/($K$5*1000))+$H$5*(CL357*CE357/($K$5*1000))*(CL357*CE357/($K$5*1000)))</f>
        <v>0</v>
      </c>
      <c r="P357">
        <f>H357*(1000-(1000*0.61365*exp(17.502*T357/(240.97+T357))/(CE357+CF357)+BZ357)/2)/(1000*0.61365*exp(17.502*T357/(240.97+T357))/(CE357+CF357)-BZ357)</f>
        <v>0</v>
      </c>
      <c r="Q357">
        <f>1/((BT357+1)/(N357/1.6)+1/(O357/1.37)) + BT357/((BT357+1)/(N357/1.6) + BT357/(O357/1.37))</f>
        <v>0</v>
      </c>
      <c r="R357">
        <f>(BP357*BR357)</f>
        <v>0</v>
      </c>
      <c r="S357">
        <f>(CG357+(R357+2*0.95*5.67E-8*(((CG357+$B$7)+273)^4-(CG357+273)^4)-44100*H357)/(1.84*29.3*O357+8*0.95*5.67E-8*(CG357+273)^3))</f>
        <v>0</v>
      </c>
      <c r="T357">
        <f>($C$7*CH357+$D$7*CI357+$E$7*S357)</f>
        <v>0</v>
      </c>
      <c r="U357">
        <f>0.61365*exp(17.502*T357/(240.97+T357))</f>
        <v>0</v>
      </c>
      <c r="V357">
        <f>(W357/X357*100)</f>
        <v>0</v>
      </c>
      <c r="W357">
        <f>BZ357*(CE357+CF357)/1000</f>
        <v>0</v>
      </c>
      <c r="X357">
        <f>0.61365*exp(17.502*CG357/(240.97+CG357))</f>
        <v>0</v>
      </c>
      <c r="Y357">
        <f>(U357-BZ357*(CE357+CF357)/1000)</f>
        <v>0</v>
      </c>
      <c r="Z357">
        <f>(-H357*44100)</f>
        <v>0</v>
      </c>
      <c r="AA357">
        <f>2*29.3*O357*0.92*(CG357-T357)</f>
        <v>0</v>
      </c>
      <c r="AB357">
        <f>2*0.95*5.67E-8*(((CG357+$B$7)+273)^4-(T357+273)^4)</f>
        <v>0</v>
      </c>
      <c r="AC357">
        <f>R357+AB357+Z357+AA357</f>
        <v>0</v>
      </c>
      <c r="AD357">
        <v>0</v>
      </c>
      <c r="AE357">
        <v>0</v>
      </c>
      <c r="AF357">
        <f>IF(AD357*$H$13&gt;=AH357,1.0,(AH357/(AH357-AD357*$H$13)))</f>
        <v>0</v>
      </c>
      <c r="AG357">
        <f>(AF357-1)*100</f>
        <v>0</v>
      </c>
      <c r="AH357">
        <f>MAX(0,($B$13+$C$13*CL357)/(1+$D$13*CL357)*CE357/(CG357+273)*$E$13)</f>
        <v>0</v>
      </c>
      <c r="AI357" t="s">
        <v>294</v>
      </c>
      <c r="AJ357">
        <v>0</v>
      </c>
      <c r="AK357">
        <v>0</v>
      </c>
      <c r="AL357">
        <f>AK357-AJ357</f>
        <v>0</v>
      </c>
      <c r="AM357">
        <f>AL357/AK357</f>
        <v>0</v>
      </c>
      <c r="AN357">
        <v>0</v>
      </c>
      <c r="AO357" t="s">
        <v>294</v>
      </c>
      <c r="AP357">
        <v>0</v>
      </c>
      <c r="AQ357">
        <v>0</v>
      </c>
      <c r="AR357">
        <f>1-AP357/AQ357</f>
        <v>0</v>
      </c>
      <c r="AS357">
        <v>0.5</v>
      </c>
      <c r="AT357">
        <f>BP357</f>
        <v>0</v>
      </c>
      <c r="AU357">
        <f>I357</f>
        <v>0</v>
      </c>
      <c r="AV357">
        <f>AR357*AS357*AT357</f>
        <v>0</v>
      </c>
      <c r="AW357">
        <f>BB357/AQ357</f>
        <v>0</v>
      </c>
      <c r="AX357">
        <f>(AU357-AN357)/AT357</f>
        <v>0</v>
      </c>
      <c r="AY357">
        <f>(AK357-AQ357)/AQ357</f>
        <v>0</v>
      </c>
      <c r="AZ357" t="s">
        <v>294</v>
      </c>
      <c r="BA357">
        <v>0</v>
      </c>
      <c r="BB357">
        <f>AQ357-BA357</f>
        <v>0</v>
      </c>
      <c r="BC357">
        <f>(AQ357-AP357)/(AQ357-BA357)</f>
        <v>0</v>
      </c>
      <c r="BD357">
        <f>(AK357-AQ357)/(AK357-BA357)</f>
        <v>0</v>
      </c>
      <c r="BE357">
        <f>(AQ357-AP357)/(AQ357-AJ357)</f>
        <v>0</v>
      </c>
      <c r="BF357">
        <f>(AK357-AQ357)/(AK357-AJ357)</f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f>$B$11*CM357+$C$11*CN357+$F$11*CO357*(1-CR357)</f>
        <v>0</v>
      </c>
      <c r="BP357">
        <f>BO357*BQ357</f>
        <v>0</v>
      </c>
      <c r="BQ357">
        <f>($B$11*$D$9+$C$11*$D$9+$F$11*((DB357+CT357)/MAX(DB357+CT357+DC357, 0.1)*$I$9+DC357/MAX(DB357+CT357+DC357, 0.1)*$J$9))/($B$11+$C$11+$F$11)</f>
        <v>0</v>
      </c>
      <c r="BR357">
        <f>($B$11*$K$9+$C$11*$K$9+$F$11*((DB357+CT357)/MAX(DB357+CT357+DC357, 0.1)*$P$9+DC357/MAX(DB357+CT357+DC357, 0.1)*$Q$9))/($B$11+$C$11+$F$11)</f>
        <v>0</v>
      </c>
      <c r="BS357">
        <v>6</v>
      </c>
      <c r="BT357">
        <v>0.5</v>
      </c>
      <c r="BU357" t="s">
        <v>295</v>
      </c>
      <c r="BV357">
        <v>2</v>
      </c>
      <c r="BW357">
        <v>1621534249.6</v>
      </c>
      <c r="BX357">
        <v>1118.29</v>
      </c>
      <c r="BY357">
        <v>1128.49</v>
      </c>
      <c r="BZ357">
        <v>12.9482</v>
      </c>
      <c r="CA357">
        <v>12.9363</v>
      </c>
      <c r="CB357">
        <v>1106.16</v>
      </c>
      <c r="CC357">
        <v>12.7947</v>
      </c>
      <c r="CD357">
        <v>700.275</v>
      </c>
      <c r="CE357">
        <v>100.925</v>
      </c>
      <c r="CF357">
        <v>0.0997594</v>
      </c>
      <c r="CG357">
        <v>22.9278</v>
      </c>
      <c r="CH357">
        <v>22.8997</v>
      </c>
      <c r="CI357">
        <v>999.9</v>
      </c>
      <c r="CJ357">
        <v>0</v>
      </c>
      <c r="CK357">
        <v>0</v>
      </c>
      <c r="CL357">
        <v>9950</v>
      </c>
      <c r="CM357">
        <v>0</v>
      </c>
      <c r="CN357">
        <v>3.17755</v>
      </c>
      <c r="CO357">
        <v>600.114</v>
      </c>
      <c r="CP357">
        <v>0.933003</v>
      </c>
      <c r="CQ357">
        <v>0.0669971</v>
      </c>
      <c r="CR357">
        <v>0</v>
      </c>
      <c r="CS357">
        <v>3.381</v>
      </c>
      <c r="CT357">
        <v>4.99951</v>
      </c>
      <c r="CU357">
        <v>86.7281</v>
      </c>
      <c r="CV357">
        <v>4815.03</v>
      </c>
      <c r="CW357">
        <v>37.562</v>
      </c>
      <c r="CX357">
        <v>41.375</v>
      </c>
      <c r="CY357">
        <v>39.937</v>
      </c>
      <c r="CZ357">
        <v>40.875</v>
      </c>
      <c r="DA357">
        <v>39.875</v>
      </c>
      <c r="DB357">
        <v>555.24</v>
      </c>
      <c r="DC357">
        <v>39.87</v>
      </c>
      <c r="DD357">
        <v>0</v>
      </c>
      <c r="DE357">
        <v>1621534253.2</v>
      </c>
      <c r="DF357">
        <v>0</v>
      </c>
      <c r="DG357">
        <v>3.48061153846154</v>
      </c>
      <c r="DH357">
        <v>-0.053220521171639</v>
      </c>
      <c r="DI357">
        <v>0.565329924346286</v>
      </c>
      <c r="DJ357">
        <v>86.4315807692308</v>
      </c>
      <c r="DK357">
        <v>15</v>
      </c>
      <c r="DL357">
        <v>1621533543.5</v>
      </c>
      <c r="DM357" t="s">
        <v>296</v>
      </c>
      <c r="DN357">
        <v>1621533543</v>
      </c>
      <c r="DO357">
        <v>1621533543.5</v>
      </c>
      <c r="DP357">
        <v>4</v>
      </c>
      <c r="DQ357">
        <v>0.002</v>
      </c>
      <c r="DR357">
        <v>0.003</v>
      </c>
      <c r="DS357">
        <v>8.559</v>
      </c>
      <c r="DT357">
        <v>0.154</v>
      </c>
      <c r="DU357">
        <v>420</v>
      </c>
      <c r="DV357">
        <v>13</v>
      </c>
      <c r="DW357">
        <v>1.35</v>
      </c>
      <c r="DX357">
        <v>0.35</v>
      </c>
      <c r="DY357">
        <v>-10.1754385365854</v>
      </c>
      <c r="DZ357">
        <v>0.13905428571431</v>
      </c>
      <c r="EA357">
        <v>0.53810289368122</v>
      </c>
      <c r="EB357">
        <v>1</v>
      </c>
      <c r="EC357">
        <v>3.46658235294118</v>
      </c>
      <c r="ED357">
        <v>0.244422569748526</v>
      </c>
      <c r="EE357">
        <v>0.132316882277509</v>
      </c>
      <c r="EF357">
        <v>1</v>
      </c>
      <c r="EG357">
        <v>0.00487563368292683</v>
      </c>
      <c r="EH357">
        <v>0.0622039789337979</v>
      </c>
      <c r="EI357">
        <v>0.0255428325624135</v>
      </c>
      <c r="EJ357">
        <v>1</v>
      </c>
      <c r="EK357">
        <v>3</v>
      </c>
      <c r="EL357">
        <v>3</v>
      </c>
      <c r="EM357" t="s">
        <v>297</v>
      </c>
      <c r="EN357">
        <v>100</v>
      </c>
      <c r="EO357">
        <v>100</v>
      </c>
      <c r="EP357">
        <v>12.13</v>
      </c>
      <c r="EQ357">
        <v>0.1535</v>
      </c>
      <c r="ER357">
        <v>5.25304998807394</v>
      </c>
      <c r="ES357">
        <v>0.0095515401478521</v>
      </c>
      <c r="ET357">
        <v>-4.08282145803731e-06</v>
      </c>
      <c r="EU357">
        <v>9.61633180237613e-10</v>
      </c>
      <c r="EV357">
        <v>-0.0133641391554055</v>
      </c>
      <c r="EW357">
        <v>0.00964955815971448</v>
      </c>
      <c r="EX357">
        <v>0.000351754833574242</v>
      </c>
      <c r="EY357">
        <v>-6.74969522547015e-06</v>
      </c>
      <c r="EZ357">
        <v>-1</v>
      </c>
      <c r="FA357">
        <v>-1</v>
      </c>
      <c r="FB357">
        <v>-1</v>
      </c>
      <c r="FC357">
        <v>-1</v>
      </c>
      <c r="FD357">
        <v>11.8</v>
      </c>
      <c r="FE357">
        <v>11.8</v>
      </c>
      <c r="FF357">
        <v>2</v>
      </c>
      <c r="FG357">
        <v>793.91</v>
      </c>
      <c r="FH357">
        <v>740.879</v>
      </c>
      <c r="FI357">
        <v>19.9993</v>
      </c>
      <c r="FJ357">
        <v>26.7071</v>
      </c>
      <c r="FK357">
        <v>30.0002</v>
      </c>
      <c r="FL357">
        <v>26.7791</v>
      </c>
      <c r="FM357">
        <v>26.7565</v>
      </c>
      <c r="FN357">
        <v>60.0276</v>
      </c>
      <c r="FO357">
        <v>14.8208</v>
      </c>
      <c r="FP357">
        <v>6.08919</v>
      </c>
      <c r="FQ357">
        <v>20</v>
      </c>
      <c r="FR357">
        <v>1138.36</v>
      </c>
      <c r="FS357">
        <v>12.9953</v>
      </c>
      <c r="FT357">
        <v>100.062</v>
      </c>
      <c r="FU357">
        <v>100.423</v>
      </c>
    </row>
    <row r="358" spans="1:177">
      <c r="A358">
        <v>342</v>
      </c>
      <c r="B358">
        <v>1621534251.6</v>
      </c>
      <c r="C358">
        <v>682.099999904633</v>
      </c>
      <c r="D358" t="s">
        <v>980</v>
      </c>
      <c r="E358" t="s">
        <v>981</v>
      </c>
      <c r="G358">
        <v>1621534251.6</v>
      </c>
      <c r="H358">
        <f>CD358*AF358*(BZ358-CA358)/(100*BS358*(1000-AF358*BZ358))</f>
        <v>0</v>
      </c>
      <c r="I358">
        <f>CD358*AF358*(BY358-BX358*(1000-AF358*CA358)/(1000-AF358*BZ358))/(100*BS358)</f>
        <v>0</v>
      </c>
      <c r="J358">
        <f>BX358 - IF(AF358&gt;1, I358*BS358*100.0/(AH358*CL358), 0)</f>
        <v>0</v>
      </c>
      <c r="K358">
        <f>((Q358-H358/2)*J358-I358)/(Q358+H358/2)</f>
        <v>0</v>
      </c>
      <c r="L358">
        <f>K358*(CE358+CF358)/1000.0</f>
        <v>0</v>
      </c>
      <c r="M358">
        <f>(BX358 - IF(AF358&gt;1, I358*BS358*100.0/(AH358*CL358), 0))*(CE358+CF358)/1000.0</f>
        <v>0</v>
      </c>
      <c r="N358">
        <f>2.0/((1/P358-1/O358)+SIGN(P358)*SQRT((1/P358-1/O358)*(1/P358-1/O358) + 4*BT358/((BT358+1)*(BT358+1))*(2*1/P358*1/O358-1/O358*1/O358)))</f>
        <v>0</v>
      </c>
      <c r="O358">
        <f>IF(LEFT(BU358,1)&lt;&gt;"0",IF(LEFT(BU358,1)="1",3.0,BV358),$D$5+$E$5*(CL358*CE358/($K$5*1000))+$F$5*(CL358*CE358/($K$5*1000))*MAX(MIN(BS358,$J$5),$I$5)*MAX(MIN(BS358,$J$5),$I$5)+$G$5*MAX(MIN(BS358,$J$5),$I$5)*(CL358*CE358/($K$5*1000))+$H$5*(CL358*CE358/($K$5*1000))*(CL358*CE358/($K$5*1000)))</f>
        <v>0</v>
      </c>
      <c r="P358">
        <f>H358*(1000-(1000*0.61365*exp(17.502*T358/(240.97+T358))/(CE358+CF358)+BZ358)/2)/(1000*0.61365*exp(17.502*T358/(240.97+T358))/(CE358+CF358)-BZ358)</f>
        <v>0</v>
      </c>
      <c r="Q358">
        <f>1/((BT358+1)/(N358/1.6)+1/(O358/1.37)) + BT358/((BT358+1)/(N358/1.6) + BT358/(O358/1.37))</f>
        <v>0</v>
      </c>
      <c r="R358">
        <f>(BP358*BR358)</f>
        <v>0</v>
      </c>
      <c r="S358">
        <f>(CG358+(R358+2*0.95*5.67E-8*(((CG358+$B$7)+273)^4-(CG358+273)^4)-44100*H358)/(1.84*29.3*O358+8*0.95*5.67E-8*(CG358+273)^3))</f>
        <v>0</v>
      </c>
      <c r="T358">
        <f>($C$7*CH358+$D$7*CI358+$E$7*S358)</f>
        <v>0</v>
      </c>
      <c r="U358">
        <f>0.61365*exp(17.502*T358/(240.97+T358))</f>
        <v>0</v>
      </c>
      <c r="V358">
        <f>(W358/X358*100)</f>
        <v>0</v>
      </c>
      <c r="W358">
        <f>BZ358*(CE358+CF358)/1000</f>
        <v>0</v>
      </c>
      <c r="X358">
        <f>0.61365*exp(17.502*CG358/(240.97+CG358))</f>
        <v>0</v>
      </c>
      <c r="Y358">
        <f>(U358-BZ358*(CE358+CF358)/1000)</f>
        <v>0</v>
      </c>
      <c r="Z358">
        <f>(-H358*44100)</f>
        <v>0</v>
      </c>
      <c r="AA358">
        <f>2*29.3*O358*0.92*(CG358-T358)</f>
        <v>0</v>
      </c>
      <c r="AB358">
        <f>2*0.95*5.67E-8*(((CG358+$B$7)+273)^4-(T358+273)^4)</f>
        <v>0</v>
      </c>
      <c r="AC358">
        <f>R358+AB358+Z358+AA358</f>
        <v>0</v>
      </c>
      <c r="AD358">
        <v>0</v>
      </c>
      <c r="AE358">
        <v>0</v>
      </c>
      <c r="AF358">
        <f>IF(AD358*$H$13&gt;=AH358,1.0,(AH358/(AH358-AD358*$H$13)))</f>
        <v>0</v>
      </c>
      <c r="AG358">
        <f>(AF358-1)*100</f>
        <v>0</v>
      </c>
      <c r="AH358">
        <f>MAX(0,($B$13+$C$13*CL358)/(1+$D$13*CL358)*CE358/(CG358+273)*$E$13)</f>
        <v>0</v>
      </c>
      <c r="AI358" t="s">
        <v>294</v>
      </c>
      <c r="AJ358">
        <v>0</v>
      </c>
      <c r="AK358">
        <v>0</v>
      </c>
      <c r="AL358">
        <f>AK358-AJ358</f>
        <v>0</v>
      </c>
      <c r="AM358">
        <f>AL358/AK358</f>
        <v>0</v>
      </c>
      <c r="AN358">
        <v>0</v>
      </c>
      <c r="AO358" t="s">
        <v>294</v>
      </c>
      <c r="AP358">
        <v>0</v>
      </c>
      <c r="AQ358">
        <v>0</v>
      </c>
      <c r="AR358">
        <f>1-AP358/AQ358</f>
        <v>0</v>
      </c>
      <c r="AS358">
        <v>0.5</v>
      </c>
      <c r="AT358">
        <f>BP358</f>
        <v>0</v>
      </c>
      <c r="AU358">
        <f>I358</f>
        <v>0</v>
      </c>
      <c r="AV358">
        <f>AR358*AS358*AT358</f>
        <v>0</v>
      </c>
      <c r="AW358">
        <f>BB358/AQ358</f>
        <v>0</v>
      </c>
      <c r="AX358">
        <f>(AU358-AN358)/AT358</f>
        <v>0</v>
      </c>
      <c r="AY358">
        <f>(AK358-AQ358)/AQ358</f>
        <v>0</v>
      </c>
      <c r="AZ358" t="s">
        <v>294</v>
      </c>
      <c r="BA358">
        <v>0</v>
      </c>
      <c r="BB358">
        <f>AQ358-BA358</f>
        <v>0</v>
      </c>
      <c r="BC358">
        <f>(AQ358-AP358)/(AQ358-BA358)</f>
        <v>0</v>
      </c>
      <c r="BD358">
        <f>(AK358-AQ358)/(AK358-BA358)</f>
        <v>0</v>
      </c>
      <c r="BE358">
        <f>(AQ358-AP358)/(AQ358-AJ358)</f>
        <v>0</v>
      </c>
      <c r="BF358">
        <f>(AK358-AQ358)/(AK358-AJ358)</f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f>$B$11*CM358+$C$11*CN358+$F$11*CO358*(1-CR358)</f>
        <v>0</v>
      </c>
      <c r="BP358">
        <f>BO358*BQ358</f>
        <v>0</v>
      </c>
      <c r="BQ358">
        <f>($B$11*$D$9+$C$11*$D$9+$F$11*((DB358+CT358)/MAX(DB358+CT358+DC358, 0.1)*$I$9+DC358/MAX(DB358+CT358+DC358, 0.1)*$J$9))/($B$11+$C$11+$F$11)</f>
        <v>0</v>
      </c>
      <c r="BR358">
        <f>($B$11*$K$9+$C$11*$K$9+$F$11*((DB358+CT358)/MAX(DB358+CT358+DC358, 0.1)*$P$9+DC358/MAX(DB358+CT358+DC358, 0.1)*$Q$9))/($B$11+$C$11+$F$11)</f>
        <v>0</v>
      </c>
      <c r="BS358">
        <v>6</v>
      </c>
      <c r="BT358">
        <v>0.5</v>
      </c>
      <c r="BU358" t="s">
        <v>295</v>
      </c>
      <c r="BV358">
        <v>2</v>
      </c>
      <c r="BW358">
        <v>1621534251.6</v>
      </c>
      <c r="BX358">
        <v>1121.75</v>
      </c>
      <c r="BY358">
        <v>1133.32</v>
      </c>
      <c r="BZ358">
        <v>12.942</v>
      </c>
      <c r="CA358">
        <v>12.8854</v>
      </c>
      <c r="CB358">
        <v>1109.61</v>
      </c>
      <c r="CC358">
        <v>12.7886</v>
      </c>
      <c r="CD358">
        <v>699.801</v>
      </c>
      <c r="CE358">
        <v>100.927</v>
      </c>
      <c r="CF358">
        <v>0.0997974</v>
      </c>
      <c r="CG358">
        <v>22.9293</v>
      </c>
      <c r="CH358">
        <v>22.9012</v>
      </c>
      <c r="CI358">
        <v>999.9</v>
      </c>
      <c r="CJ358">
        <v>0</v>
      </c>
      <c r="CK358">
        <v>0</v>
      </c>
      <c r="CL358">
        <v>10050</v>
      </c>
      <c r="CM358">
        <v>0</v>
      </c>
      <c r="CN358">
        <v>3.17755</v>
      </c>
      <c r="CO358">
        <v>600.113</v>
      </c>
      <c r="CP358">
        <v>0.933003</v>
      </c>
      <c r="CQ358">
        <v>0.0669971</v>
      </c>
      <c r="CR358">
        <v>0</v>
      </c>
      <c r="CS358">
        <v>3.136</v>
      </c>
      <c r="CT358">
        <v>4.99951</v>
      </c>
      <c r="CU358">
        <v>86.7537</v>
      </c>
      <c r="CV358">
        <v>4815.02</v>
      </c>
      <c r="CW358">
        <v>37.562</v>
      </c>
      <c r="CX358">
        <v>41.375</v>
      </c>
      <c r="CY358">
        <v>40</v>
      </c>
      <c r="CZ358">
        <v>40.875</v>
      </c>
      <c r="DA358">
        <v>39.875</v>
      </c>
      <c r="DB358">
        <v>555.24</v>
      </c>
      <c r="DC358">
        <v>39.87</v>
      </c>
      <c r="DD358">
        <v>0</v>
      </c>
      <c r="DE358">
        <v>1621534255.6</v>
      </c>
      <c r="DF358">
        <v>0</v>
      </c>
      <c r="DG358">
        <v>3.45886538461539</v>
      </c>
      <c r="DH358">
        <v>-0.103565821768657</v>
      </c>
      <c r="DI358">
        <v>0.563914537473323</v>
      </c>
      <c r="DJ358">
        <v>86.4607884615385</v>
      </c>
      <c r="DK358">
        <v>15</v>
      </c>
      <c r="DL358">
        <v>1621533543.5</v>
      </c>
      <c r="DM358" t="s">
        <v>296</v>
      </c>
      <c r="DN358">
        <v>1621533543</v>
      </c>
      <c r="DO358">
        <v>1621533543.5</v>
      </c>
      <c r="DP358">
        <v>4</v>
      </c>
      <c r="DQ358">
        <v>0.002</v>
      </c>
      <c r="DR358">
        <v>0.003</v>
      </c>
      <c r="DS358">
        <v>8.559</v>
      </c>
      <c r="DT358">
        <v>0.154</v>
      </c>
      <c r="DU358">
        <v>420</v>
      </c>
      <c r="DV358">
        <v>13</v>
      </c>
      <c r="DW358">
        <v>1.35</v>
      </c>
      <c r="DX358">
        <v>0.35</v>
      </c>
      <c r="DY358">
        <v>-10.2217726829268</v>
      </c>
      <c r="DZ358">
        <v>-0.37748885017423</v>
      </c>
      <c r="EA358">
        <v>0.630559334899887</v>
      </c>
      <c r="EB358">
        <v>1</v>
      </c>
      <c r="EC358">
        <v>3.47397941176471</v>
      </c>
      <c r="ED358">
        <v>0.16341016495764</v>
      </c>
      <c r="EE358">
        <v>0.138787948238039</v>
      </c>
      <c r="EF358">
        <v>1</v>
      </c>
      <c r="EG358">
        <v>0.00574594343902439</v>
      </c>
      <c r="EH358">
        <v>0.0463529578745645</v>
      </c>
      <c r="EI358">
        <v>0.0254125612906629</v>
      </c>
      <c r="EJ358">
        <v>1</v>
      </c>
      <c r="EK358">
        <v>3</v>
      </c>
      <c r="EL358">
        <v>3</v>
      </c>
      <c r="EM358" t="s">
        <v>297</v>
      </c>
      <c r="EN358">
        <v>100</v>
      </c>
      <c r="EO358">
        <v>100</v>
      </c>
      <c r="EP358">
        <v>12.14</v>
      </c>
      <c r="EQ358">
        <v>0.1534</v>
      </c>
      <c r="ER358">
        <v>5.25304998807394</v>
      </c>
      <c r="ES358">
        <v>0.0095515401478521</v>
      </c>
      <c r="ET358">
        <v>-4.08282145803731e-06</v>
      </c>
      <c r="EU358">
        <v>9.61633180237613e-10</v>
      </c>
      <c r="EV358">
        <v>-0.0133641391554055</v>
      </c>
      <c r="EW358">
        <v>0.00964955815971448</v>
      </c>
      <c r="EX358">
        <v>0.000351754833574242</v>
      </c>
      <c r="EY358">
        <v>-6.74969522547015e-06</v>
      </c>
      <c r="EZ358">
        <v>-1</v>
      </c>
      <c r="FA358">
        <v>-1</v>
      </c>
      <c r="FB358">
        <v>-1</v>
      </c>
      <c r="FC358">
        <v>-1</v>
      </c>
      <c r="FD358">
        <v>11.8</v>
      </c>
      <c r="FE358">
        <v>11.8</v>
      </c>
      <c r="FF358">
        <v>2</v>
      </c>
      <c r="FG358">
        <v>793.022</v>
      </c>
      <c r="FH358">
        <v>741.259</v>
      </c>
      <c r="FI358">
        <v>19.9996</v>
      </c>
      <c r="FJ358">
        <v>26.7071</v>
      </c>
      <c r="FK358">
        <v>30</v>
      </c>
      <c r="FL358">
        <v>26.7791</v>
      </c>
      <c r="FM358">
        <v>26.7561</v>
      </c>
      <c r="FN358">
        <v>60.184</v>
      </c>
      <c r="FO358">
        <v>14.0566</v>
      </c>
      <c r="FP358">
        <v>6.08919</v>
      </c>
      <c r="FQ358">
        <v>20</v>
      </c>
      <c r="FR358">
        <v>1141.72</v>
      </c>
      <c r="FS358">
        <v>12.9953</v>
      </c>
      <c r="FT358">
        <v>100.063</v>
      </c>
      <c r="FU358">
        <v>100.419</v>
      </c>
    </row>
    <row r="359" spans="1:177">
      <c r="A359">
        <v>343</v>
      </c>
      <c r="B359">
        <v>1621534253.6</v>
      </c>
      <c r="C359">
        <v>684.099999904633</v>
      </c>
      <c r="D359" t="s">
        <v>982</v>
      </c>
      <c r="E359" t="s">
        <v>983</v>
      </c>
      <c r="G359">
        <v>1621534253.6</v>
      </c>
      <c r="H359">
        <f>CD359*AF359*(BZ359-CA359)/(100*BS359*(1000-AF359*BZ359))</f>
        <v>0</v>
      </c>
      <c r="I359">
        <f>CD359*AF359*(BY359-BX359*(1000-AF359*CA359)/(1000-AF359*BZ359))/(100*BS359)</f>
        <v>0</v>
      </c>
      <c r="J359">
        <f>BX359 - IF(AF359&gt;1, I359*BS359*100.0/(AH359*CL359), 0)</f>
        <v>0</v>
      </c>
      <c r="K359">
        <f>((Q359-H359/2)*J359-I359)/(Q359+H359/2)</f>
        <v>0</v>
      </c>
      <c r="L359">
        <f>K359*(CE359+CF359)/1000.0</f>
        <v>0</v>
      </c>
      <c r="M359">
        <f>(BX359 - IF(AF359&gt;1, I359*BS359*100.0/(AH359*CL359), 0))*(CE359+CF359)/1000.0</f>
        <v>0</v>
      </c>
      <c r="N359">
        <f>2.0/((1/P359-1/O359)+SIGN(P359)*SQRT((1/P359-1/O359)*(1/P359-1/O359) + 4*BT359/((BT359+1)*(BT359+1))*(2*1/P359*1/O359-1/O359*1/O359)))</f>
        <v>0</v>
      </c>
      <c r="O359">
        <f>IF(LEFT(BU359,1)&lt;&gt;"0",IF(LEFT(BU359,1)="1",3.0,BV359),$D$5+$E$5*(CL359*CE359/($K$5*1000))+$F$5*(CL359*CE359/($K$5*1000))*MAX(MIN(BS359,$J$5),$I$5)*MAX(MIN(BS359,$J$5),$I$5)+$G$5*MAX(MIN(BS359,$J$5),$I$5)*(CL359*CE359/($K$5*1000))+$H$5*(CL359*CE359/($K$5*1000))*(CL359*CE359/($K$5*1000)))</f>
        <v>0</v>
      </c>
      <c r="P359">
        <f>H359*(1000-(1000*0.61365*exp(17.502*T359/(240.97+T359))/(CE359+CF359)+BZ359)/2)/(1000*0.61365*exp(17.502*T359/(240.97+T359))/(CE359+CF359)-BZ359)</f>
        <v>0</v>
      </c>
      <c r="Q359">
        <f>1/((BT359+1)/(N359/1.6)+1/(O359/1.37)) + BT359/((BT359+1)/(N359/1.6) + BT359/(O359/1.37))</f>
        <v>0</v>
      </c>
      <c r="R359">
        <f>(BP359*BR359)</f>
        <v>0</v>
      </c>
      <c r="S359">
        <f>(CG359+(R359+2*0.95*5.67E-8*(((CG359+$B$7)+273)^4-(CG359+273)^4)-44100*H359)/(1.84*29.3*O359+8*0.95*5.67E-8*(CG359+273)^3))</f>
        <v>0</v>
      </c>
      <c r="T359">
        <f>($C$7*CH359+$D$7*CI359+$E$7*S359)</f>
        <v>0</v>
      </c>
      <c r="U359">
        <f>0.61365*exp(17.502*T359/(240.97+T359))</f>
        <v>0</v>
      </c>
      <c r="V359">
        <f>(W359/X359*100)</f>
        <v>0</v>
      </c>
      <c r="W359">
        <f>BZ359*(CE359+CF359)/1000</f>
        <v>0</v>
      </c>
      <c r="X359">
        <f>0.61365*exp(17.502*CG359/(240.97+CG359))</f>
        <v>0</v>
      </c>
      <c r="Y359">
        <f>(U359-BZ359*(CE359+CF359)/1000)</f>
        <v>0</v>
      </c>
      <c r="Z359">
        <f>(-H359*44100)</f>
        <v>0</v>
      </c>
      <c r="AA359">
        <f>2*29.3*O359*0.92*(CG359-T359)</f>
        <v>0</v>
      </c>
      <c r="AB359">
        <f>2*0.95*5.67E-8*(((CG359+$B$7)+273)^4-(T359+273)^4)</f>
        <v>0</v>
      </c>
      <c r="AC359">
        <f>R359+AB359+Z359+AA359</f>
        <v>0</v>
      </c>
      <c r="AD359">
        <v>0</v>
      </c>
      <c r="AE359">
        <v>0</v>
      </c>
      <c r="AF359">
        <f>IF(AD359*$H$13&gt;=AH359,1.0,(AH359/(AH359-AD359*$H$13)))</f>
        <v>0</v>
      </c>
      <c r="AG359">
        <f>(AF359-1)*100</f>
        <v>0</v>
      </c>
      <c r="AH359">
        <f>MAX(0,($B$13+$C$13*CL359)/(1+$D$13*CL359)*CE359/(CG359+273)*$E$13)</f>
        <v>0</v>
      </c>
      <c r="AI359" t="s">
        <v>294</v>
      </c>
      <c r="AJ359">
        <v>0</v>
      </c>
      <c r="AK359">
        <v>0</v>
      </c>
      <c r="AL359">
        <f>AK359-AJ359</f>
        <v>0</v>
      </c>
      <c r="AM359">
        <f>AL359/AK359</f>
        <v>0</v>
      </c>
      <c r="AN359">
        <v>0</v>
      </c>
      <c r="AO359" t="s">
        <v>294</v>
      </c>
      <c r="AP359">
        <v>0</v>
      </c>
      <c r="AQ359">
        <v>0</v>
      </c>
      <c r="AR359">
        <f>1-AP359/AQ359</f>
        <v>0</v>
      </c>
      <c r="AS359">
        <v>0.5</v>
      </c>
      <c r="AT359">
        <f>BP359</f>
        <v>0</v>
      </c>
      <c r="AU359">
        <f>I359</f>
        <v>0</v>
      </c>
      <c r="AV359">
        <f>AR359*AS359*AT359</f>
        <v>0</v>
      </c>
      <c r="AW359">
        <f>BB359/AQ359</f>
        <v>0</v>
      </c>
      <c r="AX359">
        <f>(AU359-AN359)/AT359</f>
        <v>0</v>
      </c>
      <c r="AY359">
        <f>(AK359-AQ359)/AQ359</f>
        <v>0</v>
      </c>
      <c r="AZ359" t="s">
        <v>294</v>
      </c>
      <c r="BA359">
        <v>0</v>
      </c>
      <c r="BB359">
        <f>AQ359-BA359</f>
        <v>0</v>
      </c>
      <c r="BC359">
        <f>(AQ359-AP359)/(AQ359-BA359)</f>
        <v>0</v>
      </c>
      <c r="BD359">
        <f>(AK359-AQ359)/(AK359-BA359)</f>
        <v>0</v>
      </c>
      <c r="BE359">
        <f>(AQ359-AP359)/(AQ359-AJ359)</f>
        <v>0</v>
      </c>
      <c r="BF359">
        <f>(AK359-AQ359)/(AK359-AJ359)</f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f>$B$11*CM359+$C$11*CN359+$F$11*CO359*(1-CR359)</f>
        <v>0</v>
      </c>
      <c r="BP359">
        <f>BO359*BQ359</f>
        <v>0</v>
      </c>
      <c r="BQ359">
        <f>($B$11*$D$9+$C$11*$D$9+$F$11*((DB359+CT359)/MAX(DB359+CT359+DC359, 0.1)*$I$9+DC359/MAX(DB359+CT359+DC359, 0.1)*$J$9))/($B$11+$C$11+$F$11)</f>
        <v>0</v>
      </c>
      <c r="BR359">
        <f>($B$11*$K$9+$C$11*$K$9+$F$11*((DB359+CT359)/MAX(DB359+CT359+DC359, 0.1)*$P$9+DC359/MAX(DB359+CT359+DC359, 0.1)*$Q$9))/($B$11+$C$11+$F$11)</f>
        <v>0</v>
      </c>
      <c r="BS359">
        <v>6</v>
      </c>
      <c r="BT359">
        <v>0.5</v>
      </c>
      <c r="BU359" t="s">
        <v>295</v>
      </c>
      <c r="BV359">
        <v>2</v>
      </c>
      <c r="BW359">
        <v>1621534253.6</v>
      </c>
      <c r="BX359">
        <v>1124.94</v>
      </c>
      <c r="BY359">
        <v>1135.38</v>
      </c>
      <c r="BZ359">
        <v>12.9439</v>
      </c>
      <c r="CA359">
        <v>12.9765</v>
      </c>
      <c r="CB359">
        <v>1112.79</v>
      </c>
      <c r="CC359">
        <v>12.7904</v>
      </c>
      <c r="CD359">
        <v>700.029</v>
      </c>
      <c r="CE359">
        <v>100.926</v>
      </c>
      <c r="CF359">
        <v>0.0998029</v>
      </c>
      <c r="CG359">
        <v>22.9297</v>
      </c>
      <c r="CH359">
        <v>22.9086</v>
      </c>
      <c r="CI359">
        <v>999.9</v>
      </c>
      <c r="CJ359">
        <v>0</v>
      </c>
      <c r="CK359">
        <v>0</v>
      </c>
      <c r="CL359">
        <v>9980</v>
      </c>
      <c r="CM359">
        <v>0</v>
      </c>
      <c r="CN359">
        <v>3.17755</v>
      </c>
      <c r="CO359">
        <v>600.115</v>
      </c>
      <c r="CP359">
        <v>0.933003</v>
      </c>
      <c r="CQ359">
        <v>0.0669971</v>
      </c>
      <c r="CR359">
        <v>0</v>
      </c>
      <c r="CS359">
        <v>3.3148</v>
      </c>
      <c r="CT359">
        <v>4.99951</v>
      </c>
      <c r="CU359">
        <v>86.469</v>
      </c>
      <c r="CV359">
        <v>4815.03</v>
      </c>
      <c r="CW359">
        <v>37.562</v>
      </c>
      <c r="CX359">
        <v>41.375</v>
      </c>
      <c r="CY359">
        <v>39.937</v>
      </c>
      <c r="CZ359">
        <v>40.875</v>
      </c>
      <c r="DA359">
        <v>39.875</v>
      </c>
      <c r="DB359">
        <v>555.24</v>
      </c>
      <c r="DC359">
        <v>39.87</v>
      </c>
      <c r="DD359">
        <v>0</v>
      </c>
      <c r="DE359">
        <v>1621534257.4</v>
      </c>
      <c r="DF359">
        <v>0</v>
      </c>
      <c r="DG359">
        <v>3.474216</v>
      </c>
      <c r="DH359">
        <v>0.498161524062412</v>
      </c>
      <c r="DI359">
        <v>0.785315392877866</v>
      </c>
      <c r="DJ359">
        <v>86.464036</v>
      </c>
      <c r="DK359">
        <v>15</v>
      </c>
      <c r="DL359">
        <v>1621533543.5</v>
      </c>
      <c r="DM359" t="s">
        <v>296</v>
      </c>
      <c r="DN359">
        <v>1621533543</v>
      </c>
      <c r="DO359">
        <v>1621533543.5</v>
      </c>
      <c r="DP359">
        <v>4</v>
      </c>
      <c r="DQ359">
        <v>0.002</v>
      </c>
      <c r="DR359">
        <v>0.003</v>
      </c>
      <c r="DS359">
        <v>8.559</v>
      </c>
      <c r="DT359">
        <v>0.154</v>
      </c>
      <c r="DU359">
        <v>420</v>
      </c>
      <c r="DV359">
        <v>13</v>
      </c>
      <c r="DW359">
        <v>1.35</v>
      </c>
      <c r="DX359">
        <v>0.35</v>
      </c>
      <c r="DY359">
        <v>-10.1983290243902</v>
      </c>
      <c r="DZ359">
        <v>-0.154446689895476</v>
      </c>
      <c r="EA359">
        <v>0.771012201734472</v>
      </c>
      <c r="EB359">
        <v>1</v>
      </c>
      <c r="EC359">
        <v>3.47153428571429</v>
      </c>
      <c r="ED359">
        <v>0.0422453417529962</v>
      </c>
      <c r="EE359">
        <v>0.155399602762605</v>
      </c>
      <c r="EF359">
        <v>1</v>
      </c>
      <c r="EG359">
        <v>0.0115543462682927</v>
      </c>
      <c r="EH359">
        <v>0.0995522194076655</v>
      </c>
      <c r="EI359">
        <v>0.0366791883452489</v>
      </c>
      <c r="EJ359">
        <v>1</v>
      </c>
      <c r="EK359">
        <v>3</v>
      </c>
      <c r="EL359">
        <v>3</v>
      </c>
      <c r="EM359" t="s">
        <v>297</v>
      </c>
      <c r="EN359">
        <v>100</v>
      </c>
      <c r="EO359">
        <v>100</v>
      </c>
      <c r="EP359">
        <v>12.15</v>
      </c>
      <c r="EQ359">
        <v>0.1535</v>
      </c>
      <c r="ER359">
        <v>5.25304998807394</v>
      </c>
      <c r="ES359">
        <v>0.0095515401478521</v>
      </c>
      <c r="ET359">
        <v>-4.08282145803731e-06</v>
      </c>
      <c r="EU359">
        <v>9.61633180237613e-10</v>
      </c>
      <c r="EV359">
        <v>-0.0133641391554055</v>
      </c>
      <c r="EW359">
        <v>0.00964955815971448</v>
      </c>
      <c r="EX359">
        <v>0.000351754833574242</v>
      </c>
      <c r="EY359">
        <v>-6.74969522547015e-06</v>
      </c>
      <c r="EZ359">
        <v>-1</v>
      </c>
      <c r="FA359">
        <v>-1</v>
      </c>
      <c r="FB359">
        <v>-1</v>
      </c>
      <c r="FC359">
        <v>-1</v>
      </c>
      <c r="FD359">
        <v>11.8</v>
      </c>
      <c r="FE359">
        <v>11.8</v>
      </c>
      <c r="FF359">
        <v>2</v>
      </c>
      <c r="FG359">
        <v>793.199</v>
      </c>
      <c r="FH359">
        <v>741.417</v>
      </c>
      <c r="FI359">
        <v>19.9998</v>
      </c>
      <c r="FJ359">
        <v>26.7057</v>
      </c>
      <c r="FK359">
        <v>30.0002</v>
      </c>
      <c r="FL359">
        <v>26.7791</v>
      </c>
      <c r="FM359">
        <v>26.7543</v>
      </c>
      <c r="FN359">
        <v>60.3147</v>
      </c>
      <c r="FO359">
        <v>14.5395</v>
      </c>
      <c r="FP359">
        <v>6.08919</v>
      </c>
      <c r="FQ359">
        <v>20</v>
      </c>
      <c r="FR359">
        <v>1145.11</v>
      </c>
      <c r="FS359">
        <v>12.9953</v>
      </c>
      <c r="FT359">
        <v>100.064</v>
      </c>
      <c r="FU359">
        <v>100.425</v>
      </c>
    </row>
    <row r="360" spans="1:177">
      <c r="A360">
        <v>344</v>
      </c>
      <c r="B360">
        <v>1621534255.6</v>
      </c>
      <c r="C360">
        <v>686.099999904633</v>
      </c>
      <c r="D360" t="s">
        <v>984</v>
      </c>
      <c r="E360" t="s">
        <v>985</v>
      </c>
      <c r="G360">
        <v>1621534255.6</v>
      </c>
      <c r="H360">
        <f>CD360*AF360*(BZ360-CA360)/(100*BS360*(1000-AF360*BZ360))</f>
        <v>0</v>
      </c>
      <c r="I360">
        <f>CD360*AF360*(BY360-BX360*(1000-AF360*CA360)/(1000-AF360*BZ360))/(100*BS360)</f>
        <v>0</v>
      </c>
      <c r="J360">
        <f>BX360 - IF(AF360&gt;1, I360*BS360*100.0/(AH360*CL360), 0)</f>
        <v>0</v>
      </c>
      <c r="K360">
        <f>((Q360-H360/2)*J360-I360)/(Q360+H360/2)</f>
        <v>0</v>
      </c>
      <c r="L360">
        <f>K360*(CE360+CF360)/1000.0</f>
        <v>0</v>
      </c>
      <c r="M360">
        <f>(BX360 - IF(AF360&gt;1, I360*BS360*100.0/(AH360*CL360), 0))*(CE360+CF360)/1000.0</f>
        <v>0</v>
      </c>
      <c r="N360">
        <f>2.0/((1/P360-1/O360)+SIGN(P360)*SQRT((1/P360-1/O360)*(1/P360-1/O360) + 4*BT360/((BT360+1)*(BT360+1))*(2*1/P360*1/O360-1/O360*1/O360)))</f>
        <v>0</v>
      </c>
      <c r="O360">
        <f>IF(LEFT(BU360,1)&lt;&gt;"0",IF(LEFT(BU360,1)="1",3.0,BV360),$D$5+$E$5*(CL360*CE360/($K$5*1000))+$F$5*(CL360*CE360/($K$5*1000))*MAX(MIN(BS360,$J$5),$I$5)*MAX(MIN(BS360,$J$5),$I$5)+$G$5*MAX(MIN(BS360,$J$5),$I$5)*(CL360*CE360/($K$5*1000))+$H$5*(CL360*CE360/($K$5*1000))*(CL360*CE360/($K$5*1000)))</f>
        <v>0</v>
      </c>
      <c r="P360">
        <f>H360*(1000-(1000*0.61365*exp(17.502*T360/(240.97+T360))/(CE360+CF360)+BZ360)/2)/(1000*0.61365*exp(17.502*T360/(240.97+T360))/(CE360+CF360)-BZ360)</f>
        <v>0</v>
      </c>
      <c r="Q360">
        <f>1/((BT360+1)/(N360/1.6)+1/(O360/1.37)) + BT360/((BT360+1)/(N360/1.6) + BT360/(O360/1.37))</f>
        <v>0</v>
      </c>
      <c r="R360">
        <f>(BP360*BR360)</f>
        <v>0</v>
      </c>
      <c r="S360">
        <f>(CG360+(R360+2*0.95*5.67E-8*(((CG360+$B$7)+273)^4-(CG360+273)^4)-44100*H360)/(1.84*29.3*O360+8*0.95*5.67E-8*(CG360+273)^3))</f>
        <v>0</v>
      </c>
      <c r="T360">
        <f>($C$7*CH360+$D$7*CI360+$E$7*S360)</f>
        <v>0</v>
      </c>
      <c r="U360">
        <f>0.61365*exp(17.502*T360/(240.97+T360))</f>
        <v>0</v>
      </c>
      <c r="V360">
        <f>(W360/X360*100)</f>
        <v>0</v>
      </c>
      <c r="W360">
        <f>BZ360*(CE360+CF360)/1000</f>
        <v>0</v>
      </c>
      <c r="X360">
        <f>0.61365*exp(17.502*CG360/(240.97+CG360))</f>
        <v>0</v>
      </c>
      <c r="Y360">
        <f>(U360-BZ360*(CE360+CF360)/1000)</f>
        <v>0</v>
      </c>
      <c r="Z360">
        <f>(-H360*44100)</f>
        <v>0</v>
      </c>
      <c r="AA360">
        <f>2*29.3*O360*0.92*(CG360-T360)</f>
        <v>0</v>
      </c>
      <c r="AB360">
        <f>2*0.95*5.67E-8*(((CG360+$B$7)+273)^4-(T360+273)^4)</f>
        <v>0</v>
      </c>
      <c r="AC360">
        <f>R360+AB360+Z360+AA360</f>
        <v>0</v>
      </c>
      <c r="AD360">
        <v>0</v>
      </c>
      <c r="AE360">
        <v>0</v>
      </c>
      <c r="AF360">
        <f>IF(AD360*$H$13&gt;=AH360,1.0,(AH360/(AH360-AD360*$H$13)))</f>
        <v>0</v>
      </c>
      <c r="AG360">
        <f>(AF360-1)*100</f>
        <v>0</v>
      </c>
      <c r="AH360">
        <f>MAX(0,($B$13+$C$13*CL360)/(1+$D$13*CL360)*CE360/(CG360+273)*$E$13)</f>
        <v>0</v>
      </c>
      <c r="AI360" t="s">
        <v>294</v>
      </c>
      <c r="AJ360">
        <v>0</v>
      </c>
      <c r="AK360">
        <v>0</v>
      </c>
      <c r="AL360">
        <f>AK360-AJ360</f>
        <v>0</v>
      </c>
      <c r="AM360">
        <f>AL360/AK360</f>
        <v>0</v>
      </c>
      <c r="AN360">
        <v>0</v>
      </c>
      <c r="AO360" t="s">
        <v>294</v>
      </c>
      <c r="AP360">
        <v>0</v>
      </c>
      <c r="AQ360">
        <v>0</v>
      </c>
      <c r="AR360">
        <f>1-AP360/AQ360</f>
        <v>0</v>
      </c>
      <c r="AS360">
        <v>0.5</v>
      </c>
      <c r="AT360">
        <f>BP360</f>
        <v>0</v>
      </c>
      <c r="AU360">
        <f>I360</f>
        <v>0</v>
      </c>
      <c r="AV360">
        <f>AR360*AS360*AT360</f>
        <v>0</v>
      </c>
      <c r="AW360">
        <f>BB360/AQ360</f>
        <v>0</v>
      </c>
      <c r="AX360">
        <f>(AU360-AN360)/AT360</f>
        <v>0</v>
      </c>
      <c r="AY360">
        <f>(AK360-AQ360)/AQ360</f>
        <v>0</v>
      </c>
      <c r="AZ360" t="s">
        <v>294</v>
      </c>
      <c r="BA360">
        <v>0</v>
      </c>
      <c r="BB360">
        <f>AQ360-BA360</f>
        <v>0</v>
      </c>
      <c r="BC360">
        <f>(AQ360-AP360)/(AQ360-BA360)</f>
        <v>0</v>
      </c>
      <c r="BD360">
        <f>(AK360-AQ360)/(AK360-BA360)</f>
        <v>0</v>
      </c>
      <c r="BE360">
        <f>(AQ360-AP360)/(AQ360-AJ360)</f>
        <v>0</v>
      </c>
      <c r="BF360">
        <f>(AK360-AQ360)/(AK360-AJ360)</f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f>$B$11*CM360+$C$11*CN360+$F$11*CO360*(1-CR360)</f>
        <v>0</v>
      </c>
      <c r="BP360">
        <f>BO360*BQ360</f>
        <v>0</v>
      </c>
      <c r="BQ360">
        <f>($B$11*$D$9+$C$11*$D$9+$F$11*((DB360+CT360)/MAX(DB360+CT360+DC360, 0.1)*$I$9+DC360/MAX(DB360+CT360+DC360, 0.1)*$J$9))/($B$11+$C$11+$F$11)</f>
        <v>0</v>
      </c>
      <c r="BR360">
        <f>($B$11*$K$9+$C$11*$K$9+$F$11*((DB360+CT360)/MAX(DB360+CT360+DC360, 0.1)*$P$9+DC360/MAX(DB360+CT360+DC360, 0.1)*$Q$9))/($B$11+$C$11+$F$11)</f>
        <v>0</v>
      </c>
      <c r="BS360">
        <v>6</v>
      </c>
      <c r="BT360">
        <v>0.5</v>
      </c>
      <c r="BU360" t="s">
        <v>295</v>
      </c>
      <c r="BV360">
        <v>2</v>
      </c>
      <c r="BW360">
        <v>1621534255.6</v>
      </c>
      <c r="BX360">
        <v>1128.21</v>
      </c>
      <c r="BY360">
        <v>1138.65</v>
      </c>
      <c r="BZ360">
        <v>12.9517</v>
      </c>
      <c r="CA360">
        <v>12.9611</v>
      </c>
      <c r="CB360">
        <v>1116.04</v>
      </c>
      <c r="CC360">
        <v>12.7981</v>
      </c>
      <c r="CD360">
        <v>700.181</v>
      </c>
      <c r="CE360">
        <v>100.927</v>
      </c>
      <c r="CF360">
        <v>0.100324</v>
      </c>
      <c r="CG360">
        <v>22.9301</v>
      </c>
      <c r="CH360">
        <v>22.8884</v>
      </c>
      <c r="CI360">
        <v>999.9</v>
      </c>
      <c r="CJ360">
        <v>0</v>
      </c>
      <c r="CK360">
        <v>0</v>
      </c>
      <c r="CL360">
        <v>9950</v>
      </c>
      <c r="CM360">
        <v>0</v>
      </c>
      <c r="CN360">
        <v>3.17755</v>
      </c>
      <c r="CO360">
        <v>599.807</v>
      </c>
      <c r="CP360">
        <v>0.932968</v>
      </c>
      <c r="CQ360">
        <v>0.0670323</v>
      </c>
      <c r="CR360">
        <v>0</v>
      </c>
      <c r="CS360">
        <v>3.4509</v>
      </c>
      <c r="CT360">
        <v>4.99951</v>
      </c>
      <c r="CU360">
        <v>86.5774</v>
      </c>
      <c r="CV360">
        <v>4812.49</v>
      </c>
      <c r="CW360">
        <v>37.562</v>
      </c>
      <c r="CX360">
        <v>41.375</v>
      </c>
      <c r="CY360">
        <v>40</v>
      </c>
      <c r="CZ360">
        <v>40.875</v>
      </c>
      <c r="DA360">
        <v>39.875</v>
      </c>
      <c r="DB360">
        <v>554.94</v>
      </c>
      <c r="DC360">
        <v>39.87</v>
      </c>
      <c r="DD360">
        <v>0</v>
      </c>
      <c r="DE360">
        <v>1621534259.2</v>
      </c>
      <c r="DF360">
        <v>0</v>
      </c>
      <c r="DG360">
        <v>3.47363461538462</v>
      </c>
      <c r="DH360">
        <v>0.288700847003751</v>
      </c>
      <c r="DI360">
        <v>0.938618810886593</v>
      </c>
      <c r="DJ360">
        <v>86.4792076923077</v>
      </c>
      <c r="DK360">
        <v>15</v>
      </c>
      <c r="DL360">
        <v>1621533543.5</v>
      </c>
      <c r="DM360" t="s">
        <v>296</v>
      </c>
      <c r="DN360">
        <v>1621533543</v>
      </c>
      <c r="DO360">
        <v>1621533543.5</v>
      </c>
      <c r="DP360">
        <v>4</v>
      </c>
      <c r="DQ360">
        <v>0.002</v>
      </c>
      <c r="DR360">
        <v>0.003</v>
      </c>
      <c r="DS360">
        <v>8.559</v>
      </c>
      <c r="DT360">
        <v>0.154</v>
      </c>
      <c r="DU360">
        <v>420</v>
      </c>
      <c r="DV360">
        <v>13</v>
      </c>
      <c r="DW360">
        <v>1.35</v>
      </c>
      <c r="DX360">
        <v>0.35</v>
      </c>
      <c r="DY360">
        <v>-10.2122851219512</v>
      </c>
      <c r="DZ360">
        <v>-0.614369477351922</v>
      </c>
      <c r="EA360">
        <v>0.773767697376308</v>
      </c>
      <c r="EB360">
        <v>0</v>
      </c>
      <c r="EC360">
        <v>3.47848235294118</v>
      </c>
      <c r="ED360">
        <v>0.0688205483863045</v>
      </c>
      <c r="EE360">
        <v>0.171363688703962</v>
      </c>
      <c r="EF360">
        <v>1</v>
      </c>
      <c r="EG360">
        <v>0.0088721013902439</v>
      </c>
      <c r="EH360">
        <v>0.0146550490662021</v>
      </c>
      <c r="EI360">
        <v>0.0384991170095812</v>
      </c>
      <c r="EJ360">
        <v>1</v>
      </c>
      <c r="EK360">
        <v>2</v>
      </c>
      <c r="EL360">
        <v>3</v>
      </c>
      <c r="EM360" t="s">
        <v>306</v>
      </c>
      <c r="EN360">
        <v>100</v>
      </c>
      <c r="EO360">
        <v>100</v>
      </c>
      <c r="EP360">
        <v>12.17</v>
      </c>
      <c r="EQ360">
        <v>0.1536</v>
      </c>
      <c r="ER360">
        <v>5.25304998807394</v>
      </c>
      <c r="ES360">
        <v>0.0095515401478521</v>
      </c>
      <c r="ET360">
        <v>-4.08282145803731e-06</v>
      </c>
      <c r="EU360">
        <v>9.61633180237613e-10</v>
      </c>
      <c r="EV360">
        <v>-0.0133641391554055</v>
      </c>
      <c r="EW360">
        <v>0.00964955815971448</v>
      </c>
      <c r="EX360">
        <v>0.000351754833574242</v>
      </c>
      <c r="EY360">
        <v>-6.74969522547015e-06</v>
      </c>
      <c r="EZ360">
        <v>-1</v>
      </c>
      <c r="FA360">
        <v>-1</v>
      </c>
      <c r="FB360">
        <v>-1</v>
      </c>
      <c r="FC360">
        <v>-1</v>
      </c>
      <c r="FD360">
        <v>11.9</v>
      </c>
      <c r="FE360">
        <v>11.9</v>
      </c>
      <c r="FF360">
        <v>2</v>
      </c>
      <c r="FG360">
        <v>793.91</v>
      </c>
      <c r="FH360">
        <v>741.228</v>
      </c>
      <c r="FI360">
        <v>19.9999</v>
      </c>
      <c r="FJ360">
        <v>26.7048</v>
      </c>
      <c r="FK360">
        <v>30</v>
      </c>
      <c r="FL360">
        <v>26.7791</v>
      </c>
      <c r="FM360">
        <v>26.7543</v>
      </c>
      <c r="FN360">
        <v>60.459</v>
      </c>
      <c r="FO360">
        <v>14.5395</v>
      </c>
      <c r="FP360">
        <v>6.08919</v>
      </c>
      <c r="FQ360">
        <v>20</v>
      </c>
      <c r="FR360">
        <v>1148.49</v>
      </c>
      <c r="FS360">
        <v>12.9953</v>
      </c>
      <c r="FT360">
        <v>100.064</v>
      </c>
      <c r="FU360">
        <v>100.423</v>
      </c>
    </row>
    <row r="361" spans="1:177">
      <c r="A361">
        <v>345</v>
      </c>
      <c r="B361">
        <v>1621534257.6</v>
      </c>
      <c r="C361">
        <v>688.099999904633</v>
      </c>
      <c r="D361" t="s">
        <v>986</v>
      </c>
      <c r="E361" t="s">
        <v>987</v>
      </c>
      <c r="G361">
        <v>1621534257.6</v>
      </c>
      <c r="H361">
        <f>CD361*AF361*(BZ361-CA361)/(100*BS361*(1000-AF361*BZ361))</f>
        <v>0</v>
      </c>
      <c r="I361">
        <f>CD361*AF361*(BY361-BX361*(1000-AF361*CA361)/(1000-AF361*BZ361))/(100*BS361)</f>
        <v>0</v>
      </c>
      <c r="J361">
        <f>BX361 - IF(AF361&gt;1, I361*BS361*100.0/(AH361*CL361), 0)</f>
        <v>0</v>
      </c>
      <c r="K361">
        <f>((Q361-H361/2)*J361-I361)/(Q361+H361/2)</f>
        <v>0</v>
      </c>
      <c r="L361">
        <f>K361*(CE361+CF361)/1000.0</f>
        <v>0</v>
      </c>
      <c r="M361">
        <f>(BX361 - IF(AF361&gt;1, I361*BS361*100.0/(AH361*CL361), 0))*(CE361+CF361)/1000.0</f>
        <v>0</v>
      </c>
      <c r="N361">
        <f>2.0/((1/P361-1/O361)+SIGN(P361)*SQRT((1/P361-1/O361)*(1/P361-1/O361) + 4*BT361/((BT361+1)*(BT361+1))*(2*1/P361*1/O361-1/O361*1/O361)))</f>
        <v>0</v>
      </c>
      <c r="O361">
        <f>IF(LEFT(BU361,1)&lt;&gt;"0",IF(LEFT(BU361,1)="1",3.0,BV361),$D$5+$E$5*(CL361*CE361/($K$5*1000))+$F$5*(CL361*CE361/($K$5*1000))*MAX(MIN(BS361,$J$5),$I$5)*MAX(MIN(BS361,$J$5),$I$5)+$G$5*MAX(MIN(BS361,$J$5),$I$5)*(CL361*CE361/($K$5*1000))+$H$5*(CL361*CE361/($K$5*1000))*(CL361*CE361/($K$5*1000)))</f>
        <v>0</v>
      </c>
      <c r="P361">
        <f>H361*(1000-(1000*0.61365*exp(17.502*T361/(240.97+T361))/(CE361+CF361)+BZ361)/2)/(1000*0.61365*exp(17.502*T361/(240.97+T361))/(CE361+CF361)-BZ361)</f>
        <v>0</v>
      </c>
      <c r="Q361">
        <f>1/((BT361+1)/(N361/1.6)+1/(O361/1.37)) + BT361/((BT361+1)/(N361/1.6) + BT361/(O361/1.37))</f>
        <v>0</v>
      </c>
      <c r="R361">
        <f>(BP361*BR361)</f>
        <v>0</v>
      </c>
      <c r="S361">
        <f>(CG361+(R361+2*0.95*5.67E-8*(((CG361+$B$7)+273)^4-(CG361+273)^4)-44100*H361)/(1.84*29.3*O361+8*0.95*5.67E-8*(CG361+273)^3))</f>
        <v>0</v>
      </c>
      <c r="T361">
        <f>($C$7*CH361+$D$7*CI361+$E$7*S361)</f>
        <v>0</v>
      </c>
      <c r="U361">
        <f>0.61365*exp(17.502*T361/(240.97+T361))</f>
        <v>0</v>
      </c>
      <c r="V361">
        <f>(W361/X361*100)</f>
        <v>0</v>
      </c>
      <c r="W361">
        <f>BZ361*(CE361+CF361)/1000</f>
        <v>0</v>
      </c>
      <c r="X361">
        <f>0.61365*exp(17.502*CG361/(240.97+CG361))</f>
        <v>0</v>
      </c>
      <c r="Y361">
        <f>(U361-BZ361*(CE361+CF361)/1000)</f>
        <v>0</v>
      </c>
      <c r="Z361">
        <f>(-H361*44100)</f>
        <v>0</v>
      </c>
      <c r="AA361">
        <f>2*29.3*O361*0.92*(CG361-T361)</f>
        <v>0</v>
      </c>
      <c r="AB361">
        <f>2*0.95*5.67E-8*(((CG361+$B$7)+273)^4-(T361+273)^4)</f>
        <v>0</v>
      </c>
      <c r="AC361">
        <f>R361+AB361+Z361+AA361</f>
        <v>0</v>
      </c>
      <c r="AD361">
        <v>0</v>
      </c>
      <c r="AE361">
        <v>0</v>
      </c>
      <c r="AF361">
        <f>IF(AD361*$H$13&gt;=AH361,1.0,(AH361/(AH361-AD361*$H$13)))</f>
        <v>0</v>
      </c>
      <c r="AG361">
        <f>(AF361-1)*100</f>
        <v>0</v>
      </c>
      <c r="AH361">
        <f>MAX(0,($B$13+$C$13*CL361)/(1+$D$13*CL361)*CE361/(CG361+273)*$E$13)</f>
        <v>0</v>
      </c>
      <c r="AI361" t="s">
        <v>294</v>
      </c>
      <c r="AJ361">
        <v>0</v>
      </c>
      <c r="AK361">
        <v>0</v>
      </c>
      <c r="AL361">
        <f>AK361-AJ361</f>
        <v>0</v>
      </c>
      <c r="AM361">
        <f>AL361/AK361</f>
        <v>0</v>
      </c>
      <c r="AN361">
        <v>0</v>
      </c>
      <c r="AO361" t="s">
        <v>294</v>
      </c>
      <c r="AP361">
        <v>0</v>
      </c>
      <c r="AQ361">
        <v>0</v>
      </c>
      <c r="AR361">
        <f>1-AP361/AQ361</f>
        <v>0</v>
      </c>
      <c r="AS361">
        <v>0.5</v>
      </c>
      <c r="AT361">
        <f>BP361</f>
        <v>0</v>
      </c>
      <c r="AU361">
        <f>I361</f>
        <v>0</v>
      </c>
      <c r="AV361">
        <f>AR361*AS361*AT361</f>
        <v>0</v>
      </c>
      <c r="AW361">
        <f>BB361/AQ361</f>
        <v>0</v>
      </c>
      <c r="AX361">
        <f>(AU361-AN361)/AT361</f>
        <v>0</v>
      </c>
      <c r="AY361">
        <f>(AK361-AQ361)/AQ361</f>
        <v>0</v>
      </c>
      <c r="AZ361" t="s">
        <v>294</v>
      </c>
      <c r="BA361">
        <v>0</v>
      </c>
      <c r="BB361">
        <f>AQ361-BA361</f>
        <v>0</v>
      </c>
      <c r="BC361">
        <f>(AQ361-AP361)/(AQ361-BA361)</f>
        <v>0</v>
      </c>
      <c r="BD361">
        <f>(AK361-AQ361)/(AK361-BA361)</f>
        <v>0</v>
      </c>
      <c r="BE361">
        <f>(AQ361-AP361)/(AQ361-AJ361)</f>
        <v>0</v>
      </c>
      <c r="BF361">
        <f>(AK361-AQ361)/(AK361-AJ361)</f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f>$B$11*CM361+$C$11*CN361+$F$11*CO361*(1-CR361)</f>
        <v>0</v>
      </c>
      <c r="BP361">
        <f>BO361*BQ361</f>
        <v>0</v>
      </c>
      <c r="BQ361">
        <f>($B$11*$D$9+$C$11*$D$9+$F$11*((DB361+CT361)/MAX(DB361+CT361+DC361, 0.1)*$I$9+DC361/MAX(DB361+CT361+DC361, 0.1)*$J$9))/($B$11+$C$11+$F$11)</f>
        <v>0</v>
      </c>
      <c r="BR361">
        <f>($B$11*$K$9+$C$11*$K$9+$F$11*((DB361+CT361)/MAX(DB361+CT361+DC361, 0.1)*$P$9+DC361/MAX(DB361+CT361+DC361, 0.1)*$Q$9))/($B$11+$C$11+$F$11)</f>
        <v>0</v>
      </c>
      <c r="BS361">
        <v>6</v>
      </c>
      <c r="BT361">
        <v>0.5</v>
      </c>
      <c r="BU361" t="s">
        <v>295</v>
      </c>
      <c r="BV361">
        <v>2</v>
      </c>
      <c r="BW361">
        <v>1621534257.6</v>
      </c>
      <c r="BX361">
        <v>1131.7</v>
      </c>
      <c r="BY361">
        <v>1141.96</v>
      </c>
      <c r="BZ361">
        <v>12.9524</v>
      </c>
      <c r="CA361">
        <v>12.9591</v>
      </c>
      <c r="CB361">
        <v>1119.52</v>
      </c>
      <c r="CC361">
        <v>12.7988</v>
      </c>
      <c r="CD361">
        <v>699.967</v>
      </c>
      <c r="CE361">
        <v>100.928</v>
      </c>
      <c r="CF361">
        <v>0.100391</v>
      </c>
      <c r="CG361">
        <v>22.9305</v>
      </c>
      <c r="CH361">
        <v>22.9036</v>
      </c>
      <c r="CI361">
        <v>999.9</v>
      </c>
      <c r="CJ361">
        <v>0</v>
      </c>
      <c r="CK361">
        <v>0</v>
      </c>
      <c r="CL361">
        <v>10020</v>
      </c>
      <c r="CM361">
        <v>0</v>
      </c>
      <c r="CN361">
        <v>3.16624</v>
      </c>
      <c r="CO361">
        <v>600.117</v>
      </c>
      <c r="CP361">
        <v>0.933003</v>
      </c>
      <c r="CQ361">
        <v>0.0669971</v>
      </c>
      <c r="CR361">
        <v>0</v>
      </c>
      <c r="CS361">
        <v>3.4258</v>
      </c>
      <c r="CT361">
        <v>4.99951</v>
      </c>
      <c r="CU361">
        <v>86.3271</v>
      </c>
      <c r="CV361">
        <v>4815.05</v>
      </c>
      <c r="CW361">
        <v>37.562</v>
      </c>
      <c r="CX361">
        <v>41.375</v>
      </c>
      <c r="CY361">
        <v>39.937</v>
      </c>
      <c r="CZ361">
        <v>40.875</v>
      </c>
      <c r="DA361">
        <v>39.875</v>
      </c>
      <c r="DB361">
        <v>555.25</v>
      </c>
      <c r="DC361">
        <v>39.87</v>
      </c>
      <c r="DD361">
        <v>0</v>
      </c>
      <c r="DE361">
        <v>1621534261.6</v>
      </c>
      <c r="DF361">
        <v>0</v>
      </c>
      <c r="DG361">
        <v>3.47789615384615</v>
      </c>
      <c r="DH361">
        <v>-0.408372656880938</v>
      </c>
      <c r="DI361">
        <v>0.099832483756168</v>
      </c>
      <c r="DJ361">
        <v>86.46785</v>
      </c>
      <c r="DK361">
        <v>15</v>
      </c>
      <c r="DL361">
        <v>1621533543.5</v>
      </c>
      <c r="DM361" t="s">
        <v>296</v>
      </c>
      <c r="DN361">
        <v>1621533543</v>
      </c>
      <c r="DO361">
        <v>1621533543.5</v>
      </c>
      <c r="DP361">
        <v>4</v>
      </c>
      <c r="DQ361">
        <v>0.002</v>
      </c>
      <c r="DR361">
        <v>0.003</v>
      </c>
      <c r="DS361">
        <v>8.559</v>
      </c>
      <c r="DT361">
        <v>0.154</v>
      </c>
      <c r="DU361">
        <v>420</v>
      </c>
      <c r="DV361">
        <v>13</v>
      </c>
      <c r="DW361">
        <v>1.35</v>
      </c>
      <c r="DX361">
        <v>0.35</v>
      </c>
      <c r="DY361">
        <v>-10.2203729268293</v>
      </c>
      <c r="DZ361">
        <v>-0.975992613240409</v>
      </c>
      <c r="EA361">
        <v>0.775339233082712</v>
      </c>
      <c r="EB361">
        <v>0</v>
      </c>
      <c r="EC361">
        <v>3.46111764705882</v>
      </c>
      <c r="ED361">
        <v>-0.106588894870705</v>
      </c>
      <c r="EE361">
        <v>0.176398276753268</v>
      </c>
      <c r="EF361">
        <v>1</v>
      </c>
      <c r="EG361">
        <v>0.00777409548780488</v>
      </c>
      <c r="EH361">
        <v>-0.0321945070034843</v>
      </c>
      <c r="EI361">
        <v>0.0388746495700109</v>
      </c>
      <c r="EJ361">
        <v>1</v>
      </c>
      <c r="EK361">
        <v>2</v>
      </c>
      <c r="EL361">
        <v>3</v>
      </c>
      <c r="EM361" t="s">
        <v>306</v>
      </c>
      <c r="EN361">
        <v>100</v>
      </c>
      <c r="EO361">
        <v>100</v>
      </c>
      <c r="EP361">
        <v>12.18</v>
      </c>
      <c r="EQ361">
        <v>0.1536</v>
      </c>
      <c r="ER361">
        <v>5.25304998807394</v>
      </c>
      <c r="ES361">
        <v>0.0095515401478521</v>
      </c>
      <c r="ET361">
        <v>-4.08282145803731e-06</v>
      </c>
      <c r="EU361">
        <v>9.61633180237613e-10</v>
      </c>
      <c r="EV361">
        <v>-0.0133641391554055</v>
      </c>
      <c r="EW361">
        <v>0.00964955815971448</v>
      </c>
      <c r="EX361">
        <v>0.000351754833574242</v>
      </c>
      <c r="EY361">
        <v>-6.74969522547015e-06</v>
      </c>
      <c r="EZ361">
        <v>-1</v>
      </c>
      <c r="FA361">
        <v>-1</v>
      </c>
      <c r="FB361">
        <v>-1</v>
      </c>
      <c r="FC361">
        <v>-1</v>
      </c>
      <c r="FD361">
        <v>11.9</v>
      </c>
      <c r="FE361">
        <v>11.9</v>
      </c>
      <c r="FF361">
        <v>2</v>
      </c>
      <c r="FG361">
        <v>792.633</v>
      </c>
      <c r="FH361">
        <v>741.417</v>
      </c>
      <c r="FI361">
        <v>20</v>
      </c>
      <c r="FJ361">
        <v>26.7048</v>
      </c>
      <c r="FK361">
        <v>30</v>
      </c>
      <c r="FL361">
        <v>26.7768</v>
      </c>
      <c r="FM361">
        <v>26.7543</v>
      </c>
      <c r="FN361">
        <v>60.5673</v>
      </c>
      <c r="FO361">
        <v>14.5395</v>
      </c>
      <c r="FP361">
        <v>6.08919</v>
      </c>
      <c r="FQ361">
        <v>20</v>
      </c>
      <c r="FR361">
        <v>1151.9</v>
      </c>
      <c r="FS361">
        <v>12.9953</v>
      </c>
      <c r="FT361">
        <v>100.065</v>
      </c>
      <c r="FU361">
        <v>100.424</v>
      </c>
    </row>
    <row r="362" spans="1:177">
      <c r="A362">
        <v>346</v>
      </c>
      <c r="B362">
        <v>1621534259.6</v>
      </c>
      <c r="C362">
        <v>690.099999904633</v>
      </c>
      <c r="D362" t="s">
        <v>988</v>
      </c>
      <c r="E362" t="s">
        <v>989</v>
      </c>
      <c r="G362">
        <v>1621534259.6</v>
      </c>
      <c r="H362">
        <f>CD362*AF362*(BZ362-CA362)/(100*BS362*(1000-AF362*BZ362))</f>
        <v>0</v>
      </c>
      <c r="I362">
        <f>CD362*AF362*(BY362-BX362*(1000-AF362*CA362)/(1000-AF362*BZ362))/(100*BS362)</f>
        <v>0</v>
      </c>
      <c r="J362">
        <f>BX362 - IF(AF362&gt;1, I362*BS362*100.0/(AH362*CL362), 0)</f>
        <v>0</v>
      </c>
      <c r="K362">
        <f>((Q362-H362/2)*J362-I362)/(Q362+H362/2)</f>
        <v>0</v>
      </c>
      <c r="L362">
        <f>K362*(CE362+CF362)/1000.0</f>
        <v>0</v>
      </c>
      <c r="M362">
        <f>(BX362 - IF(AF362&gt;1, I362*BS362*100.0/(AH362*CL362), 0))*(CE362+CF362)/1000.0</f>
        <v>0</v>
      </c>
      <c r="N362">
        <f>2.0/((1/P362-1/O362)+SIGN(P362)*SQRT((1/P362-1/O362)*(1/P362-1/O362) + 4*BT362/((BT362+1)*(BT362+1))*(2*1/P362*1/O362-1/O362*1/O362)))</f>
        <v>0</v>
      </c>
      <c r="O362">
        <f>IF(LEFT(BU362,1)&lt;&gt;"0",IF(LEFT(BU362,1)="1",3.0,BV362),$D$5+$E$5*(CL362*CE362/($K$5*1000))+$F$5*(CL362*CE362/($K$5*1000))*MAX(MIN(BS362,$J$5),$I$5)*MAX(MIN(BS362,$J$5),$I$5)+$G$5*MAX(MIN(BS362,$J$5),$I$5)*(CL362*CE362/($K$5*1000))+$H$5*(CL362*CE362/($K$5*1000))*(CL362*CE362/($K$5*1000)))</f>
        <v>0</v>
      </c>
      <c r="P362">
        <f>H362*(1000-(1000*0.61365*exp(17.502*T362/(240.97+T362))/(CE362+CF362)+BZ362)/2)/(1000*0.61365*exp(17.502*T362/(240.97+T362))/(CE362+CF362)-BZ362)</f>
        <v>0</v>
      </c>
      <c r="Q362">
        <f>1/((BT362+1)/(N362/1.6)+1/(O362/1.37)) + BT362/((BT362+1)/(N362/1.6) + BT362/(O362/1.37))</f>
        <v>0</v>
      </c>
      <c r="R362">
        <f>(BP362*BR362)</f>
        <v>0</v>
      </c>
      <c r="S362">
        <f>(CG362+(R362+2*0.95*5.67E-8*(((CG362+$B$7)+273)^4-(CG362+273)^4)-44100*H362)/(1.84*29.3*O362+8*0.95*5.67E-8*(CG362+273)^3))</f>
        <v>0</v>
      </c>
      <c r="T362">
        <f>($C$7*CH362+$D$7*CI362+$E$7*S362)</f>
        <v>0</v>
      </c>
      <c r="U362">
        <f>0.61365*exp(17.502*T362/(240.97+T362))</f>
        <v>0</v>
      </c>
      <c r="V362">
        <f>(W362/X362*100)</f>
        <v>0</v>
      </c>
      <c r="W362">
        <f>BZ362*(CE362+CF362)/1000</f>
        <v>0</v>
      </c>
      <c r="X362">
        <f>0.61365*exp(17.502*CG362/(240.97+CG362))</f>
        <v>0</v>
      </c>
      <c r="Y362">
        <f>(U362-BZ362*(CE362+CF362)/1000)</f>
        <v>0</v>
      </c>
      <c r="Z362">
        <f>(-H362*44100)</f>
        <v>0</v>
      </c>
      <c r="AA362">
        <f>2*29.3*O362*0.92*(CG362-T362)</f>
        <v>0</v>
      </c>
      <c r="AB362">
        <f>2*0.95*5.67E-8*(((CG362+$B$7)+273)^4-(T362+273)^4)</f>
        <v>0</v>
      </c>
      <c r="AC362">
        <f>R362+AB362+Z362+AA362</f>
        <v>0</v>
      </c>
      <c r="AD362">
        <v>0</v>
      </c>
      <c r="AE362">
        <v>0</v>
      </c>
      <c r="AF362">
        <f>IF(AD362*$H$13&gt;=AH362,1.0,(AH362/(AH362-AD362*$H$13)))</f>
        <v>0</v>
      </c>
      <c r="AG362">
        <f>(AF362-1)*100</f>
        <v>0</v>
      </c>
      <c r="AH362">
        <f>MAX(0,($B$13+$C$13*CL362)/(1+$D$13*CL362)*CE362/(CG362+273)*$E$13)</f>
        <v>0</v>
      </c>
      <c r="AI362" t="s">
        <v>294</v>
      </c>
      <c r="AJ362">
        <v>0</v>
      </c>
      <c r="AK362">
        <v>0</v>
      </c>
      <c r="AL362">
        <f>AK362-AJ362</f>
        <v>0</v>
      </c>
      <c r="AM362">
        <f>AL362/AK362</f>
        <v>0</v>
      </c>
      <c r="AN362">
        <v>0</v>
      </c>
      <c r="AO362" t="s">
        <v>294</v>
      </c>
      <c r="AP362">
        <v>0</v>
      </c>
      <c r="AQ362">
        <v>0</v>
      </c>
      <c r="AR362">
        <f>1-AP362/AQ362</f>
        <v>0</v>
      </c>
      <c r="AS362">
        <v>0.5</v>
      </c>
      <c r="AT362">
        <f>BP362</f>
        <v>0</v>
      </c>
      <c r="AU362">
        <f>I362</f>
        <v>0</v>
      </c>
      <c r="AV362">
        <f>AR362*AS362*AT362</f>
        <v>0</v>
      </c>
      <c r="AW362">
        <f>BB362/AQ362</f>
        <v>0</v>
      </c>
      <c r="AX362">
        <f>(AU362-AN362)/AT362</f>
        <v>0</v>
      </c>
      <c r="AY362">
        <f>(AK362-AQ362)/AQ362</f>
        <v>0</v>
      </c>
      <c r="AZ362" t="s">
        <v>294</v>
      </c>
      <c r="BA362">
        <v>0</v>
      </c>
      <c r="BB362">
        <f>AQ362-BA362</f>
        <v>0</v>
      </c>
      <c r="BC362">
        <f>(AQ362-AP362)/(AQ362-BA362)</f>
        <v>0</v>
      </c>
      <c r="BD362">
        <f>(AK362-AQ362)/(AK362-BA362)</f>
        <v>0</v>
      </c>
      <c r="BE362">
        <f>(AQ362-AP362)/(AQ362-AJ362)</f>
        <v>0</v>
      </c>
      <c r="BF362">
        <f>(AK362-AQ362)/(AK362-AJ362)</f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f>$B$11*CM362+$C$11*CN362+$F$11*CO362*(1-CR362)</f>
        <v>0</v>
      </c>
      <c r="BP362">
        <f>BO362*BQ362</f>
        <v>0</v>
      </c>
      <c r="BQ362">
        <f>($B$11*$D$9+$C$11*$D$9+$F$11*((DB362+CT362)/MAX(DB362+CT362+DC362, 0.1)*$I$9+DC362/MAX(DB362+CT362+DC362, 0.1)*$J$9))/($B$11+$C$11+$F$11)</f>
        <v>0</v>
      </c>
      <c r="BR362">
        <f>($B$11*$K$9+$C$11*$K$9+$F$11*((DB362+CT362)/MAX(DB362+CT362+DC362, 0.1)*$P$9+DC362/MAX(DB362+CT362+DC362, 0.1)*$Q$9))/($B$11+$C$11+$F$11)</f>
        <v>0</v>
      </c>
      <c r="BS362">
        <v>6</v>
      </c>
      <c r="BT362">
        <v>0.5</v>
      </c>
      <c r="BU362" t="s">
        <v>295</v>
      </c>
      <c r="BV362">
        <v>2</v>
      </c>
      <c r="BW362">
        <v>1621534259.6</v>
      </c>
      <c r="BX362">
        <v>1134.91</v>
      </c>
      <c r="BY362">
        <v>1145.27</v>
      </c>
      <c r="BZ362">
        <v>12.9518</v>
      </c>
      <c r="CA362">
        <v>12.957</v>
      </c>
      <c r="CB362">
        <v>1122.72</v>
      </c>
      <c r="CC362">
        <v>12.7982</v>
      </c>
      <c r="CD362">
        <v>700.043</v>
      </c>
      <c r="CE362">
        <v>100.924</v>
      </c>
      <c r="CF362">
        <v>0.100676</v>
      </c>
      <c r="CG362">
        <v>22.9289</v>
      </c>
      <c r="CH362">
        <v>22.9012</v>
      </c>
      <c r="CI362">
        <v>999.9</v>
      </c>
      <c r="CJ362">
        <v>0</v>
      </c>
      <c r="CK362">
        <v>0</v>
      </c>
      <c r="CL362">
        <v>9975</v>
      </c>
      <c r="CM362">
        <v>0</v>
      </c>
      <c r="CN362">
        <v>3.16624</v>
      </c>
      <c r="CO362">
        <v>599.809</v>
      </c>
      <c r="CP362">
        <v>0.932968</v>
      </c>
      <c r="CQ362">
        <v>0.0670323</v>
      </c>
      <c r="CR362">
        <v>0</v>
      </c>
      <c r="CS362">
        <v>3.2173</v>
      </c>
      <c r="CT362">
        <v>4.99951</v>
      </c>
      <c r="CU362">
        <v>86.3257</v>
      </c>
      <c r="CV362">
        <v>4812.5</v>
      </c>
      <c r="CW362">
        <v>37.562</v>
      </c>
      <c r="CX362">
        <v>41.375</v>
      </c>
      <c r="CY362">
        <v>39.937</v>
      </c>
      <c r="CZ362">
        <v>40.875</v>
      </c>
      <c r="DA362">
        <v>39.875</v>
      </c>
      <c r="DB362">
        <v>554.94</v>
      </c>
      <c r="DC362">
        <v>39.87</v>
      </c>
      <c r="DD362">
        <v>0</v>
      </c>
      <c r="DE362">
        <v>1621534263.4</v>
      </c>
      <c r="DF362">
        <v>0</v>
      </c>
      <c r="DG362">
        <v>3.44658</v>
      </c>
      <c r="DH362">
        <v>-0.725861543148408</v>
      </c>
      <c r="DI362">
        <v>-0.733853843814383</v>
      </c>
      <c r="DJ362">
        <v>86.45498</v>
      </c>
      <c r="DK362">
        <v>15</v>
      </c>
      <c r="DL362">
        <v>1621533543.5</v>
      </c>
      <c r="DM362" t="s">
        <v>296</v>
      </c>
      <c r="DN362">
        <v>1621533543</v>
      </c>
      <c r="DO362">
        <v>1621533543.5</v>
      </c>
      <c r="DP362">
        <v>4</v>
      </c>
      <c r="DQ362">
        <v>0.002</v>
      </c>
      <c r="DR362">
        <v>0.003</v>
      </c>
      <c r="DS362">
        <v>8.559</v>
      </c>
      <c r="DT362">
        <v>0.154</v>
      </c>
      <c r="DU362">
        <v>420</v>
      </c>
      <c r="DV362">
        <v>13</v>
      </c>
      <c r="DW362">
        <v>1.35</v>
      </c>
      <c r="DX362">
        <v>0.35</v>
      </c>
      <c r="DY362">
        <v>-10.23819</v>
      </c>
      <c r="DZ362">
        <v>-0.9874687108014</v>
      </c>
      <c r="EA362">
        <v>0.77666159835291</v>
      </c>
      <c r="EB362">
        <v>0</v>
      </c>
      <c r="EC362">
        <v>3.45913142857143</v>
      </c>
      <c r="ED362">
        <v>0.0610452629120028</v>
      </c>
      <c r="EE362">
        <v>0.175065758700517</v>
      </c>
      <c r="EF362">
        <v>1</v>
      </c>
      <c r="EG362">
        <v>0.006922185</v>
      </c>
      <c r="EH362">
        <v>-0.0605874904181185</v>
      </c>
      <c r="EI362">
        <v>0.039054874815554</v>
      </c>
      <c r="EJ362">
        <v>1</v>
      </c>
      <c r="EK362">
        <v>2</v>
      </c>
      <c r="EL362">
        <v>3</v>
      </c>
      <c r="EM362" t="s">
        <v>306</v>
      </c>
      <c r="EN362">
        <v>100</v>
      </c>
      <c r="EO362">
        <v>100</v>
      </c>
      <c r="EP362">
        <v>12.19</v>
      </c>
      <c r="EQ362">
        <v>0.1536</v>
      </c>
      <c r="ER362">
        <v>5.25304998807394</v>
      </c>
      <c r="ES362">
        <v>0.0095515401478521</v>
      </c>
      <c r="ET362">
        <v>-4.08282145803731e-06</v>
      </c>
      <c r="EU362">
        <v>9.61633180237613e-10</v>
      </c>
      <c r="EV362">
        <v>-0.0133641391554055</v>
      </c>
      <c r="EW362">
        <v>0.00964955815971448</v>
      </c>
      <c r="EX362">
        <v>0.000351754833574242</v>
      </c>
      <c r="EY362">
        <v>-6.74969522547015e-06</v>
      </c>
      <c r="EZ362">
        <v>-1</v>
      </c>
      <c r="FA362">
        <v>-1</v>
      </c>
      <c r="FB362">
        <v>-1</v>
      </c>
      <c r="FC362">
        <v>-1</v>
      </c>
      <c r="FD362">
        <v>11.9</v>
      </c>
      <c r="FE362">
        <v>11.9</v>
      </c>
      <c r="FF362">
        <v>2</v>
      </c>
      <c r="FG362">
        <v>793.345</v>
      </c>
      <c r="FH362">
        <v>741.006</v>
      </c>
      <c r="FI362">
        <v>20</v>
      </c>
      <c r="FJ362">
        <v>26.7048</v>
      </c>
      <c r="FK362">
        <v>29.9999</v>
      </c>
      <c r="FL362">
        <v>26.7768</v>
      </c>
      <c r="FM362">
        <v>26.752</v>
      </c>
      <c r="FN362">
        <v>60.6999</v>
      </c>
      <c r="FO362">
        <v>14.5395</v>
      </c>
      <c r="FP362">
        <v>6.08919</v>
      </c>
      <c r="FQ362">
        <v>20</v>
      </c>
      <c r="FR362">
        <v>1155.28</v>
      </c>
      <c r="FS362">
        <v>12.9953</v>
      </c>
      <c r="FT362">
        <v>100.064</v>
      </c>
      <c r="FU362">
        <v>100.428</v>
      </c>
    </row>
    <row r="363" spans="1:177">
      <c r="A363">
        <v>347</v>
      </c>
      <c r="B363">
        <v>1621534261.6</v>
      </c>
      <c r="C363">
        <v>692.099999904633</v>
      </c>
      <c r="D363" t="s">
        <v>990</v>
      </c>
      <c r="E363" t="s">
        <v>991</v>
      </c>
      <c r="G363">
        <v>1621534261.6</v>
      </c>
      <c r="H363">
        <f>CD363*AF363*(BZ363-CA363)/(100*BS363*(1000-AF363*BZ363))</f>
        <v>0</v>
      </c>
      <c r="I363">
        <f>CD363*AF363*(BY363-BX363*(1000-AF363*CA363)/(1000-AF363*BZ363))/(100*BS363)</f>
        <v>0</v>
      </c>
      <c r="J363">
        <f>BX363 - IF(AF363&gt;1, I363*BS363*100.0/(AH363*CL363), 0)</f>
        <v>0</v>
      </c>
      <c r="K363">
        <f>((Q363-H363/2)*J363-I363)/(Q363+H363/2)</f>
        <v>0</v>
      </c>
      <c r="L363">
        <f>K363*(CE363+CF363)/1000.0</f>
        <v>0</v>
      </c>
      <c r="M363">
        <f>(BX363 - IF(AF363&gt;1, I363*BS363*100.0/(AH363*CL363), 0))*(CE363+CF363)/1000.0</f>
        <v>0</v>
      </c>
      <c r="N363">
        <f>2.0/((1/P363-1/O363)+SIGN(P363)*SQRT((1/P363-1/O363)*(1/P363-1/O363) + 4*BT363/((BT363+1)*(BT363+1))*(2*1/P363*1/O363-1/O363*1/O363)))</f>
        <v>0</v>
      </c>
      <c r="O363">
        <f>IF(LEFT(BU363,1)&lt;&gt;"0",IF(LEFT(BU363,1)="1",3.0,BV363),$D$5+$E$5*(CL363*CE363/($K$5*1000))+$F$5*(CL363*CE363/($K$5*1000))*MAX(MIN(BS363,$J$5),$I$5)*MAX(MIN(BS363,$J$5),$I$5)+$G$5*MAX(MIN(BS363,$J$5),$I$5)*(CL363*CE363/($K$5*1000))+$H$5*(CL363*CE363/($K$5*1000))*(CL363*CE363/($K$5*1000)))</f>
        <v>0</v>
      </c>
      <c r="P363">
        <f>H363*(1000-(1000*0.61365*exp(17.502*T363/(240.97+T363))/(CE363+CF363)+BZ363)/2)/(1000*0.61365*exp(17.502*T363/(240.97+T363))/(CE363+CF363)-BZ363)</f>
        <v>0</v>
      </c>
      <c r="Q363">
        <f>1/((BT363+1)/(N363/1.6)+1/(O363/1.37)) + BT363/((BT363+1)/(N363/1.6) + BT363/(O363/1.37))</f>
        <v>0</v>
      </c>
      <c r="R363">
        <f>(BP363*BR363)</f>
        <v>0</v>
      </c>
      <c r="S363">
        <f>(CG363+(R363+2*0.95*5.67E-8*(((CG363+$B$7)+273)^4-(CG363+273)^4)-44100*H363)/(1.84*29.3*O363+8*0.95*5.67E-8*(CG363+273)^3))</f>
        <v>0</v>
      </c>
      <c r="T363">
        <f>($C$7*CH363+$D$7*CI363+$E$7*S363)</f>
        <v>0</v>
      </c>
      <c r="U363">
        <f>0.61365*exp(17.502*T363/(240.97+T363))</f>
        <v>0</v>
      </c>
      <c r="V363">
        <f>(W363/X363*100)</f>
        <v>0</v>
      </c>
      <c r="W363">
        <f>BZ363*(CE363+CF363)/1000</f>
        <v>0</v>
      </c>
      <c r="X363">
        <f>0.61365*exp(17.502*CG363/(240.97+CG363))</f>
        <v>0</v>
      </c>
      <c r="Y363">
        <f>(U363-BZ363*(CE363+CF363)/1000)</f>
        <v>0</v>
      </c>
      <c r="Z363">
        <f>(-H363*44100)</f>
        <v>0</v>
      </c>
      <c r="AA363">
        <f>2*29.3*O363*0.92*(CG363-T363)</f>
        <v>0</v>
      </c>
      <c r="AB363">
        <f>2*0.95*5.67E-8*(((CG363+$B$7)+273)^4-(T363+273)^4)</f>
        <v>0</v>
      </c>
      <c r="AC363">
        <f>R363+AB363+Z363+AA363</f>
        <v>0</v>
      </c>
      <c r="AD363">
        <v>0</v>
      </c>
      <c r="AE363">
        <v>0</v>
      </c>
      <c r="AF363">
        <f>IF(AD363*$H$13&gt;=AH363,1.0,(AH363/(AH363-AD363*$H$13)))</f>
        <v>0</v>
      </c>
      <c r="AG363">
        <f>(AF363-1)*100</f>
        <v>0</v>
      </c>
      <c r="AH363">
        <f>MAX(0,($B$13+$C$13*CL363)/(1+$D$13*CL363)*CE363/(CG363+273)*$E$13)</f>
        <v>0</v>
      </c>
      <c r="AI363" t="s">
        <v>294</v>
      </c>
      <c r="AJ363">
        <v>0</v>
      </c>
      <c r="AK363">
        <v>0</v>
      </c>
      <c r="AL363">
        <f>AK363-AJ363</f>
        <v>0</v>
      </c>
      <c r="AM363">
        <f>AL363/AK363</f>
        <v>0</v>
      </c>
      <c r="AN363">
        <v>0</v>
      </c>
      <c r="AO363" t="s">
        <v>294</v>
      </c>
      <c r="AP363">
        <v>0</v>
      </c>
      <c r="AQ363">
        <v>0</v>
      </c>
      <c r="AR363">
        <f>1-AP363/AQ363</f>
        <v>0</v>
      </c>
      <c r="AS363">
        <v>0.5</v>
      </c>
      <c r="AT363">
        <f>BP363</f>
        <v>0</v>
      </c>
      <c r="AU363">
        <f>I363</f>
        <v>0</v>
      </c>
      <c r="AV363">
        <f>AR363*AS363*AT363</f>
        <v>0</v>
      </c>
      <c r="AW363">
        <f>BB363/AQ363</f>
        <v>0</v>
      </c>
      <c r="AX363">
        <f>(AU363-AN363)/AT363</f>
        <v>0</v>
      </c>
      <c r="AY363">
        <f>(AK363-AQ363)/AQ363</f>
        <v>0</v>
      </c>
      <c r="AZ363" t="s">
        <v>294</v>
      </c>
      <c r="BA363">
        <v>0</v>
      </c>
      <c r="BB363">
        <f>AQ363-BA363</f>
        <v>0</v>
      </c>
      <c r="BC363">
        <f>(AQ363-AP363)/(AQ363-BA363)</f>
        <v>0</v>
      </c>
      <c r="BD363">
        <f>(AK363-AQ363)/(AK363-BA363)</f>
        <v>0</v>
      </c>
      <c r="BE363">
        <f>(AQ363-AP363)/(AQ363-AJ363)</f>
        <v>0</v>
      </c>
      <c r="BF363">
        <f>(AK363-AQ363)/(AK363-AJ363)</f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f>$B$11*CM363+$C$11*CN363+$F$11*CO363*(1-CR363)</f>
        <v>0</v>
      </c>
      <c r="BP363">
        <f>BO363*BQ363</f>
        <v>0</v>
      </c>
      <c r="BQ363">
        <f>($B$11*$D$9+$C$11*$D$9+$F$11*((DB363+CT363)/MAX(DB363+CT363+DC363, 0.1)*$I$9+DC363/MAX(DB363+CT363+DC363, 0.1)*$J$9))/($B$11+$C$11+$F$11)</f>
        <v>0</v>
      </c>
      <c r="BR363">
        <f>($B$11*$K$9+$C$11*$K$9+$F$11*((DB363+CT363)/MAX(DB363+CT363+DC363, 0.1)*$P$9+DC363/MAX(DB363+CT363+DC363, 0.1)*$Q$9))/($B$11+$C$11+$F$11)</f>
        <v>0</v>
      </c>
      <c r="BS363">
        <v>6</v>
      </c>
      <c r="BT363">
        <v>0.5</v>
      </c>
      <c r="BU363" t="s">
        <v>295</v>
      </c>
      <c r="BV363">
        <v>2</v>
      </c>
      <c r="BW363">
        <v>1621534261.6</v>
      </c>
      <c r="BX363">
        <v>1138.34</v>
      </c>
      <c r="BY363">
        <v>1148.51</v>
      </c>
      <c r="BZ363">
        <v>12.9524</v>
      </c>
      <c r="CA363">
        <v>12.9517</v>
      </c>
      <c r="CB363">
        <v>1126.14</v>
      </c>
      <c r="CC363">
        <v>12.7988</v>
      </c>
      <c r="CD363">
        <v>700.036</v>
      </c>
      <c r="CE363">
        <v>100.925</v>
      </c>
      <c r="CF363">
        <v>0.100634</v>
      </c>
      <c r="CG363">
        <v>22.9289</v>
      </c>
      <c r="CH363">
        <v>22.8958</v>
      </c>
      <c r="CI363">
        <v>999.9</v>
      </c>
      <c r="CJ363">
        <v>0</v>
      </c>
      <c r="CK363">
        <v>0</v>
      </c>
      <c r="CL363">
        <v>9990</v>
      </c>
      <c r="CM363">
        <v>0</v>
      </c>
      <c r="CN363">
        <v>3.16624</v>
      </c>
      <c r="CO363">
        <v>600.116</v>
      </c>
      <c r="CP363">
        <v>0.933003</v>
      </c>
      <c r="CQ363">
        <v>0.0669971</v>
      </c>
      <c r="CR363">
        <v>0</v>
      </c>
      <c r="CS363">
        <v>3.6493</v>
      </c>
      <c r="CT363">
        <v>4.99951</v>
      </c>
      <c r="CU363">
        <v>86.0496</v>
      </c>
      <c r="CV363">
        <v>4815.04</v>
      </c>
      <c r="CW363">
        <v>37.562</v>
      </c>
      <c r="CX363">
        <v>41.375</v>
      </c>
      <c r="CY363">
        <v>39.937</v>
      </c>
      <c r="CZ363">
        <v>40.875</v>
      </c>
      <c r="DA363">
        <v>39.875</v>
      </c>
      <c r="DB363">
        <v>555.25</v>
      </c>
      <c r="DC363">
        <v>39.87</v>
      </c>
      <c r="DD363">
        <v>0</v>
      </c>
      <c r="DE363">
        <v>1621534265.8</v>
      </c>
      <c r="DF363">
        <v>0</v>
      </c>
      <c r="DG363">
        <v>3.44448</v>
      </c>
      <c r="DH363">
        <v>-0.558676928840161</v>
      </c>
      <c r="DI363">
        <v>-2.10277692517253</v>
      </c>
      <c r="DJ363">
        <v>86.403852</v>
      </c>
      <c r="DK363">
        <v>15</v>
      </c>
      <c r="DL363">
        <v>1621533543.5</v>
      </c>
      <c r="DM363" t="s">
        <v>296</v>
      </c>
      <c r="DN363">
        <v>1621533543</v>
      </c>
      <c r="DO363">
        <v>1621533543.5</v>
      </c>
      <c r="DP363">
        <v>4</v>
      </c>
      <c r="DQ363">
        <v>0.002</v>
      </c>
      <c r="DR363">
        <v>0.003</v>
      </c>
      <c r="DS363">
        <v>8.559</v>
      </c>
      <c r="DT363">
        <v>0.154</v>
      </c>
      <c r="DU363">
        <v>420</v>
      </c>
      <c r="DV363">
        <v>13</v>
      </c>
      <c r="DW363">
        <v>1.35</v>
      </c>
      <c r="DX363">
        <v>0.35</v>
      </c>
      <c r="DY363">
        <v>-10.2362948780488</v>
      </c>
      <c r="DZ363">
        <v>-1.14254132404181</v>
      </c>
      <c r="EA363">
        <v>0.774624028042061</v>
      </c>
      <c r="EB363">
        <v>0</v>
      </c>
      <c r="EC363">
        <v>3.44184705882353</v>
      </c>
      <c r="ED363">
        <v>-0.534009650675362</v>
      </c>
      <c r="EE363">
        <v>0.181053378926661</v>
      </c>
      <c r="EF363">
        <v>1</v>
      </c>
      <c r="EG363">
        <v>0.00588458719512195</v>
      </c>
      <c r="EH363">
        <v>-0.0853982524390244</v>
      </c>
      <c r="EI363">
        <v>0.0392441486337796</v>
      </c>
      <c r="EJ363">
        <v>1</v>
      </c>
      <c r="EK363">
        <v>2</v>
      </c>
      <c r="EL363">
        <v>3</v>
      </c>
      <c r="EM363" t="s">
        <v>306</v>
      </c>
      <c r="EN363">
        <v>100</v>
      </c>
      <c r="EO363">
        <v>100</v>
      </c>
      <c r="EP363">
        <v>12.2</v>
      </c>
      <c r="EQ363">
        <v>0.1536</v>
      </c>
      <c r="ER363">
        <v>5.25304998807394</v>
      </c>
      <c r="ES363">
        <v>0.0095515401478521</v>
      </c>
      <c r="ET363">
        <v>-4.08282145803731e-06</v>
      </c>
      <c r="EU363">
        <v>9.61633180237613e-10</v>
      </c>
      <c r="EV363">
        <v>-0.0133641391554055</v>
      </c>
      <c r="EW363">
        <v>0.00964955815971448</v>
      </c>
      <c r="EX363">
        <v>0.000351754833574242</v>
      </c>
      <c r="EY363">
        <v>-6.74969522547015e-06</v>
      </c>
      <c r="EZ363">
        <v>-1</v>
      </c>
      <c r="FA363">
        <v>-1</v>
      </c>
      <c r="FB363">
        <v>-1</v>
      </c>
      <c r="FC363">
        <v>-1</v>
      </c>
      <c r="FD363">
        <v>12</v>
      </c>
      <c r="FE363">
        <v>12</v>
      </c>
      <c r="FF363">
        <v>2</v>
      </c>
      <c r="FG363">
        <v>793.522</v>
      </c>
      <c r="FH363">
        <v>740.817</v>
      </c>
      <c r="FI363">
        <v>20</v>
      </c>
      <c r="FJ363">
        <v>26.7048</v>
      </c>
      <c r="FK363">
        <v>30.0001</v>
      </c>
      <c r="FL363">
        <v>26.7768</v>
      </c>
      <c r="FM363">
        <v>26.752</v>
      </c>
      <c r="FN363">
        <v>60.8346</v>
      </c>
      <c r="FO363">
        <v>14.5395</v>
      </c>
      <c r="FP363">
        <v>6.08919</v>
      </c>
      <c r="FQ363">
        <v>20</v>
      </c>
      <c r="FR363">
        <v>1158.69</v>
      </c>
      <c r="FS363">
        <v>12.9953</v>
      </c>
      <c r="FT363">
        <v>100.064</v>
      </c>
      <c r="FU363">
        <v>100.429</v>
      </c>
    </row>
    <row r="364" spans="1:177">
      <c r="A364">
        <v>348</v>
      </c>
      <c r="B364">
        <v>1621534263.6</v>
      </c>
      <c r="C364">
        <v>694.099999904633</v>
      </c>
      <c r="D364" t="s">
        <v>992</v>
      </c>
      <c r="E364" t="s">
        <v>993</v>
      </c>
      <c r="G364">
        <v>1621534263.6</v>
      </c>
      <c r="H364">
        <f>CD364*AF364*(BZ364-CA364)/(100*BS364*(1000-AF364*BZ364))</f>
        <v>0</v>
      </c>
      <c r="I364">
        <f>CD364*AF364*(BY364-BX364*(1000-AF364*CA364)/(1000-AF364*BZ364))/(100*BS364)</f>
        <v>0</v>
      </c>
      <c r="J364">
        <f>BX364 - IF(AF364&gt;1, I364*BS364*100.0/(AH364*CL364), 0)</f>
        <v>0</v>
      </c>
      <c r="K364">
        <f>((Q364-H364/2)*J364-I364)/(Q364+H364/2)</f>
        <v>0</v>
      </c>
      <c r="L364">
        <f>K364*(CE364+CF364)/1000.0</f>
        <v>0</v>
      </c>
      <c r="M364">
        <f>(BX364 - IF(AF364&gt;1, I364*BS364*100.0/(AH364*CL364), 0))*(CE364+CF364)/1000.0</f>
        <v>0</v>
      </c>
      <c r="N364">
        <f>2.0/((1/P364-1/O364)+SIGN(P364)*SQRT((1/P364-1/O364)*(1/P364-1/O364) + 4*BT364/((BT364+1)*(BT364+1))*(2*1/P364*1/O364-1/O364*1/O364)))</f>
        <v>0</v>
      </c>
      <c r="O364">
        <f>IF(LEFT(BU364,1)&lt;&gt;"0",IF(LEFT(BU364,1)="1",3.0,BV364),$D$5+$E$5*(CL364*CE364/($K$5*1000))+$F$5*(CL364*CE364/($K$5*1000))*MAX(MIN(BS364,$J$5),$I$5)*MAX(MIN(BS364,$J$5),$I$5)+$G$5*MAX(MIN(BS364,$J$5),$I$5)*(CL364*CE364/($K$5*1000))+$H$5*(CL364*CE364/($K$5*1000))*(CL364*CE364/($K$5*1000)))</f>
        <v>0</v>
      </c>
      <c r="P364">
        <f>H364*(1000-(1000*0.61365*exp(17.502*T364/(240.97+T364))/(CE364+CF364)+BZ364)/2)/(1000*0.61365*exp(17.502*T364/(240.97+T364))/(CE364+CF364)-BZ364)</f>
        <v>0</v>
      </c>
      <c r="Q364">
        <f>1/((BT364+1)/(N364/1.6)+1/(O364/1.37)) + BT364/((BT364+1)/(N364/1.6) + BT364/(O364/1.37))</f>
        <v>0</v>
      </c>
      <c r="R364">
        <f>(BP364*BR364)</f>
        <v>0</v>
      </c>
      <c r="S364">
        <f>(CG364+(R364+2*0.95*5.67E-8*(((CG364+$B$7)+273)^4-(CG364+273)^4)-44100*H364)/(1.84*29.3*O364+8*0.95*5.67E-8*(CG364+273)^3))</f>
        <v>0</v>
      </c>
      <c r="T364">
        <f>($C$7*CH364+$D$7*CI364+$E$7*S364)</f>
        <v>0</v>
      </c>
      <c r="U364">
        <f>0.61365*exp(17.502*T364/(240.97+T364))</f>
        <v>0</v>
      </c>
      <c r="V364">
        <f>(W364/X364*100)</f>
        <v>0</v>
      </c>
      <c r="W364">
        <f>BZ364*(CE364+CF364)/1000</f>
        <v>0</v>
      </c>
      <c r="X364">
        <f>0.61365*exp(17.502*CG364/(240.97+CG364))</f>
        <v>0</v>
      </c>
      <c r="Y364">
        <f>(U364-BZ364*(CE364+CF364)/1000)</f>
        <v>0</v>
      </c>
      <c r="Z364">
        <f>(-H364*44100)</f>
        <v>0</v>
      </c>
      <c r="AA364">
        <f>2*29.3*O364*0.92*(CG364-T364)</f>
        <v>0</v>
      </c>
      <c r="AB364">
        <f>2*0.95*5.67E-8*(((CG364+$B$7)+273)^4-(T364+273)^4)</f>
        <v>0</v>
      </c>
      <c r="AC364">
        <f>R364+AB364+Z364+AA364</f>
        <v>0</v>
      </c>
      <c r="AD364">
        <v>0</v>
      </c>
      <c r="AE364">
        <v>0</v>
      </c>
      <c r="AF364">
        <f>IF(AD364*$H$13&gt;=AH364,1.0,(AH364/(AH364-AD364*$H$13)))</f>
        <v>0</v>
      </c>
      <c r="AG364">
        <f>(AF364-1)*100</f>
        <v>0</v>
      </c>
      <c r="AH364">
        <f>MAX(0,($B$13+$C$13*CL364)/(1+$D$13*CL364)*CE364/(CG364+273)*$E$13)</f>
        <v>0</v>
      </c>
      <c r="AI364" t="s">
        <v>294</v>
      </c>
      <c r="AJ364">
        <v>0</v>
      </c>
      <c r="AK364">
        <v>0</v>
      </c>
      <c r="AL364">
        <f>AK364-AJ364</f>
        <v>0</v>
      </c>
      <c r="AM364">
        <f>AL364/AK364</f>
        <v>0</v>
      </c>
      <c r="AN364">
        <v>0</v>
      </c>
      <c r="AO364" t="s">
        <v>294</v>
      </c>
      <c r="AP364">
        <v>0</v>
      </c>
      <c r="AQ364">
        <v>0</v>
      </c>
      <c r="AR364">
        <f>1-AP364/AQ364</f>
        <v>0</v>
      </c>
      <c r="AS364">
        <v>0.5</v>
      </c>
      <c r="AT364">
        <f>BP364</f>
        <v>0</v>
      </c>
      <c r="AU364">
        <f>I364</f>
        <v>0</v>
      </c>
      <c r="AV364">
        <f>AR364*AS364*AT364</f>
        <v>0</v>
      </c>
      <c r="AW364">
        <f>BB364/AQ364</f>
        <v>0</v>
      </c>
      <c r="AX364">
        <f>(AU364-AN364)/AT364</f>
        <v>0</v>
      </c>
      <c r="AY364">
        <f>(AK364-AQ364)/AQ364</f>
        <v>0</v>
      </c>
      <c r="AZ364" t="s">
        <v>294</v>
      </c>
      <c r="BA364">
        <v>0</v>
      </c>
      <c r="BB364">
        <f>AQ364-BA364</f>
        <v>0</v>
      </c>
      <c r="BC364">
        <f>(AQ364-AP364)/(AQ364-BA364)</f>
        <v>0</v>
      </c>
      <c r="BD364">
        <f>(AK364-AQ364)/(AK364-BA364)</f>
        <v>0</v>
      </c>
      <c r="BE364">
        <f>(AQ364-AP364)/(AQ364-AJ364)</f>
        <v>0</v>
      </c>
      <c r="BF364">
        <f>(AK364-AQ364)/(AK364-AJ364)</f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f>$B$11*CM364+$C$11*CN364+$F$11*CO364*(1-CR364)</f>
        <v>0</v>
      </c>
      <c r="BP364">
        <f>BO364*BQ364</f>
        <v>0</v>
      </c>
      <c r="BQ364">
        <f>($B$11*$D$9+$C$11*$D$9+$F$11*((DB364+CT364)/MAX(DB364+CT364+DC364, 0.1)*$I$9+DC364/MAX(DB364+CT364+DC364, 0.1)*$J$9))/($B$11+$C$11+$F$11)</f>
        <v>0</v>
      </c>
      <c r="BR364">
        <f>($B$11*$K$9+$C$11*$K$9+$F$11*((DB364+CT364)/MAX(DB364+CT364+DC364, 0.1)*$P$9+DC364/MAX(DB364+CT364+DC364, 0.1)*$Q$9))/($B$11+$C$11+$F$11)</f>
        <v>0</v>
      </c>
      <c r="BS364">
        <v>6</v>
      </c>
      <c r="BT364">
        <v>0.5</v>
      </c>
      <c r="BU364" t="s">
        <v>295</v>
      </c>
      <c r="BV364">
        <v>2</v>
      </c>
      <c r="BW364">
        <v>1621534263.6</v>
      </c>
      <c r="BX364">
        <v>1141.6</v>
      </c>
      <c r="BY364">
        <v>1151.76</v>
      </c>
      <c r="BZ364">
        <v>12.9541</v>
      </c>
      <c r="CA364">
        <v>12.955</v>
      </c>
      <c r="CB364">
        <v>1129.38</v>
      </c>
      <c r="CC364">
        <v>12.8005</v>
      </c>
      <c r="CD364">
        <v>699.946</v>
      </c>
      <c r="CE364">
        <v>100.923</v>
      </c>
      <c r="CF364">
        <v>0.0993813</v>
      </c>
      <c r="CG364">
        <v>22.9282</v>
      </c>
      <c r="CH364">
        <v>22.9129</v>
      </c>
      <c r="CI364">
        <v>999.9</v>
      </c>
      <c r="CJ364">
        <v>0</v>
      </c>
      <c r="CK364">
        <v>0</v>
      </c>
      <c r="CL364">
        <v>9975</v>
      </c>
      <c r="CM364">
        <v>0</v>
      </c>
      <c r="CN364">
        <v>3.16624</v>
      </c>
      <c r="CO364">
        <v>600.126</v>
      </c>
      <c r="CP364">
        <v>0.932968</v>
      </c>
      <c r="CQ364">
        <v>0.0670323</v>
      </c>
      <c r="CR364">
        <v>0</v>
      </c>
      <c r="CS364">
        <v>3.5759</v>
      </c>
      <c r="CT364">
        <v>4.99951</v>
      </c>
      <c r="CU364">
        <v>86.0648</v>
      </c>
      <c r="CV364">
        <v>4815.07</v>
      </c>
      <c r="CW364">
        <v>37.562</v>
      </c>
      <c r="CX364">
        <v>41.375</v>
      </c>
      <c r="CY364">
        <v>39.937</v>
      </c>
      <c r="CZ364">
        <v>40.875</v>
      </c>
      <c r="DA364">
        <v>39.875</v>
      </c>
      <c r="DB364">
        <v>555.23</v>
      </c>
      <c r="DC364">
        <v>39.89</v>
      </c>
      <c r="DD364">
        <v>0</v>
      </c>
      <c r="DE364">
        <v>1621534267.6</v>
      </c>
      <c r="DF364">
        <v>0</v>
      </c>
      <c r="DG364">
        <v>3.45814615384615</v>
      </c>
      <c r="DH364">
        <v>-0.114010258977901</v>
      </c>
      <c r="DI364">
        <v>-2.40664614993711</v>
      </c>
      <c r="DJ364">
        <v>86.3625</v>
      </c>
      <c r="DK364">
        <v>15</v>
      </c>
      <c r="DL364">
        <v>1621533543.5</v>
      </c>
      <c r="DM364" t="s">
        <v>296</v>
      </c>
      <c r="DN364">
        <v>1621533543</v>
      </c>
      <c r="DO364">
        <v>1621533543.5</v>
      </c>
      <c r="DP364">
        <v>4</v>
      </c>
      <c r="DQ364">
        <v>0.002</v>
      </c>
      <c r="DR364">
        <v>0.003</v>
      </c>
      <c r="DS364">
        <v>8.559</v>
      </c>
      <c r="DT364">
        <v>0.154</v>
      </c>
      <c r="DU364">
        <v>420</v>
      </c>
      <c r="DV364">
        <v>13</v>
      </c>
      <c r="DW364">
        <v>1.35</v>
      </c>
      <c r="DX364">
        <v>0.35</v>
      </c>
      <c r="DY364">
        <v>-10.219672195122</v>
      </c>
      <c r="DZ364">
        <v>-0.59467296167249</v>
      </c>
      <c r="EA364">
        <v>0.775959854991607</v>
      </c>
      <c r="EB364">
        <v>0</v>
      </c>
      <c r="EC364">
        <v>3.4599696969697</v>
      </c>
      <c r="ED364">
        <v>-0.288332734449052</v>
      </c>
      <c r="EE364">
        <v>0.184480854693361</v>
      </c>
      <c r="EF364">
        <v>1</v>
      </c>
      <c r="EG364">
        <v>0.00516544802439024</v>
      </c>
      <c r="EH364">
        <v>-0.0966951983414633</v>
      </c>
      <c r="EI364">
        <v>0.039289423590712</v>
      </c>
      <c r="EJ364">
        <v>1</v>
      </c>
      <c r="EK364">
        <v>2</v>
      </c>
      <c r="EL364">
        <v>3</v>
      </c>
      <c r="EM364" t="s">
        <v>306</v>
      </c>
      <c r="EN364">
        <v>100</v>
      </c>
      <c r="EO364">
        <v>100</v>
      </c>
      <c r="EP364">
        <v>12.22</v>
      </c>
      <c r="EQ364">
        <v>0.1536</v>
      </c>
      <c r="ER364">
        <v>5.25304998807394</v>
      </c>
      <c r="ES364">
        <v>0.0095515401478521</v>
      </c>
      <c r="ET364">
        <v>-4.08282145803731e-06</v>
      </c>
      <c r="EU364">
        <v>9.61633180237613e-10</v>
      </c>
      <c r="EV364">
        <v>-0.0133641391554055</v>
      </c>
      <c r="EW364">
        <v>0.00964955815971448</v>
      </c>
      <c r="EX364">
        <v>0.000351754833574242</v>
      </c>
      <c r="EY364">
        <v>-6.74969522547015e-06</v>
      </c>
      <c r="EZ364">
        <v>-1</v>
      </c>
      <c r="FA364">
        <v>-1</v>
      </c>
      <c r="FB364">
        <v>-1</v>
      </c>
      <c r="FC364">
        <v>-1</v>
      </c>
      <c r="FD364">
        <v>12</v>
      </c>
      <c r="FE364">
        <v>12</v>
      </c>
      <c r="FF364">
        <v>2</v>
      </c>
      <c r="FG364">
        <v>793.522</v>
      </c>
      <c r="FH364">
        <v>740.817</v>
      </c>
      <c r="FI364">
        <v>20</v>
      </c>
      <c r="FJ364">
        <v>26.7048</v>
      </c>
      <c r="FK364">
        <v>30</v>
      </c>
      <c r="FL364">
        <v>26.7768</v>
      </c>
      <c r="FM364">
        <v>26.752</v>
      </c>
      <c r="FN364">
        <v>60.9776</v>
      </c>
      <c r="FO364">
        <v>14.5395</v>
      </c>
      <c r="FP364">
        <v>6.08919</v>
      </c>
      <c r="FQ364">
        <v>20</v>
      </c>
      <c r="FR364">
        <v>1162.09</v>
      </c>
      <c r="FS364">
        <v>12.9953</v>
      </c>
      <c r="FT364">
        <v>100.063</v>
      </c>
      <c r="FU364">
        <v>100.428</v>
      </c>
    </row>
    <row r="365" spans="1:177">
      <c r="A365">
        <v>349</v>
      </c>
      <c r="B365">
        <v>1621534265.6</v>
      </c>
      <c r="C365">
        <v>696.099999904633</v>
      </c>
      <c r="D365" t="s">
        <v>994</v>
      </c>
      <c r="E365" t="s">
        <v>995</v>
      </c>
      <c r="G365">
        <v>1621534265.6</v>
      </c>
      <c r="H365">
        <f>CD365*AF365*(BZ365-CA365)/(100*BS365*(1000-AF365*BZ365))</f>
        <v>0</v>
      </c>
      <c r="I365">
        <f>CD365*AF365*(BY365-BX365*(1000-AF365*CA365)/(1000-AF365*BZ365))/(100*BS365)</f>
        <v>0</v>
      </c>
      <c r="J365">
        <f>BX365 - IF(AF365&gt;1, I365*BS365*100.0/(AH365*CL365), 0)</f>
        <v>0</v>
      </c>
      <c r="K365">
        <f>((Q365-H365/2)*J365-I365)/(Q365+H365/2)</f>
        <v>0</v>
      </c>
      <c r="L365">
        <f>K365*(CE365+CF365)/1000.0</f>
        <v>0</v>
      </c>
      <c r="M365">
        <f>(BX365 - IF(AF365&gt;1, I365*BS365*100.0/(AH365*CL365), 0))*(CE365+CF365)/1000.0</f>
        <v>0</v>
      </c>
      <c r="N365">
        <f>2.0/((1/P365-1/O365)+SIGN(P365)*SQRT((1/P365-1/O365)*(1/P365-1/O365) + 4*BT365/((BT365+1)*(BT365+1))*(2*1/P365*1/O365-1/O365*1/O365)))</f>
        <v>0</v>
      </c>
      <c r="O365">
        <f>IF(LEFT(BU365,1)&lt;&gt;"0",IF(LEFT(BU365,1)="1",3.0,BV365),$D$5+$E$5*(CL365*CE365/($K$5*1000))+$F$5*(CL365*CE365/($K$5*1000))*MAX(MIN(BS365,$J$5),$I$5)*MAX(MIN(BS365,$J$5),$I$5)+$G$5*MAX(MIN(BS365,$J$5),$I$5)*(CL365*CE365/($K$5*1000))+$H$5*(CL365*CE365/($K$5*1000))*(CL365*CE365/($K$5*1000)))</f>
        <v>0</v>
      </c>
      <c r="P365">
        <f>H365*(1000-(1000*0.61365*exp(17.502*T365/(240.97+T365))/(CE365+CF365)+BZ365)/2)/(1000*0.61365*exp(17.502*T365/(240.97+T365))/(CE365+CF365)-BZ365)</f>
        <v>0</v>
      </c>
      <c r="Q365">
        <f>1/((BT365+1)/(N365/1.6)+1/(O365/1.37)) + BT365/((BT365+1)/(N365/1.6) + BT365/(O365/1.37))</f>
        <v>0</v>
      </c>
      <c r="R365">
        <f>(BP365*BR365)</f>
        <v>0</v>
      </c>
      <c r="S365">
        <f>(CG365+(R365+2*0.95*5.67E-8*(((CG365+$B$7)+273)^4-(CG365+273)^4)-44100*H365)/(1.84*29.3*O365+8*0.95*5.67E-8*(CG365+273)^3))</f>
        <v>0</v>
      </c>
      <c r="T365">
        <f>($C$7*CH365+$D$7*CI365+$E$7*S365)</f>
        <v>0</v>
      </c>
      <c r="U365">
        <f>0.61365*exp(17.502*T365/(240.97+T365))</f>
        <v>0</v>
      </c>
      <c r="V365">
        <f>(W365/X365*100)</f>
        <v>0</v>
      </c>
      <c r="W365">
        <f>BZ365*(CE365+CF365)/1000</f>
        <v>0</v>
      </c>
      <c r="X365">
        <f>0.61365*exp(17.502*CG365/(240.97+CG365))</f>
        <v>0</v>
      </c>
      <c r="Y365">
        <f>(U365-BZ365*(CE365+CF365)/1000)</f>
        <v>0</v>
      </c>
      <c r="Z365">
        <f>(-H365*44100)</f>
        <v>0</v>
      </c>
      <c r="AA365">
        <f>2*29.3*O365*0.92*(CG365-T365)</f>
        <v>0</v>
      </c>
      <c r="AB365">
        <f>2*0.95*5.67E-8*(((CG365+$B$7)+273)^4-(T365+273)^4)</f>
        <v>0</v>
      </c>
      <c r="AC365">
        <f>R365+AB365+Z365+AA365</f>
        <v>0</v>
      </c>
      <c r="AD365">
        <v>0</v>
      </c>
      <c r="AE365">
        <v>0</v>
      </c>
      <c r="AF365">
        <f>IF(AD365*$H$13&gt;=AH365,1.0,(AH365/(AH365-AD365*$H$13)))</f>
        <v>0</v>
      </c>
      <c r="AG365">
        <f>(AF365-1)*100</f>
        <v>0</v>
      </c>
      <c r="AH365">
        <f>MAX(0,($B$13+$C$13*CL365)/(1+$D$13*CL365)*CE365/(CG365+273)*$E$13)</f>
        <v>0</v>
      </c>
      <c r="AI365" t="s">
        <v>294</v>
      </c>
      <c r="AJ365">
        <v>0</v>
      </c>
      <c r="AK365">
        <v>0</v>
      </c>
      <c r="AL365">
        <f>AK365-AJ365</f>
        <v>0</v>
      </c>
      <c r="AM365">
        <f>AL365/AK365</f>
        <v>0</v>
      </c>
      <c r="AN365">
        <v>0</v>
      </c>
      <c r="AO365" t="s">
        <v>294</v>
      </c>
      <c r="AP365">
        <v>0</v>
      </c>
      <c r="AQ365">
        <v>0</v>
      </c>
      <c r="AR365">
        <f>1-AP365/AQ365</f>
        <v>0</v>
      </c>
      <c r="AS365">
        <v>0.5</v>
      </c>
      <c r="AT365">
        <f>BP365</f>
        <v>0</v>
      </c>
      <c r="AU365">
        <f>I365</f>
        <v>0</v>
      </c>
      <c r="AV365">
        <f>AR365*AS365*AT365</f>
        <v>0</v>
      </c>
      <c r="AW365">
        <f>BB365/AQ365</f>
        <v>0</v>
      </c>
      <c r="AX365">
        <f>(AU365-AN365)/AT365</f>
        <v>0</v>
      </c>
      <c r="AY365">
        <f>(AK365-AQ365)/AQ365</f>
        <v>0</v>
      </c>
      <c r="AZ365" t="s">
        <v>294</v>
      </c>
      <c r="BA365">
        <v>0</v>
      </c>
      <c r="BB365">
        <f>AQ365-BA365</f>
        <v>0</v>
      </c>
      <c r="BC365">
        <f>(AQ365-AP365)/(AQ365-BA365)</f>
        <v>0</v>
      </c>
      <c r="BD365">
        <f>(AK365-AQ365)/(AK365-BA365)</f>
        <v>0</v>
      </c>
      <c r="BE365">
        <f>(AQ365-AP365)/(AQ365-AJ365)</f>
        <v>0</v>
      </c>
      <c r="BF365">
        <f>(AK365-AQ365)/(AK365-AJ365)</f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f>$B$11*CM365+$C$11*CN365+$F$11*CO365*(1-CR365)</f>
        <v>0</v>
      </c>
      <c r="BP365">
        <f>BO365*BQ365</f>
        <v>0</v>
      </c>
      <c r="BQ365">
        <f>($B$11*$D$9+$C$11*$D$9+$F$11*((DB365+CT365)/MAX(DB365+CT365+DC365, 0.1)*$I$9+DC365/MAX(DB365+CT365+DC365, 0.1)*$J$9))/($B$11+$C$11+$F$11)</f>
        <v>0</v>
      </c>
      <c r="BR365">
        <f>($B$11*$K$9+$C$11*$K$9+$F$11*((DB365+CT365)/MAX(DB365+CT365+DC365, 0.1)*$P$9+DC365/MAX(DB365+CT365+DC365, 0.1)*$Q$9))/($B$11+$C$11+$F$11)</f>
        <v>0</v>
      </c>
      <c r="BS365">
        <v>6</v>
      </c>
      <c r="BT365">
        <v>0.5</v>
      </c>
      <c r="BU365" t="s">
        <v>295</v>
      </c>
      <c r="BV365">
        <v>2</v>
      </c>
      <c r="BW365">
        <v>1621534265.6</v>
      </c>
      <c r="BX365">
        <v>1144.94</v>
      </c>
      <c r="BY365">
        <v>1155.13</v>
      </c>
      <c r="BZ365">
        <v>12.9542</v>
      </c>
      <c r="CA365">
        <v>12.9541</v>
      </c>
      <c r="CB365">
        <v>1132.71</v>
      </c>
      <c r="CC365">
        <v>12.8006</v>
      </c>
      <c r="CD365">
        <v>700.301</v>
      </c>
      <c r="CE365">
        <v>100.924</v>
      </c>
      <c r="CF365">
        <v>0.100111</v>
      </c>
      <c r="CG365">
        <v>22.9278</v>
      </c>
      <c r="CH365">
        <v>22.8864</v>
      </c>
      <c r="CI365">
        <v>999.9</v>
      </c>
      <c r="CJ365">
        <v>0</v>
      </c>
      <c r="CK365">
        <v>0</v>
      </c>
      <c r="CL365">
        <v>10030</v>
      </c>
      <c r="CM365">
        <v>0</v>
      </c>
      <c r="CN365">
        <v>3.22278</v>
      </c>
      <c r="CO365">
        <v>599.806</v>
      </c>
      <c r="CP365">
        <v>0.932968</v>
      </c>
      <c r="CQ365">
        <v>0.0670323</v>
      </c>
      <c r="CR365">
        <v>0</v>
      </c>
      <c r="CS365">
        <v>3.4331</v>
      </c>
      <c r="CT365">
        <v>4.99951</v>
      </c>
      <c r="CU365">
        <v>86.2789</v>
      </c>
      <c r="CV365">
        <v>4812.48</v>
      </c>
      <c r="CW365">
        <v>37.562</v>
      </c>
      <c r="CX365">
        <v>41.375</v>
      </c>
      <c r="CY365">
        <v>40</v>
      </c>
      <c r="CZ365">
        <v>40.875</v>
      </c>
      <c r="DA365">
        <v>39.875</v>
      </c>
      <c r="DB365">
        <v>554.94</v>
      </c>
      <c r="DC365">
        <v>39.87</v>
      </c>
      <c r="DD365">
        <v>0</v>
      </c>
      <c r="DE365">
        <v>1621534269.4</v>
      </c>
      <c r="DF365">
        <v>0</v>
      </c>
      <c r="DG365">
        <v>3.445524</v>
      </c>
      <c r="DH365">
        <v>0.27590000186303</v>
      </c>
      <c r="DI365">
        <v>-2.18534614816325</v>
      </c>
      <c r="DJ365">
        <v>86.300156</v>
      </c>
      <c r="DK365">
        <v>15</v>
      </c>
      <c r="DL365">
        <v>1621533543.5</v>
      </c>
      <c r="DM365" t="s">
        <v>296</v>
      </c>
      <c r="DN365">
        <v>1621533543</v>
      </c>
      <c r="DO365">
        <v>1621533543.5</v>
      </c>
      <c r="DP365">
        <v>4</v>
      </c>
      <c r="DQ365">
        <v>0.002</v>
      </c>
      <c r="DR365">
        <v>0.003</v>
      </c>
      <c r="DS365">
        <v>8.559</v>
      </c>
      <c r="DT365">
        <v>0.154</v>
      </c>
      <c r="DU365">
        <v>420</v>
      </c>
      <c r="DV365">
        <v>13</v>
      </c>
      <c r="DW365">
        <v>1.35</v>
      </c>
      <c r="DX365">
        <v>0.35</v>
      </c>
      <c r="DY365">
        <v>-10.2111258536585</v>
      </c>
      <c r="DZ365">
        <v>-0.502959930313607</v>
      </c>
      <c r="EA365">
        <v>0.776507349786885</v>
      </c>
      <c r="EB365">
        <v>0</v>
      </c>
      <c r="EC365">
        <v>3.46412</v>
      </c>
      <c r="ED365">
        <v>-0.162618280416735</v>
      </c>
      <c r="EE365">
        <v>0.180497683087623</v>
      </c>
      <c r="EF365">
        <v>1</v>
      </c>
      <c r="EG365">
        <v>0.00426403926829268</v>
      </c>
      <c r="EH365">
        <v>-0.101437027233449</v>
      </c>
      <c r="EI365">
        <v>0.0392932028729842</v>
      </c>
      <c r="EJ365">
        <v>0</v>
      </c>
      <c r="EK365">
        <v>1</v>
      </c>
      <c r="EL365">
        <v>3</v>
      </c>
      <c r="EM365" t="s">
        <v>343</v>
      </c>
      <c r="EN365">
        <v>100</v>
      </c>
      <c r="EO365">
        <v>100</v>
      </c>
      <c r="EP365">
        <v>12.23</v>
      </c>
      <c r="EQ365">
        <v>0.1536</v>
      </c>
      <c r="ER365">
        <v>5.25304998807394</v>
      </c>
      <c r="ES365">
        <v>0.0095515401478521</v>
      </c>
      <c r="ET365">
        <v>-4.08282145803731e-06</v>
      </c>
      <c r="EU365">
        <v>9.61633180237613e-10</v>
      </c>
      <c r="EV365">
        <v>-0.0133641391554055</v>
      </c>
      <c r="EW365">
        <v>0.00964955815971448</v>
      </c>
      <c r="EX365">
        <v>0.000351754833574242</v>
      </c>
      <c r="EY365">
        <v>-6.74969522547015e-06</v>
      </c>
      <c r="EZ365">
        <v>-1</v>
      </c>
      <c r="FA365">
        <v>-1</v>
      </c>
      <c r="FB365">
        <v>-1</v>
      </c>
      <c r="FC365">
        <v>-1</v>
      </c>
      <c r="FD365">
        <v>12</v>
      </c>
      <c r="FE365">
        <v>12</v>
      </c>
      <c r="FF365">
        <v>2</v>
      </c>
      <c r="FG365">
        <v>794.05</v>
      </c>
      <c r="FH365">
        <v>740.817</v>
      </c>
      <c r="FI365">
        <v>19.9998</v>
      </c>
      <c r="FJ365">
        <v>26.7039</v>
      </c>
      <c r="FK365">
        <v>30</v>
      </c>
      <c r="FL365">
        <v>26.7759</v>
      </c>
      <c r="FM365">
        <v>26.752</v>
      </c>
      <c r="FN365">
        <v>61.1195</v>
      </c>
      <c r="FO365">
        <v>14.5395</v>
      </c>
      <c r="FP365">
        <v>6.08919</v>
      </c>
      <c r="FQ365">
        <v>20</v>
      </c>
      <c r="FR365">
        <v>1165.49</v>
      </c>
      <c r="FS365">
        <v>12.9953</v>
      </c>
      <c r="FT365">
        <v>100.065</v>
      </c>
      <c r="FU365">
        <v>100.429</v>
      </c>
    </row>
    <row r="366" spans="1:177">
      <c r="A366">
        <v>350</v>
      </c>
      <c r="B366">
        <v>1621534267.6</v>
      </c>
      <c r="C366">
        <v>698.099999904633</v>
      </c>
      <c r="D366" t="s">
        <v>996</v>
      </c>
      <c r="E366" t="s">
        <v>997</v>
      </c>
      <c r="G366">
        <v>1621534267.6</v>
      </c>
      <c r="H366">
        <f>CD366*AF366*(BZ366-CA366)/(100*BS366*(1000-AF366*BZ366))</f>
        <v>0</v>
      </c>
      <c r="I366">
        <f>CD366*AF366*(BY366-BX366*(1000-AF366*CA366)/(1000-AF366*BZ366))/(100*BS366)</f>
        <v>0</v>
      </c>
      <c r="J366">
        <f>BX366 - IF(AF366&gt;1, I366*BS366*100.0/(AH366*CL366), 0)</f>
        <v>0</v>
      </c>
      <c r="K366">
        <f>((Q366-H366/2)*J366-I366)/(Q366+H366/2)</f>
        <v>0</v>
      </c>
      <c r="L366">
        <f>K366*(CE366+CF366)/1000.0</f>
        <v>0</v>
      </c>
      <c r="M366">
        <f>(BX366 - IF(AF366&gt;1, I366*BS366*100.0/(AH366*CL366), 0))*(CE366+CF366)/1000.0</f>
        <v>0</v>
      </c>
      <c r="N366">
        <f>2.0/((1/P366-1/O366)+SIGN(P366)*SQRT((1/P366-1/O366)*(1/P366-1/O366) + 4*BT366/((BT366+1)*(BT366+1))*(2*1/P366*1/O366-1/O366*1/O366)))</f>
        <v>0</v>
      </c>
      <c r="O366">
        <f>IF(LEFT(BU366,1)&lt;&gt;"0",IF(LEFT(BU366,1)="1",3.0,BV366),$D$5+$E$5*(CL366*CE366/($K$5*1000))+$F$5*(CL366*CE366/($K$5*1000))*MAX(MIN(BS366,$J$5),$I$5)*MAX(MIN(BS366,$J$5),$I$5)+$G$5*MAX(MIN(BS366,$J$5),$I$5)*(CL366*CE366/($K$5*1000))+$H$5*(CL366*CE366/($K$5*1000))*(CL366*CE366/($K$5*1000)))</f>
        <v>0</v>
      </c>
      <c r="P366">
        <f>H366*(1000-(1000*0.61365*exp(17.502*T366/(240.97+T366))/(CE366+CF366)+BZ366)/2)/(1000*0.61365*exp(17.502*T366/(240.97+T366))/(CE366+CF366)-BZ366)</f>
        <v>0</v>
      </c>
      <c r="Q366">
        <f>1/((BT366+1)/(N366/1.6)+1/(O366/1.37)) + BT366/((BT366+1)/(N366/1.6) + BT366/(O366/1.37))</f>
        <v>0</v>
      </c>
      <c r="R366">
        <f>(BP366*BR366)</f>
        <v>0</v>
      </c>
      <c r="S366">
        <f>(CG366+(R366+2*0.95*5.67E-8*(((CG366+$B$7)+273)^4-(CG366+273)^4)-44100*H366)/(1.84*29.3*O366+8*0.95*5.67E-8*(CG366+273)^3))</f>
        <v>0</v>
      </c>
      <c r="T366">
        <f>($C$7*CH366+$D$7*CI366+$E$7*S366)</f>
        <v>0</v>
      </c>
      <c r="U366">
        <f>0.61365*exp(17.502*T366/(240.97+T366))</f>
        <v>0</v>
      </c>
      <c r="V366">
        <f>(W366/X366*100)</f>
        <v>0</v>
      </c>
      <c r="W366">
        <f>BZ366*(CE366+CF366)/1000</f>
        <v>0</v>
      </c>
      <c r="X366">
        <f>0.61365*exp(17.502*CG366/(240.97+CG366))</f>
        <v>0</v>
      </c>
      <c r="Y366">
        <f>(U366-BZ366*(CE366+CF366)/1000)</f>
        <v>0</v>
      </c>
      <c r="Z366">
        <f>(-H366*44100)</f>
        <v>0</v>
      </c>
      <c r="AA366">
        <f>2*29.3*O366*0.92*(CG366-T366)</f>
        <v>0</v>
      </c>
      <c r="AB366">
        <f>2*0.95*5.67E-8*(((CG366+$B$7)+273)^4-(T366+273)^4)</f>
        <v>0</v>
      </c>
      <c r="AC366">
        <f>R366+AB366+Z366+AA366</f>
        <v>0</v>
      </c>
      <c r="AD366">
        <v>0</v>
      </c>
      <c r="AE366">
        <v>0</v>
      </c>
      <c r="AF366">
        <f>IF(AD366*$H$13&gt;=AH366,1.0,(AH366/(AH366-AD366*$H$13)))</f>
        <v>0</v>
      </c>
      <c r="AG366">
        <f>(AF366-1)*100</f>
        <v>0</v>
      </c>
      <c r="AH366">
        <f>MAX(0,($B$13+$C$13*CL366)/(1+$D$13*CL366)*CE366/(CG366+273)*$E$13)</f>
        <v>0</v>
      </c>
      <c r="AI366" t="s">
        <v>294</v>
      </c>
      <c r="AJ366">
        <v>0</v>
      </c>
      <c r="AK366">
        <v>0</v>
      </c>
      <c r="AL366">
        <f>AK366-AJ366</f>
        <v>0</v>
      </c>
      <c r="AM366">
        <f>AL366/AK366</f>
        <v>0</v>
      </c>
      <c r="AN366">
        <v>0</v>
      </c>
      <c r="AO366" t="s">
        <v>294</v>
      </c>
      <c r="AP366">
        <v>0</v>
      </c>
      <c r="AQ366">
        <v>0</v>
      </c>
      <c r="AR366">
        <f>1-AP366/AQ366</f>
        <v>0</v>
      </c>
      <c r="AS366">
        <v>0.5</v>
      </c>
      <c r="AT366">
        <f>BP366</f>
        <v>0</v>
      </c>
      <c r="AU366">
        <f>I366</f>
        <v>0</v>
      </c>
      <c r="AV366">
        <f>AR366*AS366*AT366</f>
        <v>0</v>
      </c>
      <c r="AW366">
        <f>BB366/AQ366</f>
        <v>0</v>
      </c>
      <c r="AX366">
        <f>(AU366-AN366)/AT366</f>
        <v>0</v>
      </c>
      <c r="AY366">
        <f>(AK366-AQ366)/AQ366</f>
        <v>0</v>
      </c>
      <c r="AZ366" t="s">
        <v>294</v>
      </c>
      <c r="BA366">
        <v>0</v>
      </c>
      <c r="BB366">
        <f>AQ366-BA366</f>
        <v>0</v>
      </c>
      <c r="BC366">
        <f>(AQ366-AP366)/(AQ366-BA366)</f>
        <v>0</v>
      </c>
      <c r="BD366">
        <f>(AK366-AQ366)/(AK366-BA366)</f>
        <v>0</v>
      </c>
      <c r="BE366">
        <f>(AQ366-AP366)/(AQ366-AJ366)</f>
        <v>0</v>
      </c>
      <c r="BF366">
        <f>(AK366-AQ366)/(AK366-AJ366)</f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f>$B$11*CM366+$C$11*CN366+$F$11*CO366*(1-CR366)</f>
        <v>0</v>
      </c>
      <c r="BP366">
        <f>BO366*BQ366</f>
        <v>0</v>
      </c>
      <c r="BQ366">
        <f>($B$11*$D$9+$C$11*$D$9+$F$11*((DB366+CT366)/MAX(DB366+CT366+DC366, 0.1)*$I$9+DC366/MAX(DB366+CT366+DC366, 0.1)*$J$9))/($B$11+$C$11+$F$11)</f>
        <v>0</v>
      </c>
      <c r="BR366">
        <f>($B$11*$K$9+$C$11*$K$9+$F$11*((DB366+CT366)/MAX(DB366+CT366+DC366, 0.1)*$P$9+DC366/MAX(DB366+CT366+DC366, 0.1)*$Q$9))/($B$11+$C$11+$F$11)</f>
        <v>0</v>
      </c>
      <c r="BS366">
        <v>6</v>
      </c>
      <c r="BT366">
        <v>0.5</v>
      </c>
      <c r="BU366" t="s">
        <v>295</v>
      </c>
      <c r="BV366">
        <v>2</v>
      </c>
      <c r="BW366">
        <v>1621534267.6</v>
      </c>
      <c r="BX366">
        <v>1148.03</v>
      </c>
      <c r="BY366">
        <v>1158.41</v>
      </c>
      <c r="BZ366">
        <v>12.9526</v>
      </c>
      <c r="CA366">
        <v>12.9489</v>
      </c>
      <c r="CB366">
        <v>1135.79</v>
      </c>
      <c r="CC366">
        <v>12.799</v>
      </c>
      <c r="CD366">
        <v>700.235</v>
      </c>
      <c r="CE366">
        <v>100.924</v>
      </c>
      <c r="CF366">
        <v>0.100788</v>
      </c>
      <c r="CG366">
        <v>22.9289</v>
      </c>
      <c r="CH366">
        <v>22.8884</v>
      </c>
      <c r="CI366">
        <v>999.9</v>
      </c>
      <c r="CJ366">
        <v>0</v>
      </c>
      <c r="CK366">
        <v>0</v>
      </c>
      <c r="CL366">
        <v>9930</v>
      </c>
      <c r="CM366">
        <v>0</v>
      </c>
      <c r="CN366">
        <v>3.16624</v>
      </c>
      <c r="CO366">
        <v>600.129</v>
      </c>
      <c r="CP366">
        <v>0.933003</v>
      </c>
      <c r="CQ366">
        <v>0.0669971</v>
      </c>
      <c r="CR366">
        <v>0</v>
      </c>
      <c r="CS366">
        <v>3.4524</v>
      </c>
      <c r="CT366">
        <v>4.99951</v>
      </c>
      <c r="CU366">
        <v>86.1633</v>
      </c>
      <c r="CV366">
        <v>4815.15</v>
      </c>
      <c r="CW366">
        <v>37.562</v>
      </c>
      <c r="CX366">
        <v>41.375</v>
      </c>
      <c r="CY366">
        <v>40</v>
      </c>
      <c r="CZ366">
        <v>40.875</v>
      </c>
      <c r="DA366">
        <v>39.875</v>
      </c>
      <c r="DB366">
        <v>555.26</v>
      </c>
      <c r="DC366">
        <v>39.87</v>
      </c>
      <c r="DD366">
        <v>0</v>
      </c>
      <c r="DE366">
        <v>1621534271.8</v>
      </c>
      <c r="DF366">
        <v>0</v>
      </c>
      <c r="DG366">
        <v>3.426416</v>
      </c>
      <c r="DH366">
        <v>0.430400002460595</v>
      </c>
      <c r="DI366">
        <v>-1.26036922797052</v>
      </c>
      <c r="DJ366">
        <v>86.266752</v>
      </c>
      <c r="DK366">
        <v>15</v>
      </c>
      <c r="DL366">
        <v>1621533543.5</v>
      </c>
      <c r="DM366" t="s">
        <v>296</v>
      </c>
      <c r="DN366">
        <v>1621533543</v>
      </c>
      <c r="DO366">
        <v>1621533543.5</v>
      </c>
      <c r="DP366">
        <v>4</v>
      </c>
      <c r="DQ366">
        <v>0.002</v>
      </c>
      <c r="DR366">
        <v>0.003</v>
      </c>
      <c r="DS366">
        <v>8.559</v>
      </c>
      <c r="DT366">
        <v>0.154</v>
      </c>
      <c r="DU366">
        <v>420</v>
      </c>
      <c r="DV366">
        <v>13</v>
      </c>
      <c r="DW366">
        <v>1.35</v>
      </c>
      <c r="DX366">
        <v>0.35</v>
      </c>
      <c r="DY366">
        <v>-10.2834170731707</v>
      </c>
      <c r="DZ366">
        <v>1.28826104529613</v>
      </c>
      <c r="EA366">
        <v>0.590784573981793</v>
      </c>
      <c r="EB366">
        <v>0</v>
      </c>
      <c r="EC366">
        <v>3.46142058823529</v>
      </c>
      <c r="ED366">
        <v>-0.122576424210797</v>
      </c>
      <c r="EE366">
        <v>0.181196639657537</v>
      </c>
      <c r="EF366">
        <v>1</v>
      </c>
      <c r="EG366">
        <v>0.0011414673097561</v>
      </c>
      <c r="EH366">
        <v>-0.0542861738968641</v>
      </c>
      <c r="EI366">
        <v>0.0302250394368325</v>
      </c>
      <c r="EJ366">
        <v>1</v>
      </c>
      <c r="EK366">
        <v>2</v>
      </c>
      <c r="EL366">
        <v>3</v>
      </c>
      <c r="EM366" t="s">
        <v>306</v>
      </c>
      <c r="EN366">
        <v>100</v>
      </c>
      <c r="EO366">
        <v>100</v>
      </c>
      <c r="EP366">
        <v>12.24</v>
      </c>
      <c r="EQ366">
        <v>0.1536</v>
      </c>
      <c r="ER366">
        <v>5.25304998807394</v>
      </c>
      <c r="ES366">
        <v>0.0095515401478521</v>
      </c>
      <c r="ET366">
        <v>-4.08282145803731e-06</v>
      </c>
      <c r="EU366">
        <v>9.61633180237613e-10</v>
      </c>
      <c r="EV366">
        <v>-0.0133641391554055</v>
      </c>
      <c r="EW366">
        <v>0.00964955815971448</v>
      </c>
      <c r="EX366">
        <v>0.000351754833574242</v>
      </c>
      <c r="EY366">
        <v>-6.74969522547015e-06</v>
      </c>
      <c r="EZ366">
        <v>-1</v>
      </c>
      <c r="FA366">
        <v>-1</v>
      </c>
      <c r="FB366">
        <v>-1</v>
      </c>
      <c r="FC366">
        <v>-1</v>
      </c>
      <c r="FD366">
        <v>12.1</v>
      </c>
      <c r="FE366">
        <v>12.1</v>
      </c>
      <c r="FF366">
        <v>2</v>
      </c>
      <c r="FG366">
        <v>793.49</v>
      </c>
      <c r="FH366">
        <v>741.006</v>
      </c>
      <c r="FI366">
        <v>19.9996</v>
      </c>
      <c r="FJ366">
        <v>26.7026</v>
      </c>
      <c r="FK366">
        <v>29.9999</v>
      </c>
      <c r="FL366">
        <v>26.7746</v>
      </c>
      <c r="FM366">
        <v>26.752</v>
      </c>
      <c r="FN366">
        <v>61.2627</v>
      </c>
      <c r="FO366">
        <v>14.5395</v>
      </c>
      <c r="FP366">
        <v>6.08919</v>
      </c>
      <c r="FQ366">
        <v>20</v>
      </c>
      <c r="FR366">
        <v>1168.86</v>
      </c>
      <c r="FS366">
        <v>12.9953</v>
      </c>
      <c r="FT366">
        <v>100.065</v>
      </c>
      <c r="FU366">
        <v>100.427</v>
      </c>
    </row>
    <row r="367" spans="1:177">
      <c r="A367">
        <v>351</v>
      </c>
      <c r="B367">
        <v>1621534269.6</v>
      </c>
      <c r="C367">
        <v>700.099999904633</v>
      </c>
      <c r="D367" t="s">
        <v>998</v>
      </c>
      <c r="E367" t="s">
        <v>999</v>
      </c>
      <c r="G367">
        <v>1621534269.6</v>
      </c>
      <c r="H367">
        <f>CD367*AF367*(BZ367-CA367)/(100*BS367*(1000-AF367*BZ367))</f>
        <v>0</v>
      </c>
      <c r="I367">
        <f>CD367*AF367*(BY367-BX367*(1000-AF367*CA367)/(1000-AF367*BZ367))/(100*BS367)</f>
        <v>0</v>
      </c>
      <c r="J367">
        <f>BX367 - IF(AF367&gt;1, I367*BS367*100.0/(AH367*CL367), 0)</f>
        <v>0</v>
      </c>
      <c r="K367">
        <f>((Q367-H367/2)*J367-I367)/(Q367+H367/2)</f>
        <v>0</v>
      </c>
      <c r="L367">
        <f>K367*(CE367+CF367)/1000.0</f>
        <v>0</v>
      </c>
      <c r="M367">
        <f>(BX367 - IF(AF367&gt;1, I367*BS367*100.0/(AH367*CL367), 0))*(CE367+CF367)/1000.0</f>
        <v>0</v>
      </c>
      <c r="N367">
        <f>2.0/((1/P367-1/O367)+SIGN(P367)*SQRT((1/P367-1/O367)*(1/P367-1/O367) + 4*BT367/((BT367+1)*(BT367+1))*(2*1/P367*1/O367-1/O367*1/O367)))</f>
        <v>0</v>
      </c>
      <c r="O367">
        <f>IF(LEFT(BU367,1)&lt;&gt;"0",IF(LEFT(BU367,1)="1",3.0,BV367),$D$5+$E$5*(CL367*CE367/($K$5*1000))+$F$5*(CL367*CE367/($K$5*1000))*MAX(MIN(BS367,$J$5),$I$5)*MAX(MIN(BS367,$J$5),$I$5)+$G$5*MAX(MIN(BS367,$J$5),$I$5)*(CL367*CE367/($K$5*1000))+$H$5*(CL367*CE367/($K$5*1000))*(CL367*CE367/($K$5*1000)))</f>
        <v>0</v>
      </c>
      <c r="P367">
        <f>H367*(1000-(1000*0.61365*exp(17.502*T367/(240.97+T367))/(CE367+CF367)+BZ367)/2)/(1000*0.61365*exp(17.502*T367/(240.97+T367))/(CE367+CF367)-BZ367)</f>
        <v>0</v>
      </c>
      <c r="Q367">
        <f>1/((BT367+1)/(N367/1.6)+1/(O367/1.37)) + BT367/((BT367+1)/(N367/1.6) + BT367/(O367/1.37))</f>
        <v>0</v>
      </c>
      <c r="R367">
        <f>(BP367*BR367)</f>
        <v>0</v>
      </c>
      <c r="S367">
        <f>(CG367+(R367+2*0.95*5.67E-8*(((CG367+$B$7)+273)^4-(CG367+273)^4)-44100*H367)/(1.84*29.3*O367+8*0.95*5.67E-8*(CG367+273)^3))</f>
        <v>0</v>
      </c>
      <c r="T367">
        <f>($C$7*CH367+$D$7*CI367+$E$7*S367)</f>
        <v>0</v>
      </c>
      <c r="U367">
        <f>0.61365*exp(17.502*T367/(240.97+T367))</f>
        <v>0</v>
      </c>
      <c r="V367">
        <f>(W367/X367*100)</f>
        <v>0</v>
      </c>
      <c r="W367">
        <f>BZ367*(CE367+CF367)/1000</f>
        <v>0</v>
      </c>
      <c r="X367">
        <f>0.61365*exp(17.502*CG367/(240.97+CG367))</f>
        <v>0</v>
      </c>
      <c r="Y367">
        <f>(U367-BZ367*(CE367+CF367)/1000)</f>
        <v>0</v>
      </c>
      <c r="Z367">
        <f>(-H367*44100)</f>
        <v>0</v>
      </c>
      <c r="AA367">
        <f>2*29.3*O367*0.92*(CG367-T367)</f>
        <v>0</v>
      </c>
      <c r="AB367">
        <f>2*0.95*5.67E-8*(((CG367+$B$7)+273)^4-(T367+273)^4)</f>
        <v>0</v>
      </c>
      <c r="AC367">
        <f>R367+AB367+Z367+AA367</f>
        <v>0</v>
      </c>
      <c r="AD367">
        <v>0</v>
      </c>
      <c r="AE367">
        <v>0</v>
      </c>
      <c r="AF367">
        <f>IF(AD367*$H$13&gt;=AH367,1.0,(AH367/(AH367-AD367*$H$13)))</f>
        <v>0</v>
      </c>
      <c r="AG367">
        <f>(AF367-1)*100</f>
        <v>0</v>
      </c>
      <c r="AH367">
        <f>MAX(0,($B$13+$C$13*CL367)/(1+$D$13*CL367)*CE367/(CG367+273)*$E$13)</f>
        <v>0</v>
      </c>
      <c r="AI367" t="s">
        <v>294</v>
      </c>
      <c r="AJ367">
        <v>0</v>
      </c>
      <c r="AK367">
        <v>0</v>
      </c>
      <c r="AL367">
        <f>AK367-AJ367</f>
        <v>0</v>
      </c>
      <c r="AM367">
        <f>AL367/AK367</f>
        <v>0</v>
      </c>
      <c r="AN367">
        <v>0</v>
      </c>
      <c r="AO367" t="s">
        <v>294</v>
      </c>
      <c r="AP367">
        <v>0</v>
      </c>
      <c r="AQ367">
        <v>0</v>
      </c>
      <c r="AR367">
        <f>1-AP367/AQ367</f>
        <v>0</v>
      </c>
      <c r="AS367">
        <v>0.5</v>
      </c>
      <c r="AT367">
        <f>BP367</f>
        <v>0</v>
      </c>
      <c r="AU367">
        <f>I367</f>
        <v>0</v>
      </c>
      <c r="AV367">
        <f>AR367*AS367*AT367</f>
        <v>0</v>
      </c>
      <c r="AW367">
        <f>BB367/AQ367</f>
        <v>0</v>
      </c>
      <c r="AX367">
        <f>(AU367-AN367)/AT367</f>
        <v>0</v>
      </c>
      <c r="AY367">
        <f>(AK367-AQ367)/AQ367</f>
        <v>0</v>
      </c>
      <c r="AZ367" t="s">
        <v>294</v>
      </c>
      <c r="BA367">
        <v>0</v>
      </c>
      <c r="BB367">
        <f>AQ367-BA367</f>
        <v>0</v>
      </c>
      <c r="BC367">
        <f>(AQ367-AP367)/(AQ367-BA367)</f>
        <v>0</v>
      </c>
      <c r="BD367">
        <f>(AK367-AQ367)/(AK367-BA367)</f>
        <v>0</v>
      </c>
      <c r="BE367">
        <f>(AQ367-AP367)/(AQ367-AJ367)</f>
        <v>0</v>
      </c>
      <c r="BF367">
        <f>(AK367-AQ367)/(AK367-AJ367)</f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f>$B$11*CM367+$C$11*CN367+$F$11*CO367*(1-CR367)</f>
        <v>0</v>
      </c>
      <c r="BP367">
        <f>BO367*BQ367</f>
        <v>0</v>
      </c>
      <c r="BQ367">
        <f>($B$11*$D$9+$C$11*$D$9+$F$11*((DB367+CT367)/MAX(DB367+CT367+DC367, 0.1)*$I$9+DC367/MAX(DB367+CT367+DC367, 0.1)*$J$9))/($B$11+$C$11+$F$11)</f>
        <v>0</v>
      </c>
      <c r="BR367">
        <f>($B$11*$K$9+$C$11*$K$9+$F$11*((DB367+CT367)/MAX(DB367+CT367+DC367, 0.1)*$P$9+DC367/MAX(DB367+CT367+DC367, 0.1)*$Q$9))/($B$11+$C$11+$F$11)</f>
        <v>0</v>
      </c>
      <c r="BS367">
        <v>6</v>
      </c>
      <c r="BT367">
        <v>0.5</v>
      </c>
      <c r="BU367" t="s">
        <v>295</v>
      </c>
      <c r="BV367">
        <v>2</v>
      </c>
      <c r="BW367">
        <v>1621534269.6</v>
      </c>
      <c r="BX367">
        <v>1151.53</v>
      </c>
      <c r="BY367">
        <v>1161.87</v>
      </c>
      <c r="BZ367">
        <v>12.953</v>
      </c>
      <c r="CA367">
        <v>12.9507</v>
      </c>
      <c r="CB367">
        <v>1139.28</v>
      </c>
      <c r="CC367">
        <v>12.7994</v>
      </c>
      <c r="CD367">
        <v>700.501</v>
      </c>
      <c r="CE367">
        <v>100.922</v>
      </c>
      <c r="CF367">
        <v>0.100407</v>
      </c>
      <c r="CG367">
        <v>22.9289</v>
      </c>
      <c r="CH367">
        <v>22.9007</v>
      </c>
      <c r="CI367">
        <v>999.9</v>
      </c>
      <c r="CJ367">
        <v>0</v>
      </c>
      <c r="CK367">
        <v>0</v>
      </c>
      <c r="CL367">
        <v>9990</v>
      </c>
      <c r="CM367">
        <v>0</v>
      </c>
      <c r="CN367">
        <v>3.16624</v>
      </c>
      <c r="CO367">
        <v>599.822</v>
      </c>
      <c r="CP367">
        <v>0.932968</v>
      </c>
      <c r="CQ367">
        <v>0.0670323</v>
      </c>
      <c r="CR367">
        <v>0</v>
      </c>
      <c r="CS367">
        <v>3.2745</v>
      </c>
      <c r="CT367">
        <v>4.99951</v>
      </c>
      <c r="CU367">
        <v>86.3494</v>
      </c>
      <c r="CV367">
        <v>4812.61</v>
      </c>
      <c r="CW367">
        <v>37.562</v>
      </c>
      <c r="CX367">
        <v>41.375</v>
      </c>
      <c r="CY367">
        <v>40</v>
      </c>
      <c r="CZ367">
        <v>40.875</v>
      </c>
      <c r="DA367">
        <v>39.875</v>
      </c>
      <c r="DB367">
        <v>554.95</v>
      </c>
      <c r="DC367">
        <v>39.87</v>
      </c>
      <c r="DD367">
        <v>0</v>
      </c>
      <c r="DE367">
        <v>1621534273.6</v>
      </c>
      <c r="DF367">
        <v>0</v>
      </c>
      <c r="DG367">
        <v>3.42892692307692</v>
      </c>
      <c r="DH367">
        <v>0.389705989311372</v>
      </c>
      <c r="DI367">
        <v>-0.885969230163072</v>
      </c>
      <c r="DJ367">
        <v>86.2399</v>
      </c>
      <c r="DK367">
        <v>15</v>
      </c>
      <c r="DL367">
        <v>1621533543.5</v>
      </c>
      <c r="DM367" t="s">
        <v>296</v>
      </c>
      <c r="DN367">
        <v>1621533543</v>
      </c>
      <c r="DO367">
        <v>1621533543.5</v>
      </c>
      <c r="DP367">
        <v>4</v>
      </c>
      <c r="DQ367">
        <v>0.002</v>
      </c>
      <c r="DR367">
        <v>0.003</v>
      </c>
      <c r="DS367">
        <v>8.559</v>
      </c>
      <c r="DT367">
        <v>0.154</v>
      </c>
      <c r="DU367">
        <v>420</v>
      </c>
      <c r="DV367">
        <v>13</v>
      </c>
      <c r="DW367">
        <v>1.35</v>
      </c>
      <c r="DX367">
        <v>0.35</v>
      </c>
      <c r="DY367">
        <v>-10.2291351219512</v>
      </c>
      <c r="DZ367">
        <v>0.796215470383277</v>
      </c>
      <c r="EA367">
        <v>0.57996468773968</v>
      </c>
      <c r="EB367">
        <v>0</v>
      </c>
      <c r="EC367">
        <v>3.45111818181818</v>
      </c>
      <c r="ED367">
        <v>0.0974669957867055</v>
      </c>
      <c r="EE367">
        <v>0.183532417175468</v>
      </c>
      <c r="EF367">
        <v>1</v>
      </c>
      <c r="EG367">
        <v>0.00115312096829268</v>
      </c>
      <c r="EH367">
        <v>-0.0473853698299652</v>
      </c>
      <c r="EI367">
        <v>0.030218292824423</v>
      </c>
      <c r="EJ367">
        <v>1</v>
      </c>
      <c r="EK367">
        <v>2</v>
      </c>
      <c r="EL367">
        <v>3</v>
      </c>
      <c r="EM367" t="s">
        <v>306</v>
      </c>
      <c r="EN367">
        <v>100</v>
      </c>
      <c r="EO367">
        <v>100</v>
      </c>
      <c r="EP367">
        <v>12.25</v>
      </c>
      <c r="EQ367">
        <v>0.1536</v>
      </c>
      <c r="ER367">
        <v>5.25304998807394</v>
      </c>
      <c r="ES367">
        <v>0.0095515401478521</v>
      </c>
      <c r="ET367">
        <v>-4.08282145803731e-06</v>
      </c>
      <c r="EU367">
        <v>9.61633180237613e-10</v>
      </c>
      <c r="EV367">
        <v>-0.0133641391554055</v>
      </c>
      <c r="EW367">
        <v>0.00964955815971448</v>
      </c>
      <c r="EX367">
        <v>0.000351754833574242</v>
      </c>
      <c r="EY367">
        <v>-6.74969522547015e-06</v>
      </c>
      <c r="EZ367">
        <v>-1</v>
      </c>
      <c r="FA367">
        <v>-1</v>
      </c>
      <c r="FB367">
        <v>-1</v>
      </c>
      <c r="FC367">
        <v>-1</v>
      </c>
      <c r="FD367">
        <v>12.1</v>
      </c>
      <c r="FE367">
        <v>12.1</v>
      </c>
      <c r="FF367">
        <v>2</v>
      </c>
      <c r="FG367">
        <v>793.312</v>
      </c>
      <c r="FH367">
        <v>740.597</v>
      </c>
      <c r="FI367">
        <v>19.9995</v>
      </c>
      <c r="FJ367">
        <v>26.7026</v>
      </c>
      <c r="FK367">
        <v>30</v>
      </c>
      <c r="FL367">
        <v>26.7746</v>
      </c>
      <c r="FM367">
        <v>26.7498</v>
      </c>
      <c r="FN367">
        <v>61.407</v>
      </c>
      <c r="FO367">
        <v>14.5395</v>
      </c>
      <c r="FP367">
        <v>6.08919</v>
      </c>
      <c r="FQ367">
        <v>20</v>
      </c>
      <c r="FR367">
        <v>1172.24</v>
      </c>
      <c r="FS367">
        <v>12.9953</v>
      </c>
      <c r="FT367">
        <v>100.064</v>
      </c>
      <c r="FU367">
        <v>100.429</v>
      </c>
    </row>
    <row r="368" spans="1:177">
      <c r="A368">
        <v>352</v>
      </c>
      <c r="B368">
        <v>1621534271.6</v>
      </c>
      <c r="C368">
        <v>702.099999904633</v>
      </c>
      <c r="D368" t="s">
        <v>1000</v>
      </c>
      <c r="E368" t="s">
        <v>1001</v>
      </c>
      <c r="G368">
        <v>1621534271.6</v>
      </c>
      <c r="H368">
        <f>CD368*AF368*(BZ368-CA368)/(100*BS368*(1000-AF368*BZ368))</f>
        <v>0</v>
      </c>
      <c r="I368">
        <f>CD368*AF368*(BY368-BX368*(1000-AF368*CA368)/(1000-AF368*BZ368))/(100*BS368)</f>
        <v>0</v>
      </c>
      <c r="J368">
        <f>BX368 - IF(AF368&gt;1, I368*BS368*100.0/(AH368*CL368), 0)</f>
        <v>0</v>
      </c>
      <c r="K368">
        <f>((Q368-H368/2)*J368-I368)/(Q368+H368/2)</f>
        <v>0</v>
      </c>
      <c r="L368">
        <f>K368*(CE368+CF368)/1000.0</f>
        <v>0</v>
      </c>
      <c r="M368">
        <f>(BX368 - IF(AF368&gt;1, I368*BS368*100.0/(AH368*CL368), 0))*(CE368+CF368)/1000.0</f>
        <v>0</v>
      </c>
      <c r="N368">
        <f>2.0/((1/P368-1/O368)+SIGN(P368)*SQRT((1/P368-1/O368)*(1/P368-1/O368) + 4*BT368/((BT368+1)*(BT368+1))*(2*1/P368*1/O368-1/O368*1/O368)))</f>
        <v>0</v>
      </c>
      <c r="O368">
        <f>IF(LEFT(BU368,1)&lt;&gt;"0",IF(LEFT(BU368,1)="1",3.0,BV368),$D$5+$E$5*(CL368*CE368/($K$5*1000))+$F$5*(CL368*CE368/($K$5*1000))*MAX(MIN(BS368,$J$5),$I$5)*MAX(MIN(BS368,$J$5),$I$5)+$G$5*MAX(MIN(BS368,$J$5),$I$5)*(CL368*CE368/($K$5*1000))+$H$5*(CL368*CE368/($K$5*1000))*(CL368*CE368/($K$5*1000)))</f>
        <v>0</v>
      </c>
      <c r="P368">
        <f>H368*(1000-(1000*0.61365*exp(17.502*T368/(240.97+T368))/(CE368+CF368)+BZ368)/2)/(1000*0.61365*exp(17.502*T368/(240.97+T368))/(CE368+CF368)-BZ368)</f>
        <v>0</v>
      </c>
      <c r="Q368">
        <f>1/((BT368+1)/(N368/1.6)+1/(O368/1.37)) + BT368/((BT368+1)/(N368/1.6) + BT368/(O368/1.37))</f>
        <v>0</v>
      </c>
      <c r="R368">
        <f>(BP368*BR368)</f>
        <v>0</v>
      </c>
      <c r="S368">
        <f>(CG368+(R368+2*0.95*5.67E-8*(((CG368+$B$7)+273)^4-(CG368+273)^4)-44100*H368)/(1.84*29.3*O368+8*0.95*5.67E-8*(CG368+273)^3))</f>
        <v>0</v>
      </c>
      <c r="T368">
        <f>($C$7*CH368+$D$7*CI368+$E$7*S368)</f>
        <v>0</v>
      </c>
      <c r="U368">
        <f>0.61365*exp(17.502*T368/(240.97+T368))</f>
        <v>0</v>
      </c>
      <c r="V368">
        <f>(W368/X368*100)</f>
        <v>0</v>
      </c>
      <c r="W368">
        <f>BZ368*(CE368+CF368)/1000</f>
        <v>0</v>
      </c>
      <c r="X368">
        <f>0.61365*exp(17.502*CG368/(240.97+CG368))</f>
        <v>0</v>
      </c>
      <c r="Y368">
        <f>(U368-BZ368*(CE368+CF368)/1000)</f>
        <v>0</v>
      </c>
      <c r="Z368">
        <f>(-H368*44100)</f>
        <v>0</v>
      </c>
      <c r="AA368">
        <f>2*29.3*O368*0.92*(CG368-T368)</f>
        <v>0</v>
      </c>
      <c r="AB368">
        <f>2*0.95*5.67E-8*(((CG368+$B$7)+273)^4-(T368+273)^4)</f>
        <v>0</v>
      </c>
      <c r="AC368">
        <f>R368+AB368+Z368+AA368</f>
        <v>0</v>
      </c>
      <c r="AD368">
        <v>0</v>
      </c>
      <c r="AE368">
        <v>0</v>
      </c>
      <c r="AF368">
        <f>IF(AD368*$H$13&gt;=AH368,1.0,(AH368/(AH368-AD368*$H$13)))</f>
        <v>0</v>
      </c>
      <c r="AG368">
        <f>(AF368-1)*100</f>
        <v>0</v>
      </c>
      <c r="AH368">
        <f>MAX(0,($B$13+$C$13*CL368)/(1+$D$13*CL368)*CE368/(CG368+273)*$E$13)</f>
        <v>0</v>
      </c>
      <c r="AI368" t="s">
        <v>294</v>
      </c>
      <c r="AJ368">
        <v>0</v>
      </c>
      <c r="AK368">
        <v>0</v>
      </c>
      <c r="AL368">
        <f>AK368-AJ368</f>
        <v>0</v>
      </c>
      <c r="AM368">
        <f>AL368/AK368</f>
        <v>0</v>
      </c>
      <c r="AN368">
        <v>0</v>
      </c>
      <c r="AO368" t="s">
        <v>294</v>
      </c>
      <c r="AP368">
        <v>0</v>
      </c>
      <c r="AQ368">
        <v>0</v>
      </c>
      <c r="AR368">
        <f>1-AP368/AQ368</f>
        <v>0</v>
      </c>
      <c r="AS368">
        <v>0.5</v>
      </c>
      <c r="AT368">
        <f>BP368</f>
        <v>0</v>
      </c>
      <c r="AU368">
        <f>I368</f>
        <v>0</v>
      </c>
      <c r="AV368">
        <f>AR368*AS368*AT368</f>
        <v>0</v>
      </c>
      <c r="AW368">
        <f>BB368/AQ368</f>
        <v>0</v>
      </c>
      <c r="AX368">
        <f>(AU368-AN368)/AT368</f>
        <v>0</v>
      </c>
      <c r="AY368">
        <f>(AK368-AQ368)/AQ368</f>
        <v>0</v>
      </c>
      <c r="AZ368" t="s">
        <v>294</v>
      </c>
      <c r="BA368">
        <v>0</v>
      </c>
      <c r="BB368">
        <f>AQ368-BA368</f>
        <v>0</v>
      </c>
      <c r="BC368">
        <f>(AQ368-AP368)/(AQ368-BA368)</f>
        <v>0</v>
      </c>
      <c r="BD368">
        <f>(AK368-AQ368)/(AK368-BA368)</f>
        <v>0</v>
      </c>
      <c r="BE368">
        <f>(AQ368-AP368)/(AQ368-AJ368)</f>
        <v>0</v>
      </c>
      <c r="BF368">
        <f>(AK368-AQ368)/(AK368-AJ368)</f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f>$B$11*CM368+$C$11*CN368+$F$11*CO368*(1-CR368)</f>
        <v>0</v>
      </c>
      <c r="BP368">
        <f>BO368*BQ368</f>
        <v>0</v>
      </c>
      <c r="BQ368">
        <f>($B$11*$D$9+$C$11*$D$9+$F$11*((DB368+CT368)/MAX(DB368+CT368+DC368, 0.1)*$I$9+DC368/MAX(DB368+CT368+DC368, 0.1)*$J$9))/($B$11+$C$11+$F$11)</f>
        <v>0</v>
      </c>
      <c r="BR368">
        <f>($B$11*$K$9+$C$11*$K$9+$F$11*((DB368+CT368)/MAX(DB368+CT368+DC368, 0.1)*$P$9+DC368/MAX(DB368+CT368+DC368, 0.1)*$Q$9))/($B$11+$C$11+$F$11)</f>
        <v>0</v>
      </c>
      <c r="BS368">
        <v>6</v>
      </c>
      <c r="BT368">
        <v>0.5</v>
      </c>
      <c r="BU368" t="s">
        <v>295</v>
      </c>
      <c r="BV368">
        <v>2</v>
      </c>
      <c r="BW368">
        <v>1621534271.6</v>
      </c>
      <c r="BX368">
        <v>1154.88</v>
      </c>
      <c r="BY368">
        <v>1164.92</v>
      </c>
      <c r="BZ368">
        <v>12.9494</v>
      </c>
      <c r="CA368">
        <v>12.9479</v>
      </c>
      <c r="CB368">
        <v>1142.61</v>
      </c>
      <c r="CC368">
        <v>12.7958</v>
      </c>
      <c r="CD368">
        <v>700.115</v>
      </c>
      <c r="CE368">
        <v>100.923</v>
      </c>
      <c r="CF368">
        <v>0.100939</v>
      </c>
      <c r="CG368">
        <v>22.9289</v>
      </c>
      <c r="CH368">
        <v>22.8801</v>
      </c>
      <c r="CI368">
        <v>999.9</v>
      </c>
      <c r="CJ368">
        <v>0</v>
      </c>
      <c r="CK368">
        <v>0</v>
      </c>
      <c r="CL368">
        <v>9930</v>
      </c>
      <c r="CM368">
        <v>0</v>
      </c>
      <c r="CN368">
        <v>3.16624</v>
      </c>
      <c r="CO368">
        <v>600.13</v>
      </c>
      <c r="CP368">
        <v>0.933003</v>
      </c>
      <c r="CQ368">
        <v>0.0669971</v>
      </c>
      <c r="CR368">
        <v>0</v>
      </c>
      <c r="CS368">
        <v>3.0581</v>
      </c>
      <c r="CT368">
        <v>4.99951</v>
      </c>
      <c r="CU368">
        <v>86.5735</v>
      </c>
      <c r="CV368">
        <v>4815.15</v>
      </c>
      <c r="CW368">
        <v>37.562</v>
      </c>
      <c r="CX368">
        <v>41.375</v>
      </c>
      <c r="CY368">
        <v>39.937</v>
      </c>
      <c r="CZ368">
        <v>40.875</v>
      </c>
      <c r="DA368">
        <v>39.875</v>
      </c>
      <c r="DB368">
        <v>555.26</v>
      </c>
      <c r="DC368">
        <v>39.87</v>
      </c>
      <c r="DD368">
        <v>0</v>
      </c>
      <c r="DE368">
        <v>1621534276</v>
      </c>
      <c r="DF368">
        <v>0</v>
      </c>
      <c r="DG368">
        <v>3.43113846153846</v>
      </c>
      <c r="DH368">
        <v>-0.298140166303993</v>
      </c>
      <c r="DI368">
        <v>1.03751795026619</v>
      </c>
      <c r="DJ368">
        <v>86.2416384615384</v>
      </c>
      <c r="DK368">
        <v>15</v>
      </c>
      <c r="DL368">
        <v>1621533543.5</v>
      </c>
      <c r="DM368" t="s">
        <v>296</v>
      </c>
      <c r="DN368">
        <v>1621533543</v>
      </c>
      <c r="DO368">
        <v>1621533543.5</v>
      </c>
      <c r="DP368">
        <v>4</v>
      </c>
      <c r="DQ368">
        <v>0.002</v>
      </c>
      <c r="DR368">
        <v>0.003</v>
      </c>
      <c r="DS368">
        <v>8.559</v>
      </c>
      <c r="DT368">
        <v>0.154</v>
      </c>
      <c r="DU368">
        <v>420</v>
      </c>
      <c r="DV368">
        <v>13</v>
      </c>
      <c r="DW368">
        <v>1.35</v>
      </c>
      <c r="DX368">
        <v>0.35</v>
      </c>
      <c r="DY368">
        <v>-10.2393497560976</v>
      </c>
      <c r="DZ368">
        <v>1.27213588850174</v>
      </c>
      <c r="EA368">
        <v>0.57675609574411</v>
      </c>
      <c r="EB368">
        <v>0</v>
      </c>
      <c r="EC368">
        <v>3.43661428571429</v>
      </c>
      <c r="ED368">
        <v>-0.222248022713453</v>
      </c>
      <c r="EE368">
        <v>0.189766918903702</v>
      </c>
      <c r="EF368">
        <v>1</v>
      </c>
      <c r="EG368">
        <v>0.000858574626829268</v>
      </c>
      <c r="EH368">
        <v>-0.0375555196306619</v>
      </c>
      <c r="EI368">
        <v>0.030167208481639</v>
      </c>
      <c r="EJ368">
        <v>1</v>
      </c>
      <c r="EK368">
        <v>2</v>
      </c>
      <c r="EL368">
        <v>3</v>
      </c>
      <c r="EM368" t="s">
        <v>306</v>
      </c>
      <c r="EN368">
        <v>100</v>
      </c>
      <c r="EO368">
        <v>100</v>
      </c>
      <c r="EP368">
        <v>12.27</v>
      </c>
      <c r="EQ368">
        <v>0.1536</v>
      </c>
      <c r="ER368">
        <v>5.25304998807394</v>
      </c>
      <c r="ES368">
        <v>0.0095515401478521</v>
      </c>
      <c r="ET368">
        <v>-4.08282145803731e-06</v>
      </c>
      <c r="EU368">
        <v>9.61633180237613e-10</v>
      </c>
      <c r="EV368">
        <v>-0.0133641391554055</v>
      </c>
      <c r="EW368">
        <v>0.00964955815971448</v>
      </c>
      <c r="EX368">
        <v>0.000351754833574242</v>
      </c>
      <c r="EY368">
        <v>-6.74969522547015e-06</v>
      </c>
      <c r="EZ368">
        <v>-1</v>
      </c>
      <c r="FA368">
        <v>-1</v>
      </c>
      <c r="FB368">
        <v>-1</v>
      </c>
      <c r="FC368">
        <v>-1</v>
      </c>
      <c r="FD368">
        <v>12.1</v>
      </c>
      <c r="FE368">
        <v>12.1</v>
      </c>
      <c r="FF368">
        <v>2</v>
      </c>
      <c r="FG368">
        <v>793.49</v>
      </c>
      <c r="FH368">
        <v>740.975</v>
      </c>
      <c r="FI368">
        <v>19.9996</v>
      </c>
      <c r="FJ368">
        <v>26.7026</v>
      </c>
      <c r="FK368">
        <v>29.9999</v>
      </c>
      <c r="FL368">
        <v>26.7746</v>
      </c>
      <c r="FM368">
        <v>26.7498</v>
      </c>
      <c r="FN368">
        <v>61.5531</v>
      </c>
      <c r="FO368">
        <v>14.5395</v>
      </c>
      <c r="FP368">
        <v>6.08919</v>
      </c>
      <c r="FQ368">
        <v>20</v>
      </c>
      <c r="FR368">
        <v>1175.63</v>
      </c>
      <c r="FS368">
        <v>12.9953</v>
      </c>
      <c r="FT368">
        <v>100.067</v>
      </c>
      <c r="FU368">
        <v>100.429</v>
      </c>
    </row>
    <row r="369" spans="1:177">
      <c r="A369">
        <v>353</v>
      </c>
      <c r="B369">
        <v>1621534273.6</v>
      </c>
      <c r="C369">
        <v>704.099999904633</v>
      </c>
      <c r="D369" t="s">
        <v>1002</v>
      </c>
      <c r="E369" t="s">
        <v>1003</v>
      </c>
      <c r="G369">
        <v>1621534273.6</v>
      </c>
      <c r="H369">
        <f>CD369*AF369*(BZ369-CA369)/(100*BS369*(1000-AF369*BZ369))</f>
        <v>0</v>
      </c>
      <c r="I369">
        <f>CD369*AF369*(BY369-BX369*(1000-AF369*CA369)/(1000-AF369*BZ369))/(100*BS369)</f>
        <v>0</v>
      </c>
      <c r="J369">
        <f>BX369 - IF(AF369&gt;1, I369*BS369*100.0/(AH369*CL369), 0)</f>
        <v>0</v>
      </c>
      <c r="K369">
        <f>((Q369-H369/2)*J369-I369)/(Q369+H369/2)</f>
        <v>0</v>
      </c>
      <c r="L369">
        <f>K369*(CE369+CF369)/1000.0</f>
        <v>0</v>
      </c>
      <c r="M369">
        <f>(BX369 - IF(AF369&gt;1, I369*BS369*100.0/(AH369*CL369), 0))*(CE369+CF369)/1000.0</f>
        <v>0</v>
      </c>
      <c r="N369">
        <f>2.0/((1/P369-1/O369)+SIGN(P369)*SQRT((1/P369-1/O369)*(1/P369-1/O369) + 4*BT369/((BT369+1)*(BT369+1))*(2*1/P369*1/O369-1/O369*1/O369)))</f>
        <v>0</v>
      </c>
      <c r="O369">
        <f>IF(LEFT(BU369,1)&lt;&gt;"0",IF(LEFT(BU369,1)="1",3.0,BV369),$D$5+$E$5*(CL369*CE369/($K$5*1000))+$F$5*(CL369*CE369/($K$5*1000))*MAX(MIN(BS369,$J$5),$I$5)*MAX(MIN(BS369,$J$5),$I$5)+$G$5*MAX(MIN(BS369,$J$5),$I$5)*(CL369*CE369/($K$5*1000))+$H$5*(CL369*CE369/($K$5*1000))*(CL369*CE369/($K$5*1000)))</f>
        <v>0</v>
      </c>
      <c r="P369">
        <f>H369*(1000-(1000*0.61365*exp(17.502*T369/(240.97+T369))/(CE369+CF369)+BZ369)/2)/(1000*0.61365*exp(17.502*T369/(240.97+T369))/(CE369+CF369)-BZ369)</f>
        <v>0</v>
      </c>
      <c r="Q369">
        <f>1/((BT369+1)/(N369/1.6)+1/(O369/1.37)) + BT369/((BT369+1)/(N369/1.6) + BT369/(O369/1.37))</f>
        <v>0</v>
      </c>
      <c r="R369">
        <f>(BP369*BR369)</f>
        <v>0</v>
      </c>
      <c r="S369">
        <f>(CG369+(R369+2*0.95*5.67E-8*(((CG369+$B$7)+273)^4-(CG369+273)^4)-44100*H369)/(1.84*29.3*O369+8*0.95*5.67E-8*(CG369+273)^3))</f>
        <v>0</v>
      </c>
      <c r="T369">
        <f>($C$7*CH369+$D$7*CI369+$E$7*S369)</f>
        <v>0</v>
      </c>
      <c r="U369">
        <f>0.61365*exp(17.502*T369/(240.97+T369))</f>
        <v>0</v>
      </c>
      <c r="V369">
        <f>(W369/X369*100)</f>
        <v>0</v>
      </c>
      <c r="W369">
        <f>BZ369*(CE369+CF369)/1000</f>
        <v>0</v>
      </c>
      <c r="X369">
        <f>0.61365*exp(17.502*CG369/(240.97+CG369))</f>
        <v>0</v>
      </c>
      <c r="Y369">
        <f>(U369-BZ369*(CE369+CF369)/1000)</f>
        <v>0</v>
      </c>
      <c r="Z369">
        <f>(-H369*44100)</f>
        <v>0</v>
      </c>
      <c r="AA369">
        <f>2*29.3*O369*0.92*(CG369-T369)</f>
        <v>0</v>
      </c>
      <c r="AB369">
        <f>2*0.95*5.67E-8*(((CG369+$B$7)+273)^4-(T369+273)^4)</f>
        <v>0</v>
      </c>
      <c r="AC369">
        <f>R369+AB369+Z369+AA369</f>
        <v>0</v>
      </c>
      <c r="AD369">
        <v>0</v>
      </c>
      <c r="AE369">
        <v>0</v>
      </c>
      <c r="AF369">
        <f>IF(AD369*$H$13&gt;=AH369,1.0,(AH369/(AH369-AD369*$H$13)))</f>
        <v>0</v>
      </c>
      <c r="AG369">
        <f>(AF369-1)*100</f>
        <v>0</v>
      </c>
      <c r="AH369">
        <f>MAX(0,($B$13+$C$13*CL369)/(1+$D$13*CL369)*CE369/(CG369+273)*$E$13)</f>
        <v>0</v>
      </c>
      <c r="AI369" t="s">
        <v>294</v>
      </c>
      <c r="AJ369">
        <v>0</v>
      </c>
      <c r="AK369">
        <v>0</v>
      </c>
      <c r="AL369">
        <f>AK369-AJ369</f>
        <v>0</v>
      </c>
      <c r="AM369">
        <f>AL369/AK369</f>
        <v>0</v>
      </c>
      <c r="AN369">
        <v>0</v>
      </c>
      <c r="AO369" t="s">
        <v>294</v>
      </c>
      <c r="AP369">
        <v>0</v>
      </c>
      <c r="AQ369">
        <v>0</v>
      </c>
      <c r="AR369">
        <f>1-AP369/AQ369</f>
        <v>0</v>
      </c>
      <c r="AS369">
        <v>0.5</v>
      </c>
      <c r="AT369">
        <f>BP369</f>
        <v>0</v>
      </c>
      <c r="AU369">
        <f>I369</f>
        <v>0</v>
      </c>
      <c r="AV369">
        <f>AR369*AS369*AT369</f>
        <v>0</v>
      </c>
      <c r="AW369">
        <f>BB369/AQ369</f>
        <v>0</v>
      </c>
      <c r="AX369">
        <f>(AU369-AN369)/AT369</f>
        <v>0</v>
      </c>
      <c r="AY369">
        <f>(AK369-AQ369)/AQ369</f>
        <v>0</v>
      </c>
      <c r="AZ369" t="s">
        <v>294</v>
      </c>
      <c r="BA369">
        <v>0</v>
      </c>
      <c r="BB369">
        <f>AQ369-BA369</f>
        <v>0</v>
      </c>
      <c r="BC369">
        <f>(AQ369-AP369)/(AQ369-BA369)</f>
        <v>0</v>
      </c>
      <c r="BD369">
        <f>(AK369-AQ369)/(AK369-BA369)</f>
        <v>0</v>
      </c>
      <c r="BE369">
        <f>(AQ369-AP369)/(AQ369-AJ369)</f>
        <v>0</v>
      </c>
      <c r="BF369">
        <f>(AK369-AQ369)/(AK369-AJ369)</f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f>$B$11*CM369+$C$11*CN369+$F$11*CO369*(1-CR369)</f>
        <v>0</v>
      </c>
      <c r="BP369">
        <f>BO369*BQ369</f>
        <v>0</v>
      </c>
      <c r="BQ369">
        <f>($B$11*$D$9+$C$11*$D$9+$F$11*((DB369+CT369)/MAX(DB369+CT369+DC369, 0.1)*$I$9+DC369/MAX(DB369+CT369+DC369, 0.1)*$J$9))/($B$11+$C$11+$F$11)</f>
        <v>0</v>
      </c>
      <c r="BR369">
        <f>($B$11*$K$9+$C$11*$K$9+$F$11*((DB369+CT369)/MAX(DB369+CT369+DC369, 0.1)*$P$9+DC369/MAX(DB369+CT369+DC369, 0.1)*$Q$9))/($B$11+$C$11+$F$11)</f>
        <v>0</v>
      </c>
      <c r="BS369">
        <v>6</v>
      </c>
      <c r="BT369">
        <v>0.5</v>
      </c>
      <c r="BU369" t="s">
        <v>295</v>
      </c>
      <c r="BV369">
        <v>2</v>
      </c>
      <c r="BW369">
        <v>1621534273.6</v>
      </c>
      <c r="BX369">
        <v>1158.16</v>
      </c>
      <c r="BY369">
        <v>1168.14</v>
      </c>
      <c r="BZ369">
        <v>12.9513</v>
      </c>
      <c r="CA369">
        <v>12.946</v>
      </c>
      <c r="CB369">
        <v>1145.88</v>
      </c>
      <c r="CC369">
        <v>12.7978</v>
      </c>
      <c r="CD369">
        <v>700.109</v>
      </c>
      <c r="CE369">
        <v>100.924</v>
      </c>
      <c r="CF369">
        <v>0.100228</v>
      </c>
      <c r="CG369">
        <v>22.9262</v>
      </c>
      <c r="CH369">
        <v>22.8786</v>
      </c>
      <c r="CI369">
        <v>999.9</v>
      </c>
      <c r="CJ369">
        <v>0</v>
      </c>
      <c r="CK369">
        <v>0</v>
      </c>
      <c r="CL369">
        <v>10050</v>
      </c>
      <c r="CM369">
        <v>0</v>
      </c>
      <c r="CN369">
        <v>3.16624</v>
      </c>
      <c r="CO369">
        <v>600.133</v>
      </c>
      <c r="CP369">
        <v>0.932968</v>
      </c>
      <c r="CQ369">
        <v>0.0670323</v>
      </c>
      <c r="CR369">
        <v>0</v>
      </c>
      <c r="CS369">
        <v>3.3831</v>
      </c>
      <c r="CT369">
        <v>4.99951</v>
      </c>
      <c r="CU369">
        <v>86.2249</v>
      </c>
      <c r="CV369">
        <v>4815.13</v>
      </c>
      <c r="CW369">
        <v>37.562</v>
      </c>
      <c r="CX369">
        <v>41.375</v>
      </c>
      <c r="CY369">
        <v>39.937</v>
      </c>
      <c r="CZ369">
        <v>40.937</v>
      </c>
      <c r="DA369">
        <v>39.875</v>
      </c>
      <c r="DB369">
        <v>555.24</v>
      </c>
      <c r="DC369">
        <v>39.89</v>
      </c>
      <c r="DD369">
        <v>0</v>
      </c>
      <c r="DE369">
        <v>1621534277.2</v>
      </c>
      <c r="DF369">
        <v>0</v>
      </c>
      <c r="DG369">
        <v>3.42238461538462</v>
      </c>
      <c r="DH369">
        <v>-0.0938529884351833</v>
      </c>
      <c r="DI369">
        <v>1.26628034567542</v>
      </c>
      <c r="DJ369">
        <v>86.2508807692308</v>
      </c>
      <c r="DK369">
        <v>15</v>
      </c>
      <c r="DL369">
        <v>1621533543.5</v>
      </c>
      <c r="DM369" t="s">
        <v>296</v>
      </c>
      <c r="DN369">
        <v>1621533543</v>
      </c>
      <c r="DO369">
        <v>1621533543.5</v>
      </c>
      <c r="DP369">
        <v>4</v>
      </c>
      <c r="DQ369">
        <v>0.002</v>
      </c>
      <c r="DR369">
        <v>0.003</v>
      </c>
      <c r="DS369">
        <v>8.559</v>
      </c>
      <c r="DT369">
        <v>0.154</v>
      </c>
      <c r="DU369">
        <v>420</v>
      </c>
      <c r="DV369">
        <v>13</v>
      </c>
      <c r="DW369">
        <v>1.35</v>
      </c>
      <c r="DX369">
        <v>0.35</v>
      </c>
      <c r="DY369">
        <v>-10.1970026829268</v>
      </c>
      <c r="DZ369">
        <v>0.900384041811834</v>
      </c>
      <c r="EA369">
        <v>0.191934203957761</v>
      </c>
      <c r="EB369">
        <v>0</v>
      </c>
      <c r="EC369">
        <v>3.43194117647059</v>
      </c>
      <c r="ED369">
        <v>-0.160253961822157</v>
      </c>
      <c r="EE369">
        <v>0.187484940756266</v>
      </c>
      <c r="EF369">
        <v>1</v>
      </c>
      <c r="EG369">
        <v>-0.00520099342195122</v>
      </c>
      <c r="EH369">
        <v>0.0787006288055749</v>
      </c>
      <c r="EI369">
        <v>0.0096872208034291</v>
      </c>
      <c r="EJ369">
        <v>1</v>
      </c>
      <c r="EK369">
        <v>2</v>
      </c>
      <c r="EL369">
        <v>3</v>
      </c>
      <c r="EM369" t="s">
        <v>306</v>
      </c>
      <c r="EN369">
        <v>100</v>
      </c>
      <c r="EO369">
        <v>100</v>
      </c>
      <c r="EP369">
        <v>12.28</v>
      </c>
      <c r="EQ369">
        <v>0.1535</v>
      </c>
      <c r="ER369">
        <v>5.25304998807394</v>
      </c>
      <c r="ES369">
        <v>0.0095515401478521</v>
      </c>
      <c r="ET369">
        <v>-4.08282145803731e-06</v>
      </c>
      <c r="EU369">
        <v>9.61633180237613e-10</v>
      </c>
      <c r="EV369">
        <v>-0.0133641391554055</v>
      </c>
      <c r="EW369">
        <v>0.00964955815971448</v>
      </c>
      <c r="EX369">
        <v>0.000351754833574242</v>
      </c>
      <c r="EY369">
        <v>-6.74969522547015e-06</v>
      </c>
      <c r="EZ369">
        <v>-1</v>
      </c>
      <c r="FA369">
        <v>-1</v>
      </c>
      <c r="FB369">
        <v>-1</v>
      </c>
      <c r="FC369">
        <v>-1</v>
      </c>
      <c r="FD369">
        <v>12.2</v>
      </c>
      <c r="FE369">
        <v>12.2</v>
      </c>
      <c r="FF369">
        <v>2</v>
      </c>
      <c r="FG369">
        <v>793.312</v>
      </c>
      <c r="FH369">
        <v>740.975</v>
      </c>
      <c r="FI369">
        <v>19.9998</v>
      </c>
      <c r="FJ369">
        <v>26.7026</v>
      </c>
      <c r="FK369">
        <v>29.9999</v>
      </c>
      <c r="FL369">
        <v>26.7746</v>
      </c>
      <c r="FM369">
        <v>26.7498</v>
      </c>
      <c r="FN369">
        <v>61.6982</v>
      </c>
      <c r="FO369">
        <v>14.5395</v>
      </c>
      <c r="FP369">
        <v>6.08919</v>
      </c>
      <c r="FQ369">
        <v>20</v>
      </c>
      <c r="FR369">
        <v>1175.63</v>
      </c>
      <c r="FS369">
        <v>12.9953</v>
      </c>
      <c r="FT369">
        <v>100.064</v>
      </c>
      <c r="FU369">
        <v>100.43</v>
      </c>
    </row>
    <row r="370" spans="1:177">
      <c r="A370">
        <v>354</v>
      </c>
      <c r="B370">
        <v>1621534275.6</v>
      </c>
      <c r="C370">
        <v>706.099999904633</v>
      </c>
      <c r="D370" t="s">
        <v>1004</v>
      </c>
      <c r="E370" t="s">
        <v>1005</v>
      </c>
      <c r="G370">
        <v>1621534275.6</v>
      </c>
      <c r="H370">
        <f>CD370*AF370*(BZ370-CA370)/(100*BS370*(1000-AF370*BZ370))</f>
        <v>0</v>
      </c>
      <c r="I370">
        <f>CD370*AF370*(BY370-BX370*(1000-AF370*CA370)/(1000-AF370*BZ370))/(100*BS370)</f>
        <v>0</v>
      </c>
      <c r="J370">
        <f>BX370 - IF(AF370&gt;1, I370*BS370*100.0/(AH370*CL370), 0)</f>
        <v>0</v>
      </c>
      <c r="K370">
        <f>((Q370-H370/2)*J370-I370)/(Q370+H370/2)</f>
        <v>0</v>
      </c>
      <c r="L370">
        <f>K370*(CE370+CF370)/1000.0</f>
        <v>0</v>
      </c>
      <c r="M370">
        <f>(BX370 - IF(AF370&gt;1, I370*BS370*100.0/(AH370*CL370), 0))*(CE370+CF370)/1000.0</f>
        <v>0</v>
      </c>
      <c r="N370">
        <f>2.0/((1/P370-1/O370)+SIGN(P370)*SQRT((1/P370-1/O370)*(1/P370-1/O370) + 4*BT370/((BT370+1)*(BT370+1))*(2*1/P370*1/O370-1/O370*1/O370)))</f>
        <v>0</v>
      </c>
      <c r="O370">
        <f>IF(LEFT(BU370,1)&lt;&gt;"0",IF(LEFT(BU370,1)="1",3.0,BV370),$D$5+$E$5*(CL370*CE370/($K$5*1000))+$F$5*(CL370*CE370/($K$5*1000))*MAX(MIN(BS370,$J$5),$I$5)*MAX(MIN(BS370,$J$5),$I$5)+$G$5*MAX(MIN(BS370,$J$5),$I$5)*(CL370*CE370/($K$5*1000))+$H$5*(CL370*CE370/($K$5*1000))*(CL370*CE370/($K$5*1000)))</f>
        <v>0</v>
      </c>
      <c r="P370">
        <f>H370*(1000-(1000*0.61365*exp(17.502*T370/(240.97+T370))/(CE370+CF370)+BZ370)/2)/(1000*0.61365*exp(17.502*T370/(240.97+T370))/(CE370+CF370)-BZ370)</f>
        <v>0</v>
      </c>
      <c r="Q370">
        <f>1/((BT370+1)/(N370/1.6)+1/(O370/1.37)) + BT370/((BT370+1)/(N370/1.6) + BT370/(O370/1.37))</f>
        <v>0</v>
      </c>
      <c r="R370">
        <f>(BP370*BR370)</f>
        <v>0</v>
      </c>
      <c r="S370">
        <f>(CG370+(R370+2*0.95*5.67E-8*(((CG370+$B$7)+273)^4-(CG370+273)^4)-44100*H370)/(1.84*29.3*O370+8*0.95*5.67E-8*(CG370+273)^3))</f>
        <v>0</v>
      </c>
      <c r="T370">
        <f>($C$7*CH370+$D$7*CI370+$E$7*S370)</f>
        <v>0</v>
      </c>
      <c r="U370">
        <f>0.61365*exp(17.502*T370/(240.97+T370))</f>
        <v>0</v>
      </c>
      <c r="V370">
        <f>(W370/X370*100)</f>
        <v>0</v>
      </c>
      <c r="W370">
        <f>BZ370*(CE370+CF370)/1000</f>
        <v>0</v>
      </c>
      <c r="X370">
        <f>0.61365*exp(17.502*CG370/(240.97+CG370))</f>
        <v>0</v>
      </c>
      <c r="Y370">
        <f>(U370-BZ370*(CE370+CF370)/1000)</f>
        <v>0</v>
      </c>
      <c r="Z370">
        <f>(-H370*44100)</f>
        <v>0</v>
      </c>
      <c r="AA370">
        <f>2*29.3*O370*0.92*(CG370-T370)</f>
        <v>0</v>
      </c>
      <c r="AB370">
        <f>2*0.95*5.67E-8*(((CG370+$B$7)+273)^4-(T370+273)^4)</f>
        <v>0</v>
      </c>
      <c r="AC370">
        <f>R370+AB370+Z370+AA370</f>
        <v>0</v>
      </c>
      <c r="AD370">
        <v>0</v>
      </c>
      <c r="AE370">
        <v>0</v>
      </c>
      <c r="AF370">
        <f>IF(AD370*$H$13&gt;=AH370,1.0,(AH370/(AH370-AD370*$H$13)))</f>
        <v>0</v>
      </c>
      <c r="AG370">
        <f>(AF370-1)*100</f>
        <v>0</v>
      </c>
      <c r="AH370">
        <f>MAX(0,($B$13+$C$13*CL370)/(1+$D$13*CL370)*CE370/(CG370+273)*$E$13)</f>
        <v>0</v>
      </c>
      <c r="AI370" t="s">
        <v>294</v>
      </c>
      <c r="AJ370">
        <v>0</v>
      </c>
      <c r="AK370">
        <v>0</v>
      </c>
      <c r="AL370">
        <f>AK370-AJ370</f>
        <v>0</v>
      </c>
      <c r="AM370">
        <f>AL370/AK370</f>
        <v>0</v>
      </c>
      <c r="AN370">
        <v>0</v>
      </c>
      <c r="AO370" t="s">
        <v>294</v>
      </c>
      <c r="AP370">
        <v>0</v>
      </c>
      <c r="AQ370">
        <v>0</v>
      </c>
      <c r="AR370">
        <f>1-AP370/AQ370</f>
        <v>0</v>
      </c>
      <c r="AS370">
        <v>0.5</v>
      </c>
      <c r="AT370">
        <f>BP370</f>
        <v>0</v>
      </c>
      <c r="AU370">
        <f>I370</f>
        <v>0</v>
      </c>
      <c r="AV370">
        <f>AR370*AS370*AT370</f>
        <v>0</v>
      </c>
      <c r="AW370">
        <f>BB370/AQ370</f>
        <v>0</v>
      </c>
      <c r="AX370">
        <f>(AU370-AN370)/AT370</f>
        <v>0</v>
      </c>
      <c r="AY370">
        <f>(AK370-AQ370)/AQ370</f>
        <v>0</v>
      </c>
      <c r="AZ370" t="s">
        <v>294</v>
      </c>
      <c r="BA370">
        <v>0</v>
      </c>
      <c r="BB370">
        <f>AQ370-BA370</f>
        <v>0</v>
      </c>
      <c r="BC370">
        <f>(AQ370-AP370)/(AQ370-BA370)</f>
        <v>0</v>
      </c>
      <c r="BD370">
        <f>(AK370-AQ370)/(AK370-BA370)</f>
        <v>0</v>
      </c>
      <c r="BE370">
        <f>(AQ370-AP370)/(AQ370-AJ370)</f>
        <v>0</v>
      </c>
      <c r="BF370">
        <f>(AK370-AQ370)/(AK370-AJ370)</f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f>$B$11*CM370+$C$11*CN370+$F$11*CO370*(1-CR370)</f>
        <v>0</v>
      </c>
      <c r="BP370">
        <f>BO370*BQ370</f>
        <v>0</v>
      </c>
      <c r="BQ370">
        <f>($B$11*$D$9+$C$11*$D$9+$F$11*((DB370+CT370)/MAX(DB370+CT370+DC370, 0.1)*$I$9+DC370/MAX(DB370+CT370+DC370, 0.1)*$J$9))/($B$11+$C$11+$F$11)</f>
        <v>0</v>
      </c>
      <c r="BR370">
        <f>($B$11*$K$9+$C$11*$K$9+$F$11*((DB370+CT370)/MAX(DB370+CT370+DC370, 0.1)*$P$9+DC370/MAX(DB370+CT370+DC370, 0.1)*$Q$9))/($B$11+$C$11+$F$11)</f>
        <v>0</v>
      </c>
      <c r="BS370">
        <v>6</v>
      </c>
      <c r="BT370">
        <v>0.5</v>
      </c>
      <c r="BU370" t="s">
        <v>295</v>
      </c>
      <c r="BV370">
        <v>2</v>
      </c>
      <c r="BW370">
        <v>1621534275.6</v>
      </c>
      <c r="BX370">
        <v>1161.34</v>
      </c>
      <c r="BY370">
        <v>1171.81</v>
      </c>
      <c r="BZ370">
        <v>12.9458</v>
      </c>
      <c r="CA370">
        <v>12.9404</v>
      </c>
      <c r="CB370">
        <v>1149.04</v>
      </c>
      <c r="CC370">
        <v>12.7923</v>
      </c>
      <c r="CD370">
        <v>699.608</v>
      </c>
      <c r="CE370">
        <v>100.926</v>
      </c>
      <c r="CF370">
        <v>0.100779</v>
      </c>
      <c r="CG370">
        <v>22.9258</v>
      </c>
      <c r="CH370">
        <v>22.8997</v>
      </c>
      <c r="CI370">
        <v>999.9</v>
      </c>
      <c r="CJ370">
        <v>0</v>
      </c>
      <c r="CK370">
        <v>0</v>
      </c>
      <c r="CL370">
        <v>9980</v>
      </c>
      <c r="CM370">
        <v>0</v>
      </c>
      <c r="CN370">
        <v>3.16624</v>
      </c>
      <c r="CO370">
        <v>600.135</v>
      </c>
      <c r="CP370">
        <v>0.932968</v>
      </c>
      <c r="CQ370">
        <v>0.0670323</v>
      </c>
      <c r="CR370">
        <v>0</v>
      </c>
      <c r="CS370">
        <v>3.4337</v>
      </c>
      <c r="CT370">
        <v>4.99951</v>
      </c>
      <c r="CU370">
        <v>86.2738</v>
      </c>
      <c r="CV370">
        <v>4815.15</v>
      </c>
      <c r="CW370">
        <v>37.562</v>
      </c>
      <c r="CX370">
        <v>41.375</v>
      </c>
      <c r="CY370">
        <v>40</v>
      </c>
      <c r="CZ370">
        <v>40.875</v>
      </c>
      <c r="DA370">
        <v>39.875</v>
      </c>
      <c r="DB370">
        <v>555.24</v>
      </c>
      <c r="DC370">
        <v>39.89</v>
      </c>
      <c r="DD370">
        <v>0</v>
      </c>
      <c r="DE370">
        <v>1621534279.6</v>
      </c>
      <c r="DF370">
        <v>0</v>
      </c>
      <c r="DG370">
        <v>3.44852692307692</v>
      </c>
      <c r="DH370">
        <v>-0.751046147685303</v>
      </c>
      <c r="DI370">
        <v>1.24471794672601</v>
      </c>
      <c r="DJ370">
        <v>86.2531307692308</v>
      </c>
      <c r="DK370">
        <v>15</v>
      </c>
      <c r="DL370">
        <v>1621533543.5</v>
      </c>
      <c r="DM370" t="s">
        <v>296</v>
      </c>
      <c r="DN370">
        <v>1621533543</v>
      </c>
      <c r="DO370">
        <v>1621533543.5</v>
      </c>
      <c r="DP370">
        <v>4</v>
      </c>
      <c r="DQ370">
        <v>0.002</v>
      </c>
      <c r="DR370">
        <v>0.003</v>
      </c>
      <c r="DS370">
        <v>8.559</v>
      </c>
      <c r="DT370">
        <v>0.154</v>
      </c>
      <c r="DU370">
        <v>420</v>
      </c>
      <c r="DV370">
        <v>13</v>
      </c>
      <c r="DW370">
        <v>1.35</v>
      </c>
      <c r="DX370">
        <v>0.35</v>
      </c>
      <c r="DY370">
        <v>-10.1793029268293</v>
      </c>
      <c r="DZ370">
        <v>0.521417351916353</v>
      </c>
      <c r="EA370">
        <v>0.182391896525758</v>
      </c>
      <c r="EB370">
        <v>0</v>
      </c>
      <c r="EC370">
        <v>3.42155294117647</v>
      </c>
      <c r="ED370">
        <v>0.11463718442046</v>
      </c>
      <c r="EE370">
        <v>0.172361151681568</v>
      </c>
      <c r="EF370">
        <v>1</v>
      </c>
      <c r="EG370">
        <v>-0.00187350634878049</v>
      </c>
      <c r="EH370">
        <v>0.0467976964264808</v>
      </c>
      <c r="EI370">
        <v>0.00537593328992821</v>
      </c>
      <c r="EJ370">
        <v>1</v>
      </c>
      <c r="EK370">
        <v>2</v>
      </c>
      <c r="EL370">
        <v>3</v>
      </c>
      <c r="EM370" t="s">
        <v>306</v>
      </c>
      <c r="EN370">
        <v>100</v>
      </c>
      <c r="EO370">
        <v>100</v>
      </c>
      <c r="EP370">
        <v>12.3</v>
      </c>
      <c r="EQ370">
        <v>0.1535</v>
      </c>
      <c r="ER370">
        <v>5.25304998807394</v>
      </c>
      <c r="ES370">
        <v>0.0095515401478521</v>
      </c>
      <c r="ET370">
        <v>-4.08282145803731e-06</v>
      </c>
      <c r="EU370">
        <v>9.61633180237613e-10</v>
      </c>
      <c r="EV370">
        <v>-0.0133641391554055</v>
      </c>
      <c r="EW370">
        <v>0.00964955815971448</v>
      </c>
      <c r="EX370">
        <v>0.000351754833574242</v>
      </c>
      <c r="EY370">
        <v>-6.74969522547015e-06</v>
      </c>
      <c r="EZ370">
        <v>-1</v>
      </c>
      <c r="FA370">
        <v>-1</v>
      </c>
      <c r="FB370">
        <v>-1</v>
      </c>
      <c r="FC370">
        <v>-1</v>
      </c>
      <c r="FD370">
        <v>12.2</v>
      </c>
      <c r="FE370">
        <v>12.2</v>
      </c>
      <c r="FF370">
        <v>2</v>
      </c>
      <c r="FG370">
        <v>793.813</v>
      </c>
      <c r="FH370">
        <v>741.544</v>
      </c>
      <c r="FI370">
        <v>19.9999</v>
      </c>
      <c r="FJ370">
        <v>26.7026</v>
      </c>
      <c r="FK370">
        <v>30.0001</v>
      </c>
      <c r="FL370">
        <v>26.7723</v>
      </c>
      <c r="FM370">
        <v>26.7498</v>
      </c>
      <c r="FN370">
        <v>61.842</v>
      </c>
      <c r="FO370">
        <v>14.5395</v>
      </c>
      <c r="FP370">
        <v>6.08919</v>
      </c>
      <c r="FQ370">
        <v>20</v>
      </c>
      <c r="FR370">
        <v>1179.04</v>
      </c>
      <c r="FS370">
        <v>12.9953</v>
      </c>
      <c r="FT370">
        <v>100.06</v>
      </c>
      <c r="FU370">
        <v>100.429</v>
      </c>
    </row>
    <row r="371" spans="1:177">
      <c r="A371">
        <v>355</v>
      </c>
      <c r="B371">
        <v>1621534277.6</v>
      </c>
      <c r="C371">
        <v>708.099999904633</v>
      </c>
      <c r="D371" t="s">
        <v>1006</v>
      </c>
      <c r="E371" t="s">
        <v>1007</v>
      </c>
      <c r="G371">
        <v>1621534277.6</v>
      </c>
      <c r="H371">
        <f>CD371*AF371*(BZ371-CA371)/(100*BS371*(1000-AF371*BZ371))</f>
        <v>0</v>
      </c>
      <c r="I371">
        <f>CD371*AF371*(BY371-BX371*(1000-AF371*CA371)/(1000-AF371*BZ371))/(100*BS371)</f>
        <v>0</v>
      </c>
      <c r="J371">
        <f>BX371 - IF(AF371&gt;1, I371*BS371*100.0/(AH371*CL371), 0)</f>
        <v>0</v>
      </c>
      <c r="K371">
        <f>((Q371-H371/2)*J371-I371)/(Q371+H371/2)</f>
        <v>0</v>
      </c>
      <c r="L371">
        <f>K371*(CE371+CF371)/1000.0</f>
        <v>0</v>
      </c>
      <c r="M371">
        <f>(BX371 - IF(AF371&gt;1, I371*BS371*100.0/(AH371*CL371), 0))*(CE371+CF371)/1000.0</f>
        <v>0</v>
      </c>
      <c r="N371">
        <f>2.0/((1/P371-1/O371)+SIGN(P371)*SQRT((1/P371-1/O371)*(1/P371-1/O371) + 4*BT371/((BT371+1)*(BT371+1))*(2*1/P371*1/O371-1/O371*1/O371)))</f>
        <v>0</v>
      </c>
      <c r="O371">
        <f>IF(LEFT(BU371,1)&lt;&gt;"0",IF(LEFT(BU371,1)="1",3.0,BV371),$D$5+$E$5*(CL371*CE371/($K$5*1000))+$F$5*(CL371*CE371/($K$5*1000))*MAX(MIN(BS371,$J$5),$I$5)*MAX(MIN(BS371,$J$5),$I$5)+$G$5*MAX(MIN(BS371,$J$5),$I$5)*(CL371*CE371/($K$5*1000))+$H$5*(CL371*CE371/($K$5*1000))*(CL371*CE371/($K$5*1000)))</f>
        <v>0</v>
      </c>
      <c r="P371">
        <f>H371*(1000-(1000*0.61365*exp(17.502*T371/(240.97+T371))/(CE371+CF371)+BZ371)/2)/(1000*0.61365*exp(17.502*T371/(240.97+T371))/(CE371+CF371)-BZ371)</f>
        <v>0</v>
      </c>
      <c r="Q371">
        <f>1/((BT371+1)/(N371/1.6)+1/(O371/1.37)) + BT371/((BT371+1)/(N371/1.6) + BT371/(O371/1.37))</f>
        <v>0</v>
      </c>
      <c r="R371">
        <f>(BP371*BR371)</f>
        <v>0</v>
      </c>
      <c r="S371">
        <f>(CG371+(R371+2*0.95*5.67E-8*(((CG371+$B$7)+273)^4-(CG371+273)^4)-44100*H371)/(1.84*29.3*O371+8*0.95*5.67E-8*(CG371+273)^3))</f>
        <v>0</v>
      </c>
      <c r="T371">
        <f>($C$7*CH371+$D$7*CI371+$E$7*S371)</f>
        <v>0</v>
      </c>
      <c r="U371">
        <f>0.61365*exp(17.502*T371/(240.97+T371))</f>
        <v>0</v>
      </c>
      <c r="V371">
        <f>(W371/X371*100)</f>
        <v>0</v>
      </c>
      <c r="W371">
        <f>BZ371*(CE371+CF371)/1000</f>
        <v>0</v>
      </c>
      <c r="X371">
        <f>0.61365*exp(17.502*CG371/(240.97+CG371))</f>
        <v>0</v>
      </c>
      <c r="Y371">
        <f>(U371-BZ371*(CE371+CF371)/1000)</f>
        <v>0</v>
      </c>
      <c r="Z371">
        <f>(-H371*44100)</f>
        <v>0</v>
      </c>
      <c r="AA371">
        <f>2*29.3*O371*0.92*(CG371-T371)</f>
        <v>0</v>
      </c>
      <c r="AB371">
        <f>2*0.95*5.67E-8*(((CG371+$B$7)+273)^4-(T371+273)^4)</f>
        <v>0</v>
      </c>
      <c r="AC371">
        <f>R371+AB371+Z371+AA371</f>
        <v>0</v>
      </c>
      <c r="AD371">
        <v>0</v>
      </c>
      <c r="AE371">
        <v>0</v>
      </c>
      <c r="AF371">
        <f>IF(AD371*$H$13&gt;=AH371,1.0,(AH371/(AH371-AD371*$H$13)))</f>
        <v>0</v>
      </c>
      <c r="AG371">
        <f>(AF371-1)*100</f>
        <v>0</v>
      </c>
      <c r="AH371">
        <f>MAX(0,($B$13+$C$13*CL371)/(1+$D$13*CL371)*CE371/(CG371+273)*$E$13)</f>
        <v>0</v>
      </c>
      <c r="AI371" t="s">
        <v>294</v>
      </c>
      <c r="AJ371">
        <v>0</v>
      </c>
      <c r="AK371">
        <v>0</v>
      </c>
      <c r="AL371">
        <f>AK371-AJ371</f>
        <v>0</v>
      </c>
      <c r="AM371">
        <f>AL371/AK371</f>
        <v>0</v>
      </c>
      <c r="AN371">
        <v>0</v>
      </c>
      <c r="AO371" t="s">
        <v>294</v>
      </c>
      <c r="AP371">
        <v>0</v>
      </c>
      <c r="AQ371">
        <v>0</v>
      </c>
      <c r="AR371">
        <f>1-AP371/AQ371</f>
        <v>0</v>
      </c>
      <c r="AS371">
        <v>0.5</v>
      </c>
      <c r="AT371">
        <f>BP371</f>
        <v>0</v>
      </c>
      <c r="AU371">
        <f>I371</f>
        <v>0</v>
      </c>
      <c r="AV371">
        <f>AR371*AS371*AT371</f>
        <v>0</v>
      </c>
      <c r="AW371">
        <f>BB371/AQ371</f>
        <v>0</v>
      </c>
      <c r="AX371">
        <f>(AU371-AN371)/AT371</f>
        <v>0</v>
      </c>
      <c r="AY371">
        <f>(AK371-AQ371)/AQ371</f>
        <v>0</v>
      </c>
      <c r="AZ371" t="s">
        <v>294</v>
      </c>
      <c r="BA371">
        <v>0</v>
      </c>
      <c r="BB371">
        <f>AQ371-BA371</f>
        <v>0</v>
      </c>
      <c r="BC371">
        <f>(AQ371-AP371)/(AQ371-BA371)</f>
        <v>0</v>
      </c>
      <c r="BD371">
        <f>(AK371-AQ371)/(AK371-BA371)</f>
        <v>0</v>
      </c>
      <c r="BE371">
        <f>(AQ371-AP371)/(AQ371-AJ371)</f>
        <v>0</v>
      </c>
      <c r="BF371">
        <f>(AK371-AQ371)/(AK371-AJ371)</f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f>$B$11*CM371+$C$11*CN371+$F$11*CO371*(1-CR371)</f>
        <v>0</v>
      </c>
      <c r="BP371">
        <f>BO371*BQ371</f>
        <v>0</v>
      </c>
      <c r="BQ371">
        <f>($B$11*$D$9+$C$11*$D$9+$F$11*((DB371+CT371)/MAX(DB371+CT371+DC371, 0.1)*$I$9+DC371/MAX(DB371+CT371+DC371, 0.1)*$J$9))/($B$11+$C$11+$F$11)</f>
        <v>0</v>
      </c>
      <c r="BR371">
        <f>($B$11*$K$9+$C$11*$K$9+$F$11*((DB371+CT371)/MAX(DB371+CT371+DC371, 0.1)*$P$9+DC371/MAX(DB371+CT371+DC371, 0.1)*$Q$9))/($B$11+$C$11+$F$11)</f>
        <v>0</v>
      </c>
      <c r="BS371">
        <v>6</v>
      </c>
      <c r="BT371">
        <v>0.5</v>
      </c>
      <c r="BU371" t="s">
        <v>295</v>
      </c>
      <c r="BV371">
        <v>2</v>
      </c>
      <c r="BW371">
        <v>1621534277.6</v>
      </c>
      <c r="BX371">
        <v>1164.91</v>
      </c>
      <c r="BY371">
        <v>1175.11</v>
      </c>
      <c r="BZ371">
        <v>12.9458</v>
      </c>
      <c r="CA371">
        <v>12.9413</v>
      </c>
      <c r="CB371">
        <v>1152.6</v>
      </c>
      <c r="CC371">
        <v>12.7923</v>
      </c>
      <c r="CD371">
        <v>700.474</v>
      </c>
      <c r="CE371">
        <v>100.922</v>
      </c>
      <c r="CF371">
        <v>0.100457</v>
      </c>
      <c r="CG371">
        <v>22.927</v>
      </c>
      <c r="CH371">
        <v>22.9002</v>
      </c>
      <c r="CI371">
        <v>999.9</v>
      </c>
      <c r="CJ371">
        <v>0</v>
      </c>
      <c r="CK371">
        <v>0</v>
      </c>
      <c r="CL371">
        <v>10010</v>
      </c>
      <c r="CM371">
        <v>0</v>
      </c>
      <c r="CN371">
        <v>3.16624</v>
      </c>
      <c r="CO371">
        <v>600.122</v>
      </c>
      <c r="CP371">
        <v>0.933003</v>
      </c>
      <c r="CQ371">
        <v>0.0669971</v>
      </c>
      <c r="CR371">
        <v>0</v>
      </c>
      <c r="CS371">
        <v>3.3183</v>
      </c>
      <c r="CT371">
        <v>4.99951</v>
      </c>
      <c r="CU371">
        <v>86.2306</v>
      </c>
      <c r="CV371">
        <v>4815.09</v>
      </c>
      <c r="CW371">
        <v>37.562</v>
      </c>
      <c r="CX371">
        <v>41.375</v>
      </c>
      <c r="CY371">
        <v>39.937</v>
      </c>
      <c r="CZ371">
        <v>40.875</v>
      </c>
      <c r="DA371">
        <v>39.875</v>
      </c>
      <c r="DB371">
        <v>555.25</v>
      </c>
      <c r="DC371">
        <v>39.87</v>
      </c>
      <c r="DD371">
        <v>0</v>
      </c>
      <c r="DE371">
        <v>1621534281.4</v>
      </c>
      <c r="DF371">
        <v>0</v>
      </c>
      <c r="DG371">
        <v>3.420528</v>
      </c>
      <c r="DH371">
        <v>-0.517607688362762</v>
      </c>
      <c r="DI371">
        <v>0.880946148389816</v>
      </c>
      <c r="DJ371">
        <v>86.28326</v>
      </c>
      <c r="DK371">
        <v>15</v>
      </c>
      <c r="DL371">
        <v>1621533543.5</v>
      </c>
      <c r="DM371" t="s">
        <v>296</v>
      </c>
      <c r="DN371">
        <v>1621533543</v>
      </c>
      <c r="DO371">
        <v>1621533543.5</v>
      </c>
      <c r="DP371">
        <v>4</v>
      </c>
      <c r="DQ371">
        <v>0.002</v>
      </c>
      <c r="DR371">
        <v>0.003</v>
      </c>
      <c r="DS371">
        <v>8.559</v>
      </c>
      <c r="DT371">
        <v>0.154</v>
      </c>
      <c r="DU371">
        <v>420</v>
      </c>
      <c r="DV371">
        <v>13</v>
      </c>
      <c r="DW371">
        <v>1.35</v>
      </c>
      <c r="DX371">
        <v>0.35</v>
      </c>
      <c r="DY371">
        <v>-10.1783346341463</v>
      </c>
      <c r="DZ371">
        <v>-0.144436724738661</v>
      </c>
      <c r="EA371">
        <v>0.183391745287241</v>
      </c>
      <c r="EB371">
        <v>1</v>
      </c>
      <c r="EC371">
        <v>3.42079142857143</v>
      </c>
      <c r="ED371">
        <v>0.0610430863408591</v>
      </c>
      <c r="EE371">
        <v>0.171013518883205</v>
      </c>
      <c r="EF371">
        <v>1</v>
      </c>
      <c r="EG371">
        <v>-0.000261772007317073</v>
      </c>
      <c r="EH371">
        <v>0.0347154618731707</v>
      </c>
      <c r="EI371">
        <v>0.00404510999744552</v>
      </c>
      <c r="EJ371">
        <v>1</v>
      </c>
      <c r="EK371">
        <v>3</v>
      </c>
      <c r="EL371">
        <v>3</v>
      </c>
      <c r="EM371" t="s">
        <v>297</v>
      </c>
      <c r="EN371">
        <v>100</v>
      </c>
      <c r="EO371">
        <v>100</v>
      </c>
      <c r="EP371">
        <v>12.31</v>
      </c>
      <c r="EQ371">
        <v>0.1535</v>
      </c>
      <c r="ER371">
        <v>5.25304998807394</v>
      </c>
      <c r="ES371">
        <v>0.0095515401478521</v>
      </c>
      <c r="ET371">
        <v>-4.08282145803731e-06</v>
      </c>
      <c r="EU371">
        <v>9.61633180237613e-10</v>
      </c>
      <c r="EV371">
        <v>-0.0133641391554055</v>
      </c>
      <c r="EW371">
        <v>0.00964955815971448</v>
      </c>
      <c r="EX371">
        <v>0.000351754833574242</v>
      </c>
      <c r="EY371">
        <v>-6.74969522547015e-06</v>
      </c>
      <c r="EZ371">
        <v>-1</v>
      </c>
      <c r="FA371">
        <v>-1</v>
      </c>
      <c r="FB371">
        <v>-1</v>
      </c>
      <c r="FC371">
        <v>-1</v>
      </c>
      <c r="FD371">
        <v>12.2</v>
      </c>
      <c r="FE371">
        <v>12.2</v>
      </c>
      <c r="FF371">
        <v>2</v>
      </c>
      <c r="FG371">
        <v>793.992</v>
      </c>
      <c r="FH371">
        <v>741.165</v>
      </c>
      <c r="FI371">
        <v>20</v>
      </c>
      <c r="FJ371">
        <v>26.7003</v>
      </c>
      <c r="FK371">
        <v>30.0001</v>
      </c>
      <c r="FL371">
        <v>26.7723</v>
      </c>
      <c r="FM371">
        <v>26.7498</v>
      </c>
      <c r="FN371">
        <v>61.9861</v>
      </c>
      <c r="FO371">
        <v>14.5395</v>
      </c>
      <c r="FP371">
        <v>6.08919</v>
      </c>
      <c r="FQ371">
        <v>20</v>
      </c>
      <c r="FR371">
        <v>1182.4</v>
      </c>
      <c r="FS371">
        <v>12.9953</v>
      </c>
      <c r="FT371">
        <v>100.063</v>
      </c>
      <c r="FU371">
        <v>100.427</v>
      </c>
    </row>
    <row r="372" spans="1:177">
      <c r="A372">
        <v>356</v>
      </c>
      <c r="B372">
        <v>1621534279.6</v>
      </c>
      <c r="C372">
        <v>710.099999904633</v>
      </c>
      <c r="D372" t="s">
        <v>1008</v>
      </c>
      <c r="E372" t="s">
        <v>1009</v>
      </c>
      <c r="G372">
        <v>1621534279.6</v>
      </c>
      <c r="H372">
        <f>CD372*AF372*(BZ372-CA372)/(100*BS372*(1000-AF372*BZ372))</f>
        <v>0</v>
      </c>
      <c r="I372">
        <f>CD372*AF372*(BY372-BX372*(1000-AF372*CA372)/(1000-AF372*BZ372))/(100*BS372)</f>
        <v>0</v>
      </c>
      <c r="J372">
        <f>BX372 - IF(AF372&gt;1, I372*BS372*100.0/(AH372*CL372), 0)</f>
        <v>0</v>
      </c>
      <c r="K372">
        <f>((Q372-H372/2)*J372-I372)/(Q372+H372/2)</f>
        <v>0</v>
      </c>
      <c r="L372">
        <f>K372*(CE372+CF372)/1000.0</f>
        <v>0</v>
      </c>
      <c r="M372">
        <f>(BX372 - IF(AF372&gt;1, I372*BS372*100.0/(AH372*CL372), 0))*(CE372+CF372)/1000.0</f>
        <v>0</v>
      </c>
      <c r="N372">
        <f>2.0/((1/P372-1/O372)+SIGN(P372)*SQRT((1/P372-1/O372)*(1/P372-1/O372) + 4*BT372/((BT372+1)*(BT372+1))*(2*1/P372*1/O372-1/O372*1/O372)))</f>
        <v>0</v>
      </c>
      <c r="O372">
        <f>IF(LEFT(BU372,1)&lt;&gt;"0",IF(LEFT(BU372,1)="1",3.0,BV372),$D$5+$E$5*(CL372*CE372/($K$5*1000))+$F$5*(CL372*CE372/($K$5*1000))*MAX(MIN(BS372,$J$5),$I$5)*MAX(MIN(BS372,$J$5),$I$5)+$G$5*MAX(MIN(BS372,$J$5),$I$5)*(CL372*CE372/($K$5*1000))+$H$5*(CL372*CE372/($K$5*1000))*(CL372*CE372/($K$5*1000)))</f>
        <v>0</v>
      </c>
      <c r="P372">
        <f>H372*(1000-(1000*0.61365*exp(17.502*T372/(240.97+T372))/(CE372+CF372)+BZ372)/2)/(1000*0.61365*exp(17.502*T372/(240.97+T372))/(CE372+CF372)-BZ372)</f>
        <v>0</v>
      </c>
      <c r="Q372">
        <f>1/((BT372+1)/(N372/1.6)+1/(O372/1.37)) + BT372/((BT372+1)/(N372/1.6) + BT372/(O372/1.37))</f>
        <v>0</v>
      </c>
      <c r="R372">
        <f>(BP372*BR372)</f>
        <v>0</v>
      </c>
      <c r="S372">
        <f>(CG372+(R372+2*0.95*5.67E-8*(((CG372+$B$7)+273)^4-(CG372+273)^4)-44100*H372)/(1.84*29.3*O372+8*0.95*5.67E-8*(CG372+273)^3))</f>
        <v>0</v>
      </c>
      <c r="T372">
        <f>($C$7*CH372+$D$7*CI372+$E$7*S372)</f>
        <v>0</v>
      </c>
      <c r="U372">
        <f>0.61365*exp(17.502*T372/(240.97+T372))</f>
        <v>0</v>
      </c>
      <c r="V372">
        <f>(W372/X372*100)</f>
        <v>0</v>
      </c>
      <c r="W372">
        <f>BZ372*(CE372+CF372)/1000</f>
        <v>0</v>
      </c>
      <c r="X372">
        <f>0.61365*exp(17.502*CG372/(240.97+CG372))</f>
        <v>0</v>
      </c>
      <c r="Y372">
        <f>(U372-BZ372*(CE372+CF372)/1000)</f>
        <v>0</v>
      </c>
      <c r="Z372">
        <f>(-H372*44100)</f>
        <v>0</v>
      </c>
      <c r="AA372">
        <f>2*29.3*O372*0.92*(CG372-T372)</f>
        <v>0</v>
      </c>
      <c r="AB372">
        <f>2*0.95*5.67E-8*(((CG372+$B$7)+273)^4-(T372+273)^4)</f>
        <v>0</v>
      </c>
      <c r="AC372">
        <f>R372+AB372+Z372+AA372</f>
        <v>0</v>
      </c>
      <c r="AD372">
        <v>0</v>
      </c>
      <c r="AE372">
        <v>0</v>
      </c>
      <c r="AF372">
        <f>IF(AD372*$H$13&gt;=AH372,1.0,(AH372/(AH372-AD372*$H$13)))</f>
        <v>0</v>
      </c>
      <c r="AG372">
        <f>(AF372-1)*100</f>
        <v>0</v>
      </c>
      <c r="AH372">
        <f>MAX(0,($B$13+$C$13*CL372)/(1+$D$13*CL372)*CE372/(CG372+273)*$E$13)</f>
        <v>0</v>
      </c>
      <c r="AI372" t="s">
        <v>294</v>
      </c>
      <c r="AJ372">
        <v>0</v>
      </c>
      <c r="AK372">
        <v>0</v>
      </c>
      <c r="AL372">
        <f>AK372-AJ372</f>
        <v>0</v>
      </c>
      <c r="AM372">
        <f>AL372/AK372</f>
        <v>0</v>
      </c>
      <c r="AN372">
        <v>0</v>
      </c>
      <c r="AO372" t="s">
        <v>294</v>
      </c>
      <c r="AP372">
        <v>0</v>
      </c>
      <c r="AQ372">
        <v>0</v>
      </c>
      <c r="AR372">
        <f>1-AP372/AQ372</f>
        <v>0</v>
      </c>
      <c r="AS372">
        <v>0.5</v>
      </c>
      <c r="AT372">
        <f>BP372</f>
        <v>0</v>
      </c>
      <c r="AU372">
        <f>I372</f>
        <v>0</v>
      </c>
      <c r="AV372">
        <f>AR372*AS372*AT372</f>
        <v>0</v>
      </c>
      <c r="AW372">
        <f>BB372/AQ372</f>
        <v>0</v>
      </c>
      <c r="AX372">
        <f>(AU372-AN372)/AT372</f>
        <v>0</v>
      </c>
      <c r="AY372">
        <f>(AK372-AQ372)/AQ372</f>
        <v>0</v>
      </c>
      <c r="AZ372" t="s">
        <v>294</v>
      </c>
      <c r="BA372">
        <v>0</v>
      </c>
      <c r="BB372">
        <f>AQ372-BA372</f>
        <v>0</v>
      </c>
      <c r="BC372">
        <f>(AQ372-AP372)/(AQ372-BA372)</f>
        <v>0</v>
      </c>
      <c r="BD372">
        <f>(AK372-AQ372)/(AK372-BA372)</f>
        <v>0</v>
      </c>
      <c r="BE372">
        <f>(AQ372-AP372)/(AQ372-AJ372)</f>
        <v>0</v>
      </c>
      <c r="BF372">
        <f>(AK372-AQ372)/(AK372-AJ372)</f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f>$B$11*CM372+$C$11*CN372+$F$11*CO372*(1-CR372)</f>
        <v>0</v>
      </c>
      <c r="BP372">
        <f>BO372*BQ372</f>
        <v>0</v>
      </c>
      <c r="BQ372">
        <f>($B$11*$D$9+$C$11*$D$9+$F$11*((DB372+CT372)/MAX(DB372+CT372+DC372, 0.1)*$I$9+DC372/MAX(DB372+CT372+DC372, 0.1)*$J$9))/($B$11+$C$11+$F$11)</f>
        <v>0</v>
      </c>
      <c r="BR372">
        <f>($B$11*$K$9+$C$11*$K$9+$F$11*((DB372+CT372)/MAX(DB372+CT372+DC372, 0.1)*$P$9+DC372/MAX(DB372+CT372+DC372, 0.1)*$Q$9))/($B$11+$C$11+$F$11)</f>
        <v>0</v>
      </c>
      <c r="BS372">
        <v>6</v>
      </c>
      <c r="BT372">
        <v>0.5</v>
      </c>
      <c r="BU372" t="s">
        <v>295</v>
      </c>
      <c r="BV372">
        <v>2</v>
      </c>
      <c r="BW372">
        <v>1621534279.6</v>
      </c>
      <c r="BX372">
        <v>1168.34</v>
      </c>
      <c r="BY372">
        <v>1178.48</v>
      </c>
      <c r="BZ372">
        <v>12.9463</v>
      </c>
      <c r="CA372">
        <v>12.9445</v>
      </c>
      <c r="CB372">
        <v>1156.02</v>
      </c>
      <c r="CC372">
        <v>12.7928</v>
      </c>
      <c r="CD372">
        <v>700.14</v>
      </c>
      <c r="CE372">
        <v>100.92</v>
      </c>
      <c r="CF372">
        <v>0.101502</v>
      </c>
      <c r="CG372">
        <v>22.9289</v>
      </c>
      <c r="CH372">
        <v>22.91</v>
      </c>
      <c r="CI372">
        <v>999.9</v>
      </c>
      <c r="CJ372">
        <v>0</v>
      </c>
      <c r="CK372">
        <v>0</v>
      </c>
      <c r="CL372">
        <v>9930</v>
      </c>
      <c r="CM372">
        <v>0</v>
      </c>
      <c r="CN372">
        <v>3.16624</v>
      </c>
      <c r="CO372">
        <v>600.123</v>
      </c>
      <c r="CP372">
        <v>0.933003</v>
      </c>
      <c r="CQ372">
        <v>0.0669971</v>
      </c>
      <c r="CR372">
        <v>0</v>
      </c>
      <c r="CS372">
        <v>3.3896</v>
      </c>
      <c r="CT372">
        <v>4.99951</v>
      </c>
      <c r="CU372">
        <v>86.5017</v>
      </c>
      <c r="CV372">
        <v>4815.09</v>
      </c>
      <c r="CW372">
        <v>37.562</v>
      </c>
      <c r="CX372">
        <v>41.375</v>
      </c>
      <c r="CY372">
        <v>39.937</v>
      </c>
      <c r="CZ372">
        <v>40.875</v>
      </c>
      <c r="DA372">
        <v>39.875</v>
      </c>
      <c r="DB372">
        <v>555.25</v>
      </c>
      <c r="DC372">
        <v>39.87</v>
      </c>
      <c r="DD372">
        <v>0</v>
      </c>
      <c r="DE372">
        <v>1621534283.2</v>
      </c>
      <c r="DF372">
        <v>0</v>
      </c>
      <c r="DG372">
        <v>3.40132307692308</v>
      </c>
      <c r="DH372">
        <v>-0.396704268945098</v>
      </c>
      <c r="DI372">
        <v>0.629500852204157</v>
      </c>
      <c r="DJ372">
        <v>86.3138423076923</v>
      </c>
      <c r="DK372">
        <v>15</v>
      </c>
      <c r="DL372">
        <v>1621533543.5</v>
      </c>
      <c r="DM372" t="s">
        <v>296</v>
      </c>
      <c r="DN372">
        <v>1621533543</v>
      </c>
      <c r="DO372">
        <v>1621533543.5</v>
      </c>
      <c r="DP372">
        <v>4</v>
      </c>
      <c r="DQ372">
        <v>0.002</v>
      </c>
      <c r="DR372">
        <v>0.003</v>
      </c>
      <c r="DS372">
        <v>8.559</v>
      </c>
      <c r="DT372">
        <v>0.154</v>
      </c>
      <c r="DU372">
        <v>420</v>
      </c>
      <c r="DV372">
        <v>13</v>
      </c>
      <c r="DW372">
        <v>1.35</v>
      </c>
      <c r="DX372">
        <v>0.35</v>
      </c>
      <c r="DY372">
        <v>-10.1782370731707</v>
      </c>
      <c r="DZ372">
        <v>-0.499952822299673</v>
      </c>
      <c r="EA372">
        <v>0.177515651570247</v>
      </c>
      <c r="EB372">
        <v>1</v>
      </c>
      <c r="EC372">
        <v>3.41230588235294</v>
      </c>
      <c r="ED372">
        <v>-0.185283447531998</v>
      </c>
      <c r="EE372">
        <v>0.166255736639064</v>
      </c>
      <c r="EF372">
        <v>1</v>
      </c>
      <c r="EG372">
        <v>0.00067108482195122</v>
      </c>
      <c r="EH372">
        <v>0.0253790707066202</v>
      </c>
      <c r="EI372">
        <v>0.00327686244942496</v>
      </c>
      <c r="EJ372">
        <v>1</v>
      </c>
      <c r="EK372">
        <v>3</v>
      </c>
      <c r="EL372">
        <v>3</v>
      </c>
      <c r="EM372" t="s">
        <v>297</v>
      </c>
      <c r="EN372">
        <v>100</v>
      </c>
      <c r="EO372">
        <v>100</v>
      </c>
      <c r="EP372">
        <v>12.32</v>
      </c>
      <c r="EQ372">
        <v>0.1535</v>
      </c>
      <c r="ER372">
        <v>5.25304998807394</v>
      </c>
      <c r="ES372">
        <v>0.0095515401478521</v>
      </c>
      <c r="ET372">
        <v>-4.08282145803731e-06</v>
      </c>
      <c r="EU372">
        <v>9.61633180237613e-10</v>
      </c>
      <c r="EV372">
        <v>-0.0133641391554055</v>
      </c>
      <c r="EW372">
        <v>0.00964955815971448</v>
      </c>
      <c r="EX372">
        <v>0.000351754833574242</v>
      </c>
      <c r="EY372">
        <v>-6.74969522547015e-06</v>
      </c>
      <c r="EZ372">
        <v>-1</v>
      </c>
      <c r="FA372">
        <v>-1</v>
      </c>
      <c r="FB372">
        <v>-1</v>
      </c>
      <c r="FC372">
        <v>-1</v>
      </c>
      <c r="FD372">
        <v>12.3</v>
      </c>
      <c r="FE372">
        <v>12.3</v>
      </c>
      <c r="FF372">
        <v>2</v>
      </c>
      <c r="FG372">
        <v>793.28</v>
      </c>
      <c r="FH372">
        <v>741.134</v>
      </c>
      <c r="FI372">
        <v>19.9998</v>
      </c>
      <c r="FJ372">
        <v>26.7003</v>
      </c>
      <c r="FK372">
        <v>29.9999</v>
      </c>
      <c r="FL372">
        <v>26.7723</v>
      </c>
      <c r="FM372">
        <v>26.7476</v>
      </c>
      <c r="FN372">
        <v>62.1291</v>
      </c>
      <c r="FO372">
        <v>14.5395</v>
      </c>
      <c r="FP372">
        <v>6.08919</v>
      </c>
      <c r="FQ372">
        <v>20</v>
      </c>
      <c r="FR372">
        <v>1185.76</v>
      </c>
      <c r="FS372">
        <v>12.9953</v>
      </c>
      <c r="FT372">
        <v>100.065</v>
      </c>
      <c r="FU372">
        <v>100.429</v>
      </c>
    </row>
    <row r="373" spans="1:177">
      <c r="A373">
        <v>357</v>
      </c>
      <c r="B373">
        <v>1621534281.6</v>
      </c>
      <c r="C373">
        <v>712.099999904633</v>
      </c>
      <c r="D373" t="s">
        <v>1010</v>
      </c>
      <c r="E373" t="s">
        <v>1011</v>
      </c>
      <c r="G373">
        <v>1621534281.6</v>
      </c>
      <c r="H373">
        <f>CD373*AF373*(BZ373-CA373)/(100*BS373*(1000-AF373*BZ373))</f>
        <v>0</v>
      </c>
      <c r="I373">
        <f>CD373*AF373*(BY373-BX373*(1000-AF373*CA373)/(1000-AF373*BZ373))/(100*BS373)</f>
        <v>0</v>
      </c>
      <c r="J373">
        <f>BX373 - IF(AF373&gt;1, I373*BS373*100.0/(AH373*CL373), 0)</f>
        <v>0</v>
      </c>
      <c r="K373">
        <f>((Q373-H373/2)*J373-I373)/(Q373+H373/2)</f>
        <v>0</v>
      </c>
      <c r="L373">
        <f>K373*(CE373+CF373)/1000.0</f>
        <v>0</v>
      </c>
      <c r="M373">
        <f>(BX373 - IF(AF373&gt;1, I373*BS373*100.0/(AH373*CL373), 0))*(CE373+CF373)/1000.0</f>
        <v>0</v>
      </c>
      <c r="N373">
        <f>2.0/((1/P373-1/O373)+SIGN(P373)*SQRT((1/P373-1/O373)*(1/P373-1/O373) + 4*BT373/((BT373+1)*(BT373+1))*(2*1/P373*1/O373-1/O373*1/O373)))</f>
        <v>0</v>
      </c>
      <c r="O373">
        <f>IF(LEFT(BU373,1)&lt;&gt;"0",IF(LEFT(BU373,1)="1",3.0,BV373),$D$5+$E$5*(CL373*CE373/($K$5*1000))+$F$5*(CL373*CE373/($K$5*1000))*MAX(MIN(BS373,$J$5),$I$5)*MAX(MIN(BS373,$J$5),$I$5)+$G$5*MAX(MIN(BS373,$J$5),$I$5)*(CL373*CE373/($K$5*1000))+$H$5*(CL373*CE373/($K$5*1000))*(CL373*CE373/($K$5*1000)))</f>
        <v>0</v>
      </c>
      <c r="P373">
        <f>H373*(1000-(1000*0.61365*exp(17.502*T373/(240.97+T373))/(CE373+CF373)+BZ373)/2)/(1000*0.61365*exp(17.502*T373/(240.97+T373))/(CE373+CF373)-BZ373)</f>
        <v>0</v>
      </c>
      <c r="Q373">
        <f>1/((BT373+1)/(N373/1.6)+1/(O373/1.37)) + BT373/((BT373+1)/(N373/1.6) + BT373/(O373/1.37))</f>
        <v>0</v>
      </c>
      <c r="R373">
        <f>(BP373*BR373)</f>
        <v>0</v>
      </c>
      <c r="S373">
        <f>(CG373+(R373+2*0.95*5.67E-8*(((CG373+$B$7)+273)^4-(CG373+273)^4)-44100*H373)/(1.84*29.3*O373+8*0.95*5.67E-8*(CG373+273)^3))</f>
        <v>0</v>
      </c>
      <c r="T373">
        <f>($C$7*CH373+$D$7*CI373+$E$7*S373)</f>
        <v>0</v>
      </c>
      <c r="U373">
        <f>0.61365*exp(17.502*T373/(240.97+T373))</f>
        <v>0</v>
      </c>
      <c r="V373">
        <f>(W373/X373*100)</f>
        <v>0</v>
      </c>
      <c r="W373">
        <f>BZ373*(CE373+CF373)/1000</f>
        <v>0</v>
      </c>
      <c r="X373">
        <f>0.61365*exp(17.502*CG373/(240.97+CG373))</f>
        <v>0</v>
      </c>
      <c r="Y373">
        <f>(U373-BZ373*(CE373+CF373)/1000)</f>
        <v>0</v>
      </c>
      <c r="Z373">
        <f>(-H373*44100)</f>
        <v>0</v>
      </c>
      <c r="AA373">
        <f>2*29.3*O373*0.92*(CG373-T373)</f>
        <v>0</v>
      </c>
      <c r="AB373">
        <f>2*0.95*5.67E-8*(((CG373+$B$7)+273)^4-(T373+273)^4)</f>
        <v>0</v>
      </c>
      <c r="AC373">
        <f>R373+AB373+Z373+AA373</f>
        <v>0</v>
      </c>
      <c r="AD373">
        <v>0</v>
      </c>
      <c r="AE373">
        <v>0</v>
      </c>
      <c r="AF373">
        <f>IF(AD373*$H$13&gt;=AH373,1.0,(AH373/(AH373-AD373*$H$13)))</f>
        <v>0</v>
      </c>
      <c r="AG373">
        <f>(AF373-1)*100</f>
        <v>0</v>
      </c>
      <c r="AH373">
        <f>MAX(0,($B$13+$C$13*CL373)/(1+$D$13*CL373)*CE373/(CG373+273)*$E$13)</f>
        <v>0</v>
      </c>
      <c r="AI373" t="s">
        <v>294</v>
      </c>
      <c r="AJ373">
        <v>0</v>
      </c>
      <c r="AK373">
        <v>0</v>
      </c>
      <c r="AL373">
        <f>AK373-AJ373</f>
        <v>0</v>
      </c>
      <c r="AM373">
        <f>AL373/AK373</f>
        <v>0</v>
      </c>
      <c r="AN373">
        <v>0</v>
      </c>
      <c r="AO373" t="s">
        <v>294</v>
      </c>
      <c r="AP373">
        <v>0</v>
      </c>
      <c r="AQ373">
        <v>0</v>
      </c>
      <c r="AR373">
        <f>1-AP373/AQ373</f>
        <v>0</v>
      </c>
      <c r="AS373">
        <v>0.5</v>
      </c>
      <c r="AT373">
        <f>BP373</f>
        <v>0</v>
      </c>
      <c r="AU373">
        <f>I373</f>
        <v>0</v>
      </c>
      <c r="AV373">
        <f>AR373*AS373*AT373</f>
        <v>0</v>
      </c>
      <c r="AW373">
        <f>BB373/AQ373</f>
        <v>0</v>
      </c>
      <c r="AX373">
        <f>(AU373-AN373)/AT373</f>
        <v>0</v>
      </c>
      <c r="AY373">
        <f>(AK373-AQ373)/AQ373</f>
        <v>0</v>
      </c>
      <c r="AZ373" t="s">
        <v>294</v>
      </c>
      <c r="BA373">
        <v>0</v>
      </c>
      <c r="BB373">
        <f>AQ373-BA373</f>
        <v>0</v>
      </c>
      <c r="BC373">
        <f>(AQ373-AP373)/(AQ373-BA373)</f>
        <v>0</v>
      </c>
      <c r="BD373">
        <f>(AK373-AQ373)/(AK373-BA373)</f>
        <v>0</v>
      </c>
      <c r="BE373">
        <f>(AQ373-AP373)/(AQ373-AJ373)</f>
        <v>0</v>
      </c>
      <c r="BF373">
        <f>(AK373-AQ373)/(AK373-AJ373)</f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f>$B$11*CM373+$C$11*CN373+$F$11*CO373*(1-CR373)</f>
        <v>0</v>
      </c>
      <c r="BP373">
        <f>BO373*BQ373</f>
        <v>0</v>
      </c>
      <c r="BQ373">
        <f>($B$11*$D$9+$C$11*$D$9+$F$11*((DB373+CT373)/MAX(DB373+CT373+DC373, 0.1)*$I$9+DC373/MAX(DB373+CT373+DC373, 0.1)*$J$9))/($B$11+$C$11+$F$11)</f>
        <v>0</v>
      </c>
      <c r="BR373">
        <f>($B$11*$K$9+$C$11*$K$9+$F$11*((DB373+CT373)/MAX(DB373+CT373+DC373, 0.1)*$P$9+DC373/MAX(DB373+CT373+DC373, 0.1)*$Q$9))/($B$11+$C$11+$F$11)</f>
        <v>0</v>
      </c>
      <c r="BS373">
        <v>6</v>
      </c>
      <c r="BT373">
        <v>0.5</v>
      </c>
      <c r="BU373" t="s">
        <v>295</v>
      </c>
      <c r="BV373">
        <v>2</v>
      </c>
      <c r="BW373">
        <v>1621534281.6</v>
      </c>
      <c r="BX373">
        <v>1171.64</v>
      </c>
      <c r="BY373">
        <v>1181.52</v>
      </c>
      <c r="BZ373">
        <v>12.9433</v>
      </c>
      <c r="CA373">
        <v>12.9373</v>
      </c>
      <c r="CB373">
        <v>1159.3</v>
      </c>
      <c r="CC373">
        <v>12.7898</v>
      </c>
      <c r="CD373">
        <v>700.18</v>
      </c>
      <c r="CE373">
        <v>100.922</v>
      </c>
      <c r="CF373">
        <v>0.100154</v>
      </c>
      <c r="CG373">
        <v>22.927</v>
      </c>
      <c r="CH373">
        <v>22.8978</v>
      </c>
      <c r="CI373">
        <v>999.9</v>
      </c>
      <c r="CJ373">
        <v>0</v>
      </c>
      <c r="CK373">
        <v>0</v>
      </c>
      <c r="CL373">
        <v>10000</v>
      </c>
      <c r="CM373">
        <v>0</v>
      </c>
      <c r="CN373">
        <v>3.16624</v>
      </c>
      <c r="CO373">
        <v>600.116</v>
      </c>
      <c r="CP373">
        <v>0.933003</v>
      </c>
      <c r="CQ373">
        <v>0.0669971</v>
      </c>
      <c r="CR373">
        <v>0</v>
      </c>
      <c r="CS373">
        <v>3.6559</v>
      </c>
      <c r="CT373">
        <v>4.99951</v>
      </c>
      <c r="CU373">
        <v>86.3063</v>
      </c>
      <c r="CV373">
        <v>4815.04</v>
      </c>
      <c r="CW373">
        <v>37.562</v>
      </c>
      <c r="CX373">
        <v>41.375</v>
      </c>
      <c r="CY373">
        <v>40</v>
      </c>
      <c r="CZ373">
        <v>40.875</v>
      </c>
      <c r="DA373">
        <v>39.875</v>
      </c>
      <c r="DB373">
        <v>555.25</v>
      </c>
      <c r="DC373">
        <v>39.87</v>
      </c>
      <c r="DD373">
        <v>0</v>
      </c>
      <c r="DE373">
        <v>1621534285.6</v>
      </c>
      <c r="DF373">
        <v>0</v>
      </c>
      <c r="DG373">
        <v>3.39994230769231</v>
      </c>
      <c r="DH373">
        <v>0.33475897733239</v>
      </c>
      <c r="DI373">
        <v>-0.504547013927896</v>
      </c>
      <c r="DJ373">
        <v>86.3104230769231</v>
      </c>
      <c r="DK373">
        <v>15</v>
      </c>
      <c r="DL373">
        <v>1621533543.5</v>
      </c>
      <c r="DM373" t="s">
        <v>296</v>
      </c>
      <c r="DN373">
        <v>1621533543</v>
      </c>
      <c r="DO373">
        <v>1621533543.5</v>
      </c>
      <c r="DP373">
        <v>4</v>
      </c>
      <c r="DQ373">
        <v>0.002</v>
      </c>
      <c r="DR373">
        <v>0.003</v>
      </c>
      <c r="DS373">
        <v>8.559</v>
      </c>
      <c r="DT373">
        <v>0.154</v>
      </c>
      <c r="DU373">
        <v>420</v>
      </c>
      <c r="DV373">
        <v>13</v>
      </c>
      <c r="DW373">
        <v>1.35</v>
      </c>
      <c r="DX373">
        <v>0.35</v>
      </c>
      <c r="DY373">
        <v>-10.1840907317073</v>
      </c>
      <c r="DZ373">
        <v>-1.01177623693382</v>
      </c>
      <c r="EA373">
        <v>0.184801931905621</v>
      </c>
      <c r="EB373">
        <v>0</v>
      </c>
      <c r="EC373">
        <v>3.43898823529412</v>
      </c>
      <c r="ED373">
        <v>-0.414638590523376</v>
      </c>
      <c r="EE373">
        <v>0.154507284741084</v>
      </c>
      <c r="EF373">
        <v>1</v>
      </c>
      <c r="EG373">
        <v>0.00148726726097561</v>
      </c>
      <c r="EH373">
        <v>0.0169593064390244</v>
      </c>
      <c r="EI373">
        <v>0.0025468877898632</v>
      </c>
      <c r="EJ373">
        <v>1</v>
      </c>
      <c r="EK373">
        <v>2</v>
      </c>
      <c r="EL373">
        <v>3</v>
      </c>
      <c r="EM373" t="s">
        <v>306</v>
      </c>
      <c r="EN373">
        <v>100</v>
      </c>
      <c r="EO373">
        <v>100</v>
      </c>
      <c r="EP373">
        <v>12.34</v>
      </c>
      <c r="EQ373">
        <v>0.1535</v>
      </c>
      <c r="ER373">
        <v>5.25304998807394</v>
      </c>
      <c r="ES373">
        <v>0.0095515401478521</v>
      </c>
      <c r="ET373">
        <v>-4.08282145803731e-06</v>
      </c>
      <c r="EU373">
        <v>9.61633180237613e-10</v>
      </c>
      <c r="EV373">
        <v>-0.0133641391554055</v>
      </c>
      <c r="EW373">
        <v>0.00964955815971448</v>
      </c>
      <c r="EX373">
        <v>0.000351754833574242</v>
      </c>
      <c r="EY373">
        <v>-6.74969522547015e-06</v>
      </c>
      <c r="EZ373">
        <v>-1</v>
      </c>
      <c r="FA373">
        <v>-1</v>
      </c>
      <c r="FB373">
        <v>-1</v>
      </c>
      <c r="FC373">
        <v>-1</v>
      </c>
      <c r="FD373">
        <v>12.3</v>
      </c>
      <c r="FE373">
        <v>12.3</v>
      </c>
      <c r="FF373">
        <v>2</v>
      </c>
      <c r="FG373">
        <v>793.636</v>
      </c>
      <c r="FH373">
        <v>741.324</v>
      </c>
      <c r="FI373">
        <v>20</v>
      </c>
      <c r="FJ373">
        <v>26.7003</v>
      </c>
      <c r="FK373">
        <v>30.0001</v>
      </c>
      <c r="FL373">
        <v>26.7723</v>
      </c>
      <c r="FM373">
        <v>26.7476</v>
      </c>
      <c r="FN373">
        <v>62.2615</v>
      </c>
      <c r="FO373">
        <v>14.5395</v>
      </c>
      <c r="FP373">
        <v>6.08919</v>
      </c>
      <c r="FQ373">
        <v>20</v>
      </c>
      <c r="FR373">
        <v>1189.14</v>
      </c>
      <c r="FS373">
        <v>12.9953</v>
      </c>
      <c r="FT373">
        <v>100.063</v>
      </c>
      <c r="FU373">
        <v>100.427</v>
      </c>
    </row>
    <row r="374" spans="1:177">
      <c r="A374">
        <v>358</v>
      </c>
      <c r="B374">
        <v>1621534283.6</v>
      </c>
      <c r="C374">
        <v>714.099999904633</v>
      </c>
      <c r="D374" t="s">
        <v>1012</v>
      </c>
      <c r="E374" t="s">
        <v>1013</v>
      </c>
      <c r="G374">
        <v>1621534283.6</v>
      </c>
      <c r="H374">
        <f>CD374*AF374*(BZ374-CA374)/(100*BS374*(1000-AF374*BZ374))</f>
        <v>0</v>
      </c>
      <c r="I374">
        <f>CD374*AF374*(BY374-BX374*(1000-AF374*CA374)/(1000-AF374*BZ374))/(100*BS374)</f>
        <v>0</v>
      </c>
      <c r="J374">
        <f>BX374 - IF(AF374&gt;1, I374*BS374*100.0/(AH374*CL374), 0)</f>
        <v>0</v>
      </c>
      <c r="K374">
        <f>((Q374-H374/2)*J374-I374)/(Q374+H374/2)</f>
        <v>0</v>
      </c>
      <c r="L374">
        <f>K374*(CE374+CF374)/1000.0</f>
        <v>0</v>
      </c>
      <c r="M374">
        <f>(BX374 - IF(AF374&gt;1, I374*BS374*100.0/(AH374*CL374), 0))*(CE374+CF374)/1000.0</f>
        <v>0</v>
      </c>
      <c r="N374">
        <f>2.0/((1/P374-1/O374)+SIGN(P374)*SQRT((1/P374-1/O374)*(1/P374-1/O374) + 4*BT374/((BT374+1)*(BT374+1))*(2*1/P374*1/O374-1/O374*1/O374)))</f>
        <v>0</v>
      </c>
      <c r="O374">
        <f>IF(LEFT(BU374,1)&lt;&gt;"0",IF(LEFT(BU374,1)="1",3.0,BV374),$D$5+$E$5*(CL374*CE374/($K$5*1000))+$F$5*(CL374*CE374/($K$5*1000))*MAX(MIN(BS374,$J$5),$I$5)*MAX(MIN(BS374,$J$5),$I$5)+$G$5*MAX(MIN(BS374,$J$5),$I$5)*(CL374*CE374/($K$5*1000))+$H$5*(CL374*CE374/($K$5*1000))*(CL374*CE374/($K$5*1000)))</f>
        <v>0</v>
      </c>
      <c r="P374">
        <f>H374*(1000-(1000*0.61365*exp(17.502*T374/(240.97+T374))/(CE374+CF374)+BZ374)/2)/(1000*0.61365*exp(17.502*T374/(240.97+T374))/(CE374+CF374)-BZ374)</f>
        <v>0</v>
      </c>
      <c r="Q374">
        <f>1/((BT374+1)/(N374/1.6)+1/(O374/1.37)) + BT374/((BT374+1)/(N374/1.6) + BT374/(O374/1.37))</f>
        <v>0</v>
      </c>
      <c r="R374">
        <f>(BP374*BR374)</f>
        <v>0</v>
      </c>
      <c r="S374">
        <f>(CG374+(R374+2*0.95*5.67E-8*(((CG374+$B$7)+273)^4-(CG374+273)^4)-44100*H374)/(1.84*29.3*O374+8*0.95*5.67E-8*(CG374+273)^3))</f>
        <v>0</v>
      </c>
      <c r="T374">
        <f>($C$7*CH374+$D$7*CI374+$E$7*S374)</f>
        <v>0</v>
      </c>
      <c r="U374">
        <f>0.61365*exp(17.502*T374/(240.97+T374))</f>
        <v>0</v>
      </c>
      <c r="V374">
        <f>(W374/X374*100)</f>
        <v>0</v>
      </c>
      <c r="W374">
        <f>BZ374*(CE374+CF374)/1000</f>
        <v>0</v>
      </c>
      <c r="X374">
        <f>0.61365*exp(17.502*CG374/(240.97+CG374))</f>
        <v>0</v>
      </c>
      <c r="Y374">
        <f>(U374-BZ374*(CE374+CF374)/1000)</f>
        <v>0</v>
      </c>
      <c r="Z374">
        <f>(-H374*44100)</f>
        <v>0</v>
      </c>
      <c r="AA374">
        <f>2*29.3*O374*0.92*(CG374-T374)</f>
        <v>0</v>
      </c>
      <c r="AB374">
        <f>2*0.95*5.67E-8*(((CG374+$B$7)+273)^4-(T374+273)^4)</f>
        <v>0</v>
      </c>
      <c r="AC374">
        <f>R374+AB374+Z374+AA374</f>
        <v>0</v>
      </c>
      <c r="AD374">
        <v>0</v>
      </c>
      <c r="AE374">
        <v>0</v>
      </c>
      <c r="AF374">
        <f>IF(AD374*$H$13&gt;=AH374,1.0,(AH374/(AH374-AD374*$H$13)))</f>
        <v>0</v>
      </c>
      <c r="AG374">
        <f>(AF374-1)*100</f>
        <v>0</v>
      </c>
      <c r="AH374">
        <f>MAX(0,($B$13+$C$13*CL374)/(1+$D$13*CL374)*CE374/(CG374+273)*$E$13)</f>
        <v>0</v>
      </c>
      <c r="AI374" t="s">
        <v>294</v>
      </c>
      <c r="AJ374">
        <v>0</v>
      </c>
      <c r="AK374">
        <v>0</v>
      </c>
      <c r="AL374">
        <f>AK374-AJ374</f>
        <v>0</v>
      </c>
      <c r="AM374">
        <f>AL374/AK374</f>
        <v>0</v>
      </c>
      <c r="AN374">
        <v>0</v>
      </c>
      <c r="AO374" t="s">
        <v>294</v>
      </c>
      <c r="AP374">
        <v>0</v>
      </c>
      <c r="AQ374">
        <v>0</v>
      </c>
      <c r="AR374">
        <f>1-AP374/AQ374</f>
        <v>0</v>
      </c>
      <c r="AS374">
        <v>0.5</v>
      </c>
      <c r="AT374">
        <f>BP374</f>
        <v>0</v>
      </c>
      <c r="AU374">
        <f>I374</f>
        <v>0</v>
      </c>
      <c r="AV374">
        <f>AR374*AS374*AT374</f>
        <v>0</v>
      </c>
      <c r="AW374">
        <f>BB374/AQ374</f>
        <v>0</v>
      </c>
      <c r="AX374">
        <f>(AU374-AN374)/AT374</f>
        <v>0</v>
      </c>
      <c r="AY374">
        <f>(AK374-AQ374)/AQ374</f>
        <v>0</v>
      </c>
      <c r="AZ374" t="s">
        <v>294</v>
      </c>
      <c r="BA374">
        <v>0</v>
      </c>
      <c r="BB374">
        <f>AQ374-BA374</f>
        <v>0</v>
      </c>
      <c r="BC374">
        <f>(AQ374-AP374)/(AQ374-BA374)</f>
        <v>0</v>
      </c>
      <c r="BD374">
        <f>(AK374-AQ374)/(AK374-BA374)</f>
        <v>0</v>
      </c>
      <c r="BE374">
        <f>(AQ374-AP374)/(AQ374-AJ374)</f>
        <v>0</v>
      </c>
      <c r="BF374">
        <f>(AK374-AQ374)/(AK374-AJ374)</f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f>$B$11*CM374+$C$11*CN374+$F$11*CO374*(1-CR374)</f>
        <v>0</v>
      </c>
      <c r="BP374">
        <f>BO374*BQ374</f>
        <v>0</v>
      </c>
      <c r="BQ374">
        <f>($B$11*$D$9+$C$11*$D$9+$F$11*((DB374+CT374)/MAX(DB374+CT374+DC374, 0.1)*$I$9+DC374/MAX(DB374+CT374+DC374, 0.1)*$J$9))/($B$11+$C$11+$F$11)</f>
        <v>0</v>
      </c>
      <c r="BR374">
        <f>($B$11*$K$9+$C$11*$K$9+$F$11*((DB374+CT374)/MAX(DB374+CT374+DC374, 0.1)*$P$9+DC374/MAX(DB374+CT374+DC374, 0.1)*$Q$9))/($B$11+$C$11+$F$11)</f>
        <v>0</v>
      </c>
      <c r="BS374">
        <v>6</v>
      </c>
      <c r="BT374">
        <v>0.5</v>
      </c>
      <c r="BU374" t="s">
        <v>295</v>
      </c>
      <c r="BV374">
        <v>2</v>
      </c>
      <c r="BW374">
        <v>1621534283.6</v>
      </c>
      <c r="BX374">
        <v>1174.82</v>
      </c>
      <c r="BY374">
        <v>1184.81</v>
      </c>
      <c r="BZ374">
        <v>12.9435</v>
      </c>
      <c r="CA374">
        <v>12.9394</v>
      </c>
      <c r="CB374">
        <v>1162.47</v>
      </c>
      <c r="CC374">
        <v>12.79</v>
      </c>
      <c r="CD374">
        <v>700.04</v>
      </c>
      <c r="CE374">
        <v>100.926</v>
      </c>
      <c r="CF374">
        <v>0.100828</v>
      </c>
      <c r="CG374">
        <v>22.9293</v>
      </c>
      <c r="CH374">
        <v>22.9041</v>
      </c>
      <c r="CI374">
        <v>999.9</v>
      </c>
      <c r="CJ374">
        <v>0</v>
      </c>
      <c r="CK374">
        <v>0</v>
      </c>
      <c r="CL374">
        <v>9990</v>
      </c>
      <c r="CM374">
        <v>0</v>
      </c>
      <c r="CN374">
        <v>3.16624</v>
      </c>
      <c r="CO374">
        <v>599.804</v>
      </c>
      <c r="CP374">
        <v>0.932968</v>
      </c>
      <c r="CQ374">
        <v>0.0670323</v>
      </c>
      <c r="CR374">
        <v>0</v>
      </c>
      <c r="CS374">
        <v>3.7472</v>
      </c>
      <c r="CT374">
        <v>4.99951</v>
      </c>
      <c r="CU374">
        <v>85.7873</v>
      </c>
      <c r="CV374">
        <v>4812.46</v>
      </c>
      <c r="CW374">
        <v>37.562</v>
      </c>
      <c r="CX374">
        <v>41.375</v>
      </c>
      <c r="CY374">
        <v>39.937</v>
      </c>
      <c r="CZ374">
        <v>40.875</v>
      </c>
      <c r="DA374">
        <v>39.875</v>
      </c>
      <c r="DB374">
        <v>554.93</v>
      </c>
      <c r="DC374">
        <v>39.87</v>
      </c>
      <c r="DD374">
        <v>0</v>
      </c>
      <c r="DE374">
        <v>1621534287.4</v>
      </c>
      <c r="DF374">
        <v>0</v>
      </c>
      <c r="DG374">
        <v>3.411464</v>
      </c>
      <c r="DH374">
        <v>0.662430771762808</v>
      </c>
      <c r="DI374">
        <v>-1.34107692898195</v>
      </c>
      <c r="DJ374">
        <v>86.2851</v>
      </c>
      <c r="DK374">
        <v>15</v>
      </c>
      <c r="DL374">
        <v>1621533543.5</v>
      </c>
      <c r="DM374" t="s">
        <v>296</v>
      </c>
      <c r="DN374">
        <v>1621533543</v>
      </c>
      <c r="DO374">
        <v>1621533543.5</v>
      </c>
      <c r="DP374">
        <v>4</v>
      </c>
      <c r="DQ374">
        <v>0.002</v>
      </c>
      <c r="DR374">
        <v>0.003</v>
      </c>
      <c r="DS374">
        <v>8.559</v>
      </c>
      <c r="DT374">
        <v>0.154</v>
      </c>
      <c r="DU374">
        <v>420</v>
      </c>
      <c r="DV374">
        <v>13</v>
      </c>
      <c r="DW374">
        <v>1.35</v>
      </c>
      <c r="DX374">
        <v>0.35</v>
      </c>
      <c r="DY374">
        <v>-10.1731317073171</v>
      </c>
      <c r="DZ374">
        <v>-0.348644738675979</v>
      </c>
      <c r="EA374">
        <v>0.191868344494438</v>
      </c>
      <c r="EB374">
        <v>1</v>
      </c>
      <c r="EC374">
        <v>3.43139411764706</v>
      </c>
      <c r="ED374">
        <v>-0.209701697957958</v>
      </c>
      <c r="EE374">
        <v>0.153235762108352</v>
      </c>
      <c r="EF374">
        <v>1</v>
      </c>
      <c r="EG374">
        <v>0.0021862407</v>
      </c>
      <c r="EH374">
        <v>0.014929014589547</v>
      </c>
      <c r="EI374">
        <v>0.00229649336335125</v>
      </c>
      <c r="EJ374">
        <v>1</v>
      </c>
      <c r="EK374">
        <v>3</v>
      </c>
      <c r="EL374">
        <v>3</v>
      </c>
      <c r="EM374" t="s">
        <v>297</v>
      </c>
      <c r="EN374">
        <v>100</v>
      </c>
      <c r="EO374">
        <v>100</v>
      </c>
      <c r="EP374">
        <v>12.35</v>
      </c>
      <c r="EQ374">
        <v>0.1535</v>
      </c>
      <c r="ER374">
        <v>5.25304998807394</v>
      </c>
      <c r="ES374">
        <v>0.0095515401478521</v>
      </c>
      <c r="ET374">
        <v>-4.08282145803731e-06</v>
      </c>
      <c r="EU374">
        <v>9.61633180237613e-10</v>
      </c>
      <c r="EV374">
        <v>-0.0133641391554055</v>
      </c>
      <c r="EW374">
        <v>0.00964955815971448</v>
      </c>
      <c r="EX374">
        <v>0.000351754833574242</v>
      </c>
      <c r="EY374">
        <v>-6.74969522547015e-06</v>
      </c>
      <c r="EZ374">
        <v>-1</v>
      </c>
      <c r="FA374">
        <v>-1</v>
      </c>
      <c r="FB374">
        <v>-1</v>
      </c>
      <c r="FC374">
        <v>-1</v>
      </c>
      <c r="FD374">
        <v>12.3</v>
      </c>
      <c r="FE374">
        <v>12.3</v>
      </c>
      <c r="FF374">
        <v>2</v>
      </c>
      <c r="FG374">
        <v>793.279</v>
      </c>
      <c r="FH374">
        <v>741.324</v>
      </c>
      <c r="FI374">
        <v>19.9999</v>
      </c>
      <c r="FJ374">
        <v>26.7003</v>
      </c>
      <c r="FK374">
        <v>30</v>
      </c>
      <c r="FL374">
        <v>26.7723</v>
      </c>
      <c r="FM374">
        <v>26.7476</v>
      </c>
      <c r="FN374">
        <v>62.4028</v>
      </c>
      <c r="FO374">
        <v>14.5395</v>
      </c>
      <c r="FP374">
        <v>6.08919</v>
      </c>
      <c r="FQ374">
        <v>20</v>
      </c>
      <c r="FR374">
        <v>1192.54</v>
      </c>
      <c r="FS374">
        <v>12.9953</v>
      </c>
      <c r="FT374">
        <v>100.063</v>
      </c>
      <c r="FU374">
        <v>100.427</v>
      </c>
    </row>
    <row r="375" spans="1:177">
      <c r="A375">
        <v>359</v>
      </c>
      <c r="B375">
        <v>1621534285.6</v>
      </c>
      <c r="C375">
        <v>716.099999904633</v>
      </c>
      <c r="D375" t="s">
        <v>1014</v>
      </c>
      <c r="E375" t="s">
        <v>1015</v>
      </c>
      <c r="G375">
        <v>1621534285.6</v>
      </c>
      <c r="H375">
        <f>CD375*AF375*(BZ375-CA375)/(100*BS375*(1000-AF375*BZ375))</f>
        <v>0</v>
      </c>
      <c r="I375">
        <f>CD375*AF375*(BY375-BX375*(1000-AF375*CA375)/(1000-AF375*BZ375))/(100*BS375)</f>
        <v>0</v>
      </c>
      <c r="J375">
        <f>BX375 - IF(AF375&gt;1, I375*BS375*100.0/(AH375*CL375), 0)</f>
        <v>0</v>
      </c>
      <c r="K375">
        <f>((Q375-H375/2)*J375-I375)/(Q375+H375/2)</f>
        <v>0</v>
      </c>
      <c r="L375">
        <f>K375*(CE375+CF375)/1000.0</f>
        <v>0</v>
      </c>
      <c r="M375">
        <f>(BX375 - IF(AF375&gt;1, I375*BS375*100.0/(AH375*CL375), 0))*(CE375+CF375)/1000.0</f>
        <v>0</v>
      </c>
      <c r="N375">
        <f>2.0/((1/P375-1/O375)+SIGN(P375)*SQRT((1/P375-1/O375)*(1/P375-1/O375) + 4*BT375/((BT375+1)*(BT375+1))*(2*1/P375*1/O375-1/O375*1/O375)))</f>
        <v>0</v>
      </c>
      <c r="O375">
        <f>IF(LEFT(BU375,1)&lt;&gt;"0",IF(LEFT(BU375,1)="1",3.0,BV375),$D$5+$E$5*(CL375*CE375/($K$5*1000))+$F$5*(CL375*CE375/($K$5*1000))*MAX(MIN(BS375,$J$5),$I$5)*MAX(MIN(BS375,$J$5),$I$5)+$G$5*MAX(MIN(BS375,$J$5),$I$5)*(CL375*CE375/($K$5*1000))+$H$5*(CL375*CE375/($K$5*1000))*(CL375*CE375/($K$5*1000)))</f>
        <v>0</v>
      </c>
      <c r="P375">
        <f>H375*(1000-(1000*0.61365*exp(17.502*T375/(240.97+T375))/(CE375+CF375)+BZ375)/2)/(1000*0.61365*exp(17.502*T375/(240.97+T375))/(CE375+CF375)-BZ375)</f>
        <v>0</v>
      </c>
      <c r="Q375">
        <f>1/((BT375+1)/(N375/1.6)+1/(O375/1.37)) + BT375/((BT375+1)/(N375/1.6) + BT375/(O375/1.37))</f>
        <v>0</v>
      </c>
      <c r="R375">
        <f>(BP375*BR375)</f>
        <v>0</v>
      </c>
      <c r="S375">
        <f>(CG375+(R375+2*0.95*5.67E-8*(((CG375+$B$7)+273)^4-(CG375+273)^4)-44100*H375)/(1.84*29.3*O375+8*0.95*5.67E-8*(CG375+273)^3))</f>
        <v>0</v>
      </c>
      <c r="T375">
        <f>($C$7*CH375+$D$7*CI375+$E$7*S375)</f>
        <v>0</v>
      </c>
      <c r="U375">
        <f>0.61365*exp(17.502*T375/(240.97+T375))</f>
        <v>0</v>
      </c>
      <c r="V375">
        <f>(W375/X375*100)</f>
        <v>0</v>
      </c>
      <c r="W375">
        <f>BZ375*(CE375+CF375)/1000</f>
        <v>0</v>
      </c>
      <c r="X375">
        <f>0.61365*exp(17.502*CG375/(240.97+CG375))</f>
        <v>0</v>
      </c>
      <c r="Y375">
        <f>(U375-BZ375*(CE375+CF375)/1000)</f>
        <v>0</v>
      </c>
      <c r="Z375">
        <f>(-H375*44100)</f>
        <v>0</v>
      </c>
      <c r="AA375">
        <f>2*29.3*O375*0.92*(CG375-T375)</f>
        <v>0</v>
      </c>
      <c r="AB375">
        <f>2*0.95*5.67E-8*(((CG375+$B$7)+273)^4-(T375+273)^4)</f>
        <v>0</v>
      </c>
      <c r="AC375">
        <f>R375+AB375+Z375+AA375</f>
        <v>0</v>
      </c>
      <c r="AD375">
        <v>0</v>
      </c>
      <c r="AE375">
        <v>0</v>
      </c>
      <c r="AF375">
        <f>IF(AD375*$H$13&gt;=AH375,1.0,(AH375/(AH375-AD375*$H$13)))</f>
        <v>0</v>
      </c>
      <c r="AG375">
        <f>(AF375-1)*100</f>
        <v>0</v>
      </c>
      <c r="AH375">
        <f>MAX(0,($B$13+$C$13*CL375)/(1+$D$13*CL375)*CE375/(CG375+273)*$E$13)</f>
        <v>0</v>
      </c>
      <c r="AI375" t="s">
        <v>294</v>
      </c>
      <c r="AJ375">
        <v>0</v>
      </c>
      <c r="AK375">
        <v>0</v>
      </c>
      <c r="AL375">
        <f>AK375-AJ375</f>
        <v>0</v>
      </c>
      <c r="AM375">
        <f>AL375/AK375</f>
        <v>0</v>
      </c>
      <c r="AN375">
        <v>0</v>
      </c>
      <c r="AO375" t="s">
        <v>294</v>
      </c>
      <c r="AP375">
        <v>0</v>
      </c>
      <c r="AQ375">
        <v>0</v>
      </c>
      <c r="AR375">
        <f>1-AP375/AQ375</f>
        <v>0</v>
      </c>
      <c r="AS375">
        <v>0.5</v>
      </c>
      <c r="AT375">
        <f>BP375</f>
        <v>0</v>
      </c>
      <c r="AU375">
        <f>I375</f>
        <v>0</v>
      </c>
      <c r="AV375">
        <f>AR375*AS375*AT375</f>
        <v>0</v>
      </c>
      <c r="AW375">
        <f>BB375/AQ375</f>
        <v>0</v>
      </c>
      <c r="AX375">
        <f>(AU375-AN375)/AT375</f>
        <v>0</v>
      </c>
      <c r="AY375">
        <f>(AK375-AQ375)/AQ375</f>
        <v>0</v>
      </c>
      <c r="AZ375" t="s">
        <v>294</v>
      </c>
      <c r="BA375">
        <v>0</v>
      </c>
      <c r="BB375">
        <f>AQ375-BA375</f>
        <v>0</v>
      </c>
      <c r="BC375">
        <f>(AQ375-AP375)/(AQ375-BA375)</f>
        <v>0</v>
      </c>
      <c r="BD375">
        <f>(AK375-AQ375)/(AK375-BA375)</f>
        <v>0</v>
      </c>
      <c r="BE375">
        <f>(AQ375-AP375)/(AQ375-AJ375)</f>
        <v>0</v>
      </c>
      <c r="BF375">
        <f>(AK375-AQ375)/(AK375-AJ375)</f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f>$B$11*CM375+$C$11*CN375+$F$11*CO375*(1-CR375)</f>
        <v>0</v>
      </c>
      <c r="BP375">
        <f>BO375*BQ375</f>
        <v>0</v>
      </c>
      <c r="BQ375">
        <f>($B$11*$D$9+$C$11*$D$9+$F$11*((DB375+CT375)/MAX(DB375+CT375+DC375, 0.1)*$I$9+DC375/MAX(DB375+CT375+DC375, 0.1)*$J$9))/($B$11+$C$11+$F$11)</f>
        <v>0</v>
      </c>
      <c r="BR375">
        <f>($B$11*$K$9+$C$11*$K$9+$F$11*((DB375+CT375)/MAX(DB375+CT375+DC375, 0.1)*$P$9+DC375/MAX(DB375+CT375+DC375, 0.1)*$Q$9))/($B$11+$C$11+$F$11)</f>
        <v>0</v>
      </c>
      <c r="BS375">
        <v>6</v>
      </c>
      <c r="BT375">
        <v>0.5</v>
      </c>
      <c r="BU375" t="s">
        <v>295</v>
      </c>
      <c r="BV375">
        <v>2</v>
      </c>
      <c r="BW375">
        <v>1621534285.6</v>
      </c>
      <c r="BX375">
        <v>1178.02</v>
      </c>
      <c r="BY375">
        <v>1187.84</v>
      </c>
      <c r="BZ375">
        <v>12.9439</v>
      </c>
      <c r="CA375">
        <v>12.9373</v>
      </c>
      <c r="CB375">
        <v>1165.65</v>
      </c>
      <c r="CC375">
        <v>12.7904</v>
      </c>
      <c r="CD375">
        <v>699.979</v>
      </c>
      <c r="CE375">
        <v>100.921</v>
      </c>
      <c r="CF375">
        <v>0.101507</v>
      </c>
      <c r="CG375">
        <v>22.927</v>
      </c>
      <c r="CH375">
        <v>22.8919</v>
      </c>
      <c r="CI375">
        <v>999.9</v>
      </c>
      <c r="CJ375">
        <v>0</v>
      </c>
      <c r="CK375">
        <v>0</v>
      </c>
      <c r="CL375">
        <v>9930</v>
      </c>
      <c r="CM375">
        <v>0</v>
      </c>
      <c r="CN375">
        <v>3.16624</v>
      </c>
      <c r="CO375">
        <v>600.122</v>
      </c>
      <c r="CP375">
        <v>0.932968</v>
      </c>
      <c r="CQ375">
        <v>0.0670323</v>
      </c>
      <c r="CR375">
        <v>0</v>
      </c>
      <c r="CS375">
        <v>3.2419</v>
      </c>
      <c r="CT375">
        <v>4.99951</v>
      </c>
      <c r="CU375">
        <v>86.0072</v>
      </c>
      <c r="CV375">
        <v>4815.04</v>
      </c>
      <c r="CW375">
        <v>37.562</v>
      </c>
      <c r="CX375">
        <v>41.375</v>
      </c>
      <c r="CY375">
        <v>39.937</v>
      </c>
      <c r="CZ375">
        <v>40.875</v>
      </c>
      <c r="DA375">
        <v>39.875</v>
      </c>
      <c r="DB375">
        <v>555.23</v>
      </c>
      <c r="DC375">
        <v>39.89</v>
      </c>
      <c r="DD375">
        <v>0</v>
      </c>
      <c r="DE375">
        <v>1621534289.2</v>
      </c>
      <c r="DF375">
        <v>0</v>
      </c>
      <c r="DG375">
        <v>3.41083461538462</v>
      </c>
      <c r="DH375">
        <v>0.32617777933849</v>
      </c>
      <c r="DI375">
        <v>-1.67919659190829</v>
      </c>
      <c r="DJ375">
        <v>86.2725423076923</v>
      </c>
      <c r="DK375">
        <v>15</v>
      </c>
      <c r="DL375">
        <v>1621533543.5</v>
      </c>
      <c r="DM375" t="s">
        <v>296</v>
      </c>
      <c r="DN375">
        <v>1621533543</v>
      </c>
      <c r="DO375">
        <v>1621533543.5</v>
      </c>
      <c r="DP375">
        <v>4</v>
      </c>
      <c r="DQ375">
        <v>0.002</v>
      </c>
      <c r="DR375">
        <v>0.003</v>
      </c>
      <c r="DS375">
        <v>8.559</v>
      </c>
      <c r="DT375">
        <v>0.154</v>
      </c>
      <c r="DU375">
        <v>420</v>
      </c>
      <c r="DV375">
        <v>13</v>
      </c>
      <c r="DW375">
        <v>1.35</v>
      </c>
      <c r="DX375">
        <v>0.35</v>
      </c>
      <c r="DY375">
        <v>-10.1560704878049</v>
      </c>
      <c r="DZ375">
        <v>0.176444529616713</v>
      </c>
      <c r="EA375">
        <v>0.206326349947574</v>
      </c>
      <c r="EB375">
        <v>1</v>
      </c>
      <c r="EC375">
        <v>3.42240588235294</v>
      </c>
      <c r="ED375">
        <v>0.145400958506126</v>
      </c>
      <c r="EE375">
        <v>0.156910202759743</v>
      </c>
      <c r="EF375">
        <v>1</v>
      </c>
      <c r="EG375">
        <v>0.00274548945609756</v>
      </c>
      <c r="EH375">
        <v>0.010196544928223</v>
      </c>
      <c r="EI375">
        <v>0.00194728878049009</v>
      </c>
      <c r="EJ375">
        <v>1</v>
      </c>
      <c r="EK375">
        <v>3</v>
      </c>
      <c r="EL375">
        <v>3</v>
      </c>
      <c r="EM375" t="s">
        <v>297</v>
      </c>
      <c r="EN375">
        <v>100</v>
      </c>
      <c r="EO375">
        <v>100</v>
      </c>
      <c r="EP375">
        <v>12.37</v>
      </c>
      <c r="EQ375">
        <v>0.1535</v>
      </c>
      <c r="ER375">
        <v>5.25304998807394</v>
      </c>
      <c r="ES375">
        <v>0.0095515401478521</v>
      </c>
      <c r="ET375">
        <v>-4.08282145803731e-06</v>
      </c>
      <c r="EU375">
        <v>9.61633180237613e-10</v>
      </c>
      <c r="EV375">
        <v>-0.0133641391554055</v>
      </c>
      <c r="EW375">
        <v>0.00964955815971448</v>
      </c>
      <c r="EX375">
        <v>0.000351754833574242</v>
      </c>
      <c r="EY375">
        <v>-6.74969522547015e-06</v>
      </c>
      <c r="EZ375">
        <v>-1</v>
      </c>
      <c r="FA375">
        <v>-1</v>
      </c>
      <c r="FB375">
        <v>-1</v>
      </c>
      <c r="FC375">
        <v>-1</v>
      </c>
      <c r="FD375">
        <v>12.4</v>
      </c>
      <c r="FE375">
        <v>12.4</v>
      </c>
      <c r="FF375">
        <v>2</v>
      </c>
      <c r="FG375">
        <v>793.069</v>
      </c>
      <c r="FH375">
        <v>741.134</v>
      </c>
      <c r="FI375">
        <v>19.9998</v>
      </c>
      <c r="FJ375">
        <v>26.7003</v>
      </c>
      <c r="FK375">
        <v>30.0001</v>
      </c>
      <c r="FL375">
        <v>26.77</v>
      </c>
      <c r="FM375">
        <v>26.7476</v>
      </c>
      <c r="FN375">
        <v>62.5436</v>
      </c>
      <c r="FO375">
        <v>14.5395</v>
      </c>
      <c r="FP375">
        <v>6.08919</v>
      </c>
      <c r="FQ375">
        <v>20</v>
      </c>
      <c r="FR375">
        <v>1195.93</v>
      </c>
      <c r="FS375">
        <v>12.9953</v>
      </c>
      <c r="FT375">
        <v>100.062</v>
      </c>
      <c r="FU375">
        <v>100.428</v>
      </c>
    </row>
    <row r="376" spans="1:177">
      <c r="A376">
        <v>360</v>
      </c>
      <c r="B376">
        <v>1621534287.6</v>
      </c>
      <c r="C376">
        <v>718.099999904633</v>
      </c>
      <c r="D376" t="s">
        <v>1016</v>
      </c>
      <c r="E376" t="s">
        <v>1017</v>
      </c>
      <c r="G376">
        <v>1621534287.6</v>
      </c>
      <c r="H376">
        <f>CD376*AF376*(BZ376-CA376)/(100*BS376*(1000-AF376*BZ376))</f>
        <v>0</v>
      </c>
      <c r="I376">
        <f>CD376*AF376*(BY376-BX376*(1000-AF376*CA376)/(1000-AF376*BZ376))/(100*BS376)</f>
        <v>0</v>
      </c>
      <c r="J376">
        <f>BX376 - IF(AF376&gt;1, I376*BS376*100.0/(AH376*CL376), 0)</f>
        <v>0</v>
      </c>
      <c r="K376">
        <f>((Q376-H376/2)*J376-I376)/(Q376+H376/2)</f>
        <v>0</v>
      </c>
      <c r="L376">
        <f>K376*(CE376+CF376)/1000.0</f>
        <v>0</v>
      </c>
      <c r="M376">
        <f>(BX376 - IF(AF376&gt;1, I376*BS376*100.0/(AH376*CL376), 0))*(CE376+CF376)/1000.0</f>
        <v>0</v>
      </c>
      <c r="N376">
        <f>2.0/((1/P376-1/O376)+SIGN(P376)*SQRT((1/P376-1/O376)*(1/P376-1/O376) + 4*BT376/((BT376+1)*(BT376+1))*(2*1/P376*1/O376-1/O376*1/O376)))</f>
        <v>0</v>
      </c>
      <c r="O376">
        <f>IF(LEFT(BU376,1)&lt;&gt;"0",IF(LEFT(BU376,1)="1",3.0,BV376),$D$5+$E$5*(CL376*CE376/($K$5*1000))+$F$5*(CL376*CE376/($K$5*1000))*MAX(MIN(BS376,$J$5),$I$5)*MAX(MIN(BS376,$J$5),$I$5)+$G$5*MAX(MIN(BS376,$J$5),$I$5)*(CL376*CE376/($K$5*1000))+$H$5*(CL376*CE376/($K$5*1000))*(CL376*CE376/($K$5*1000)))</f>
        <v>0</v>
      </c>
      <c r="P376">
        <f>H376*(1000-(1000*0.61365*exp(17.502*T376/(240.97+T376))/(CE376+CF376)+BZ376)/2)/(1000*0.61365*exp(17.502*T376/(240.97+T376))/(CE376+CF376)-BZ376)</f>
        <v>0</v>
      </c>
      <c r="Q376">
        <f>1/((BT376+1)/(N376/1.6)+1/(O376/1.37)) + BT376/((BT376+1)/(N376/1.6) + BT376/(O376/1.37))</f>
        <v>0</v>
      </c>
      <c r="R376">
        <f>(BP376*BR376)</f>
        <v>0</v>
      </c>
      <c r="S376">
        <f>(CG376+(R376+2*0.95*5.67E-8*(((CG376+$B$7)+273)^4-(CG376+273)^4)-44100*H376)/(1.84*29.3*O376+8*0.95*5.67E-8*(CG376+273)^3))</f>
        <v>0</v>
      </c>
      <c r="T376">
        <f>($C$7*CH376+$D$7*CI376+$E$7*S376)</f>
        <v>0</v>
      </c>
      <c r="U376">
        <f>0.61365*exp(17.502*T376/(240.97+T376))</f>
        <v>0</v>
      </c>
      <c r="V376">
        <f>(W376/X376*100)</f>
        <v>0</v>
      </c>
      <c r="W376">
        <f>BZ376*(CE376+CF376)/1000</f>
        <v>0</v>
      </c>
      <c r="X376">
        <f>0.61365*exp(17.502*CG376/(240.97+CG376))</f>
        <v>0</v>
      </c>
      <c r="Y376">
        <f>(U376-BZ376*(CE376+CF376)/1000)</f>
        <v>0</v>
      </c>
      <c r="Z376">
        <f>(-H376*44100)</f>
        <v>0</v>
      </c>
      <c r="AA376">
        <f>2*29.3*O376*0.92*(CG376-T376)</f>
        <v>0</v>
      </c>
      <c r="AB376">
        <f>2*0.95*5.67E-8*(((CG376+$B$7)+273)^4-(T376+273)^4)</f>
        <v>0</v>
      </c>
      <c r="AC376">
        <f>R376+AB376+Z376+AA376</f>
        <v>0</v>
      </c>
      <c r="AD376">
        <v>0</v>
      </c>
      <c r="AE376">
        <v>0</v>
      </c>
      <c r="AF376">
        <f>IF(AD376*$H$13&gt;=AH376,1.0,(AH376/(AH376-AD376*$H$13)))</f>
        <v>0</v>
      </c>
      <c r="AG376">
        <f>(AF376-1)*100</f>
        <v>0</v>
      </c>
      <c r="AH376">
        <f>MAX(0,($B$13+$C$13*CL376)/(1+$D$13*CL376)*CE376/(CG376+273)*$E$13)</f>
        <v>0</v>
      </c>
      <c r="AI376" t="s">
        <v>294</v>
      </c>
      <c r="AJ376">
        <v>0</v>
      </c>
      <c r="AK376">
        <v>0</v>
      </c>
      <c r="AL376">
        <f>AK376-AJ376</f>
        <v>0</v>
      </c>
      <c r="AM376">
        <f>AL376/AK376</f>
        <v>0</v>
      </c>
      <c r="AN376">
        <v>0</v>
      </c>
      <c r="AO376" t="s">
        <v>294</v>
      </c>
      <c r="AP376">
        <v>0</v>
      </c>
      <c r="AQ376">
        <v>0</v>
      </c>
      <c r="AR376">
        <f>1-AP376/AQ376</f>
        <v>0</v>
      </c>
      <c r="AS376">
        <v>0.5</v>
      </c>
      <c r="AT376">
        <f>BP376</f>
        <v>0</v>
      </c>
      <c r="AU376">
        <f>I376</f>
        <v>0</v>
      </c>
      <c r="AV376">
        <f>AR376*AS376*AT376</f>
        <v>0</v>
      </c>
      <c r="AW376">
        <f>BB376/AQ376</f>
        <v>0</v>
      </c>
      <c r="AX376">
        <f>(AU376-AN376)/AT376</f>
        <v>0</v>
      </c>
      <c r="AY376">
        <f>(AK376-AQ376)/AQ376</f>
        <v>0</v>
      </c>
      <c r="AZ376" t="s">
        <v>294</v>
      </c>
      <c r="BA376">
        <v>0</v>
      </c>
      <c r="BB376">
        <f>AQ376-BA376</f>
        <v>0</v>
      </c>
      <c r="BC376">
        <f>(AQ376-AP376)/(AQ376-BA376)</f>
        <v>0</v>
      </c>
      <c r="BD376">
        <f>(AK376-AQ376)/(AK376-BA376)</f>
        <v>0</v>
      </c>
      <c r="BE376">
        <f>(AQ376-AP376)/(AQ376-AJ376)</f>
        <v>0</v>
      </c>
      <c r="BF376">
        <f>(AK376-AQ376)/(AK376-AJ376)</f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f>$B$11*CM376+$C$11*CN376+$F$11*CO376*(1-CR376)</f>
        <v>0</v>
      </c>
      <c r="BP376">
        <f>BO376*BQ376</f>
        <v>0</v>
      </c>
      <c r="BQ376">
        <f>($B$11*$D$9+$C$11*$D$9+$F$11*((DB376+CT376)/MAX(DB376+CT376+DC376, 0.1)*$I$9+DC376/MAX(DB376+CT376+DC376, 0.1)*$J$9))/($B$11+$C$11+$F$11)</f>
        <v>0</v>
      </c>
      <c r="BR376">
        <f>($B$11*$K$9+$C$11*$K$9+$F$11*((DB376+CT376)/MAX(DB376+CT376+DC376, 0.1)*$P$9+DC376/MAX(DB376+CT376+DC376, 0.1)*$Q$9))/($B$11+$C$11+$F$11)</f>
        <v>0</v>
      </c>
      <c r="BS376">
        <v>6</v>
      </c>
      <c r="BT376">
        <v>0.5</v>
      </c>
      <c r="BU376" t="s">
        <v>295</v>
      </c>
      <c r="BV376">
        <v>2</v>
      </c>
      <c r="BW376">
        <v>1621534287.6</v>
      </c>
      <c r="BX376">
        <v>1181.18</v>
      </c>
      <c r="BY376">
        <v>1191.22</v>
      </c>
      <c r="BZ376">
        <v>12.9414</v>
      </c>
      <c r="CA376">
        <v>12.9326</v>
      </c>
      <c r="CB376">
        <v>1168.81</v>
      </c>
      <c r="CC376">
        <v>12.7879</v>
      </c>
      <c r="CD376">
        <v>699.888</v>
      </c>
      <c r="CE376">
        <v>100.924</v>
      </c>
      <c r="CF376">
        <v>0.0996286</v>
      </c>
      <c r="CG376">
        <v>22.9262</v>
      </c>
      <c r="CH376">
        <v>22.8963</v>
      </c>
      <c r="CI376">
        <v>999.9</v>
      </c>
      <c r="CJ376">
        <v>0</v>
      </c>
      <c r="CK376">
        <v>0</v>
      </c>
      <c r="CL376">
        <v>10070</v>
      </c>
      <c r="CM376">
        <v>0</v>
      </c>
      <c r="CN376">
        <v>3.16624</v>
      </c>
      <c r="CO376">
        <v>600.124</v>
      </c>
      <c r="CP376">
        <v>0.932968</v>
      </c>
      <c r="CQ376">
        <v>0.0670323</v>
      </c>
      <c r="CR376">
        <v>0</v>
      </c>
      <c r="CS376">
        <v>3.3069</v>
      </c>
      <c r="CT376">
        <v>4.99951</v>
      </c>
      <c r="CU376">
        <v>86.5685</v>
      </c>
      <c r="CV376">
        <v>4815.05</v>
      </c>
      <c r="CW376">
        <v>37.562</v>
      </c>
      <c r="CX376">
        <v>41.375</v>
      </c>
      <c r="CY376">
        <v>39.937</v>
      </c>
      <c r="CZ376">
        <v>40.875</v>
      </c>
      <c r="DA376">
        <v>39.875</v>
      </c>
      <c r="DB376">
        <v>555.23</v>
      </c>
      <c r="DC376">
        <v>39.89</v>
      </c>
      <c r="DD376">
        <v>0</v>
      </c>
      <c r="DE376">
        <v>1621534291.6</v>
      </c>
      <c r="DF376">
        <v>0</v>
      </c>
      <c r="DG376">
        <v>3.43303461538462</v>
      </c>
      <c r="DH376">
        <v>0.214649578560553</v>
      </c>
      <c r="DI376">
        <v>-0.780567538706971</v>
      </c>
      <c r="DJ376">
        <v>86.2283</v>
      </c>
      <c r="DK376">
        <v>15</v>
      </c>
      <c r="DL376">
        <v>1621533543.5</v>
      </c>
      <c r="DM376" t="s">
        <v>296</v>
      </c>
      <c r="DN376">
        <v>1621533543</v>
      </c>
      <c r="DO376">
        <v>1621533543.5</v>
      </c>
      <c r="DP376">
        <v>4</v>
      </c>
      <c r="DQ376">
        <v>0.002</v>
      </c>
      <c r="DR376">
        <v>0.003</v>
      </c>
      <c r="DS376">
        <v>8.559</v>
      </c>
      <c r="DT376">
        <v>0.154</v>
      </c>
      <c r="DU376">
        <v>420</v>
      </c>
      <c r="DV376">
        <v>13</v>
      </c>
      <c r="DW376">
        <v>1.35</v>
      </c>
      <c r="DX376">
        <v>0.35</v>
      </c>
      <c r="DY376">
        <v>-10.1356353658537</v>
      </c>
      <c r="DZ376">
        <v>0.516593937282241</v>
      </c>
      <c r="EA376">
        <v>0.212970144364697</v>
      </c>
      <c r="EB376">
        <v>0</v>
      </c>
      <c r="EC376">
        <v>3.42113235294118</v>
      </c>
      <c r="ED376">
        <v>0.47906312684366</v>
      </c>
      <c r="EE376">
        <v>0.164460572282964</v>
      </c>
      <c r="EF376">
        <v>1</v>
      </c>
      <c r="EG376">
        <v>0.00332569556097561</v>
      </c>
      <c r="EH376">
        <v>0.00940839857142857</v>
      </c>
      <c r="EI376">
        <v>0.00189342782314251</v>
      </c>
      <c r="EJ376">
        <v>1</v>
      </c>
      <c r="EK376">
        <v>2</v>
      </c>
      <c r="EL376">
        <v>3</v>
      </c>
      <c r="EM376" t="s">
        <v>306</v>
      </c>
      <c r="EN376">
        <v>100</v>
      </c>
      <c r="EO376">
        <v>100</v>
      </c>
      <c r="EP376">
        <v>12.37</v>
      </c>
      <c r="EQ376">
        <v>0.1535</v>
      </c>
      <c r="ER376">
        <v>5.25304998807394</v>
      </c>
      <c r="ES376">
        <v>0.0095515401478521</v>
      </c>
      <c r="ET376">
        <v>-4.08282145803731e-06</v>
      </c>
      <c r="EU376">
        <v>9.61633180237613e-10</v>
      </c>
      <c r="EV376">
        <v>-0.0133641391554055</v>
      </c>
      <c r="EW376">
        <v>0.00964955815971448</v>
      </c>
      <c r="EX376">
        <v>0.000351754833574242</v>
      </c>
      <c r="EY376">
        <v>-6.74969522547015e-06</v>
      </c>
      <c r="EZ376">
        <v>-1</v>
      </c>
      <c r="FA376">
        <v>-1</v>
      </c>
      <c r="FB376">
        <v>-1</v>
      </c>
      <c r="FC376">
        <v>-1</v>
      </c>
      <c r="FD376">
        <v>12.4</v>
      </c>
      <c r="FE376">
        <v>12.4</v>
      </c>
      <c r="FF376">
        <v>2</v>
      </c>
      <c r="FG376">
        <v>793.247</v>
      </c>
      <c r="FH376">
        <v>741.134</v>
      </c>
      <c r="FI376">
        <v>19.9997</v>
      </c>
      <c r="FJ376">
        <v>26.7003</v>
      </c>
      <c r="FK376">
        <v>30.0001</v>
      </c>
      <c r="FL376">
        <v>26.77</v>
      </c>
      <c r="FM376">
        <v>26.7471</v>
      </c>
      <c r="FN376">
        <v>62.687</v>
      </c>
      <c r="FO376">
        <v>14.5395</v>
      </c>
      <c r="FP376">
        <v>6.08919</v>
      </c>
      <c r="FQ376">
        <v>20</v>
      </c>
      <c r="FR376">
        <v>1199.31</v>
      </c>
      <c r="FS376">
        <v>12.9953</v>
      </c>
      <c r="FT376">
        <v>100.06</v>
      </c>
      <c r="FU376">
        <v>100.427</v>
      </c>
    </row>
    <row r="377" spans="1:177">
      <c r="A377">
        <v>361</v>
      </c>
      <c r="B377">
        <v>1621534289.6</v>
      </c>
      <c r="C377">
        <v>720.099999904633</v>
      </c>
      <c r="D377" t="s">
        <v>1018</v>
      </c>
      <c r="E377" t="s">
        <v>1019</v>
      </c>
      <c r="G377">
        <v>1621534289.6</v>
      </c>
      <c r="H377">
        <f>CD377*AF377*(BZ377-CA377)/(100*BS377*(1000-AF377*BZ377))</f>
        <v>0</v>
      </c>
      <c r="I377">
        <f>CD377*AF377*(BY377-BX377*(1000-AF377*CA377)/(1000-AF377*BZ377))/(100*BS377)</f>
        <v>0</v>
      </c>
      <c r="J377">
        <f>BX377 - IF(AF377&gt;1, I377*BS377*100.0/(AH377*CL377), 0)</f>
        <v>0</v>
      </c>
      <c r="K377">
        <f>((Q377-H377/2)*J377-I377)/(Q377+H377/2)</f>
        <v>0</v>
      </c>
      <c r="L377">
        <f>K377*(CE377+CF377)/1000.0</f>
        <v>0</v>
      </c>
      <c r="M377">
        <f>(BX377 - IF(AF377&gt;1, I377*BS377*100.0/(AH377*CL377), 0))*(CE377+CF377)/1000.0</f>
        <v>0</v>
      </c>
      <c r="N377">
        <f>2.0/((1/P377-1/O377)+SIGN(P377)*SQRT((1/P377-1/O377)*(1/P377-1/O377) + 4*BT377/((BT377+1)*(BT377+1))*(2*1/P377*1/O377-1/O377*1/O377)))</f>
        <v>0</v>
      </c>
      <c r="O377">
        <f>IF(LEFT(BU377,1)&lt;&gt;"0",IF(LEFT(BU377,1)="1",3.0,BV377),$D$5+$E$5*(CL377*CE377/($K$5*1000))+$F$5*(CL377*CE377/($K$5*1000))*MAX(MIN(BS377,$J$5),$I$5)*MAX(MIN(BS377,$J$5),$I$5)+$G$5*MAX(MIN(BS377,$J$5),$I$5)*(CL377*CE377/($K$5*1000))+$H$5*(CL377*CE377/($K$5*1000))*(CL377*CE377/($K$5*1000)))</f>
        <v>0</v>
      </c>
      <c r="P377">
        <f>H377*(1000-(1000*0.61365*exp(17.502*T377/(240.97+T377))/(CE377+CF377)+BZ377)/2)/(1000*0.61365*exp(17.502*T377/(240.97+T377))/(CE377+CF377)-BZ377)</f>
        <v>0</v>
      </c>
      <c r="Q377">
        <f>1/((BT377+1)/(N377/1.6)+1/(O377/1.37)) + BT377/((BT377+1)/(N377/1.6) + BT377/(O377/1.37))</f>
        <v>0</v>
      </c>
      <c r="R377">
        <f>(BP377*BR377)</f>
        <v>0</v>
      </c>
      <c r="S377">
        <f>(CG377+(R377+2*0.95*5.67E-8*(((CG377+$B$7)+273)^4-(CG377+273)^4)-44100*H377)/(1.84*29.3*O377+8*0.95*5.67E-8*(CG377+273)^3))</f>
        <v>0</v>
      </c>
      <c r="T377">
        <f>($C$7*CH377+$D$7*CI377+$E$7*S377)</f>
        <v>0</v>
      </c>
      <c r="U377">
        <f>0.61365*exp(17.502*T377/(240.97+T377))</f>
        <v>0</v>
      </c>
      <c r="V377">
        <f>(W377/X377*100)</f>
        <v>0</v>
      </c>
      <c r="W377">
        <f>BZ377*(CE377+CF377)/1000</f>
        <v>0</v>
      </c>
      <c r="X377">
        <f>0.61365*exp(17.502*CG377/(240.97+CG377))</f>
        <v>0</v>
      </c>
      <c r="Y377">
        <f>(U377-BZ377*(CE377+CF377)/1000)</f>
        <v>0</v>
      </c>
      <c r="Z377">
        <f>(-H377*44100)</f>
        <v>0</v>
      </c>
      <c r="AA377">
        <f>2*29.3*O377*0.92*(CG377-T377)</f>
        <v>0</v>
      </c>
      <c r="AB377">
        <f>2*0.95*5.67E-8*(((CG377+$B$7)+273)^4-(T377+273)^4)</f>
        <v>0</v>
      </c>
      <c r="AC377">
        <f>R377+AB377+Z377+AA377</f>
        <v>0</v>
      </c>
      <c r="AD377">
        <v>0</v>
      </c>
      <c r="AE377">
        <v>0</v>
      </c>
      <c r="AF377">
        <f>IF(AD377*$H$13&gt;=AH377,1.0,(AH377/(AH377-AD377*$H$13)))</f>
        <v>0</v>
      </c>
      <c r="AG377">
        <f>(AF377-1)*100</f>
        <v>0</v>
      </c>
      <c r="AH377">
        <f>MAX(0,($B$13+$C$13*CL377)/(1+$D$13*CL377)*CE377/(CG377+273)*$E$13)</f>
        <v>0</v>
      </c>
      <c r="AI377" t="s">
        <v>294</v>
      </c>
      <c r="AJ377">
        <v>0</v>
      </c>
      <c r="AK377">
        <v>0</v>
      </c>
      <c r="AL377">
        <f>AK377-AJ377</f>
        <v>0</v>
      </c>
      <c r="AM377">
        <f>AL377/AK377</f>
        <v>0</v>
      </c>
      <c r="AN377">
        <v>0</v>
      </c>
      <c r="AO377" t="s">
        <v>294</v>
      </c>
      <c r="AP377">
        <v>0</v>
      </c>
      <c r="AQ377">
        <v>0</v>
      </c>
      <c r="AR377">
        <f>1-AP377/AQ377</f>
        <v>0</v>
      </c>
      <c r="AS377">
        <v>0.5</v>
      </c>
      <c r="AT377">
        <f>BP377</f>
        <v>0</v>
      </c>
      <c r="AU377">
        <f>I377</f>
        <v>0</v>
      </c>
      <c r="AV377">
        <f>AR377*AS377*AT377</f>
        <v>0</v>
      </c>
      <c r="AW377">
        <f>BB377/AQ377</f>
        <v>0</v>
      </c>
      <c r="AX377">
        <f>(AU377-AN377)/AT377</f>
        <v>0</v>
      </c>
      <c r="AY377">
        <f>(AK377-AQ377)/AQ377</f>
        <v>0</v>
      </c>
      <c r="AZ377" t="s">
        <v>294</v>
      </c>
      <c r="BA377">
        <v>0</v>
      </c>
      <c r="BB377">
        <f>AQ377-BA377</f>
        <v>0</v>
      </c>
      <c r="BC377">
        <f>(AQ377-AP377)/(AQ377-BA377)</f>
        <v>0</v>
      </c>
      <c r="BD377">
        <f>(AK377-AQ377)/(AK377-BA377)</f>
        <v>0</v>
      </c>
      <c r="BE377">
        <f>(AQ377-AP377)/(AQ377-AJ377)</f>
        <v>0</v>
      </c>
      <c r="BF377">
        <f>(AK377-AQ377)/(AK377-AJ377)</f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f>$B$11*CM377+$C$11*CN377+$F$11*CO377*(1-CR377)</f>
        <v>0</v>
      </c>
      <c r="BP377">
        <f>BO377*BQ377</f>
        <v>0</v>
      </c>
      <c r="BQ377">
        <f>($B$11*$D$9+$C$11*$D$9+$F$11*((DB377+CT377)/MAX(DB377+CT377+DC377, 0.1)*$I$9+DC377/MAX(DB377+CT377+DC377, 0.1)*$J$9))/($B$11+$C$11+$F$11)</f>
        <v>0</v>
      </c>
      <c r="BR377">
        <f>($B$11*$K$9+$C$11*$K$9+$F$11*((DB377+CT377)/MAX(DB377+CT377+DC377, 0.1)*$P$9+DC377/MAX(DB377+CT377+DC377, 0.1)*$Q$9))/($B$11+$C$11+$F$11)</f>
        <v>0</v>
      </c>
      <c r="BS377">
        <v>6</v>
      </c>
      <c r="BT377">
        <v>0.5</v>
      </c>
      <c r="BU377" t="s">
        <v>295</v>
      </c>
      <c r="BV377">
        <v>2</v>
      </c>
      <c r="BW377">
        <v>1621534289.6</v>
      </c>
      <c r="BX377">
        <v>1184.78</v>
      </c>
      <c r="BY377">
        <v>1194.76</v>
      </c>
      <c r="BZ377">
        <v>12.9372</v>
      </c>
      <c r="CA377">
        <v>12.9332</v>
      </c>
      <c r="CB377">
        <v>1172.4</v>
      </c>
      <c r="CC377">
        <v>12.7839</v>
      </c>
      <c r="CD377">
        <v>700.211</v>
      </c>
      <c r="CE377">
        <v>100.92</v>
      </c>
      <c r="CF377">
        <v>0.100063</v>
      </c>
      <c r="CG377">
        <v>22.9266</v>
      </c>
      <c r="CH377">
        <v>22.9125</v>
      </c>
      <c r="CI377">
        <v>999.9</v>
      </c>
      <c r="CJ377">
        <v>0</v>
      </c>
      <c r="CK377">
        <v>0</v>
      </c>
      <c r="CL377">
        <v>10060</v>
      </c>
      <c r="CM377">
        <v>0</v>
      </c>
      <c r="CN377">
        <v>3.16624</v>
      </c>
      <c r="CO377">
        <v>600.127</v>
      </c>
      <c r="CP377">
        <v>0.933003</v>
      </c>
      <c r="CQ377">
        <v>0.0669971</v>
      </c>
      <c r="CR377">
        <v>0</v>
      </c>
      <c r="CS377">
        <v>3.2814</v>
      </c>
      <c r="CT377">
        <v>4.99951</v>
      </c>
      <c r="CU377">
        <v>86.4979</v>
      </c>
      <c r="CV377">
        <v>4815.13</v>
      </c>
      <c r="CW377">
        <v>37.562</v>
      </c>
      <c r="CX377">
        <v>41.375</v>
      </c>
      <c r="CY377">
        <v>39.937</v>
      </c>
      <c r="CZ377">
        <v>40.875</v>
      </c>
      <c r="DA377">
        <v>39.875</v>
      </c>
      <c r="DB377">
        <v>555.26</v>
      </c>
      <c r="DC377">
        <v>39.87</v>
      </c>
      <c r="DD377">
        <v>0</v>
      </c>
      <c r="DE377">
        <v>1621534293.4</v>
      </c>
      <c r="DF377">
        <v>0</v>
      </c>
      <c r="DG377">
        <v>3.429668</v>
      </c>
      <c r="DH377">
        <v>0.305400004405251</v>
      </c>
      <c r="DI377">
        <v>-0.450015393525118</v>
      </c>
      <c r="DJ377">
        <v>86.238844</v>
      </c>
      <c r="DK377">
        <v>15</v>
      </c>
      <c r="DL377">
        <v>1621533543.5</v>
      </c>
      <c r="DM377" t="s">
        <v>296</v>
      </c>
      <c r="DN377">
        <v>1621533543</v>
      </c>
      <c r="DO377">
        <v>1621533543.5</v>
      </c>
      <c r="DP377">
        <v>4</v>
      </c>
      <c r="DQ377">
        <v>0.002</v>
      </c>
      <c r="DR377">
        <v>0.003</v>
      </c>
      <c r="DS377">
        <v>8.559</v>
      </c>
      <c r="DT377">
        <v>0.154</v>
      </c>
      <c r="DU377">
        <v>420</v>
      </c>
      <c r="DV377">
        <v>13</v>
      </c>
      <c r="DW377">
        <v>1.35</v>
      </c>
      <c r="DX377">
        <v>0.35</v>
      </c>
      <c r="DY377">
        <v>-10.1442368292683</v>
      </c>
      <c r="DZ377">
        <v>0.533541951219527</v>
      </c>
      <c r="EA377">
        <v>0.208301504630691</v>
      </c>
      <c r="EB377">
        <v>0</v>
      </c>
      <c r="EC377">
        <v>3.42996470588235</v>
      </c>
      <c r="ED377">
        <v>0.336492762826142</v>
      </c>
      <c r="EE377">
        <v>0.167134454296978</v>
      </c>
      <c r="EF377">
        <v>1</v>
      </c>
      <c r="EG377">
        <v>0.00378680873170732</v>
      </c>
      <c r="EH377">
        <v>0.0140984030592334</v>
      </c>
      <c r="EI377">
        <v>0.00228161776587888</v>
      </c>
      <c r="EJ377">
        <v>1</v>
      </c>
      <c r="EK377">
        <v>2</v>
      </c>
      <c r="EL377">
        <v>3</v>
      </c>
      <c r="EM377" t="s">
        <v>306</v>
      </c>
      <c r="EN377">
        <v>100</v>
      </c>
      <c r="EO377">
        <v>100</v>
      </c>
      <c r="EP377">
        <v>12.38</v>
      </c>
      <c r="EQ377">
        <v>0.1533</v>
      </c>
      <c r="ER377">
        <v>5.25304998807394</v>
      </c>
      <c r="ES377">
        <v>0.0095515401478521</v>
      </c>
      <c r="ET377">
        <v>-4.08282145803731e-06</v>
      </c>
      <c r="EU377">
        <v>9.61633180237613e-10</v>
      </c>
      <c r="EV377">
        <v>-0.0133641391554055</v>
      </c>
      <c r="EW377">
        <v>0.00964955815971448</v>
      </c>
      <c r="EX377">
        <v>0.000351754833574242</v>
      </c>
      <c r="EY377">
        <v>-6.74969522547015e-06</v>
      </c>
      <c r="EZ377">
        <v>-1</v>
      </c>
      <c r="FA377">
        <v>-1</v>
      </c>
      <c r="FB377">
        <v>-1</v>
      </c>
      <c r="FC377">
        <v>-1</v>
      </c>
      <c r="FD377">
        <v>12.4</v>
      </c>
      <c r="FE377">
        <v>12.4</v>
      </c>
      <c r="FF377">
        <v>2</v>
      </c>
      <c r="FG377">
        <v>793.425</v>
      </c>
      <c r="FH377">
        <v>740.724</v>
      </c>
      <c r="FI377">
        <v>19.9997</v>
      </c>
      <c r="FJ377">
        <v>26.6981</v>
      </c>
      <c r="FK377">
        <v>30</v>
      </c>
      <c r="FL377">
        <v>26.77</v>
      </c>
      <c r="FM377">
        <v>26.7453</v>
      </c>
      <c r="FN377">
        <v>62.8273</v>
      </c>
      <c r="FO377">
        <v>14.5395</v>
      </c>
      <c r="FP377">
        <v>6.08919</v>
      </c>
      <c r="FQ377">
        <v>20</v>
      </c>
      <c r="FR377">
        <v>1202.68</v>
      </c>
      <c r="FS377">
        <v>12.9953</v>
      </c>
      <c r="FT377">
        <v>100.064</v>
      </c>
      <c r="FU377">
        <v>100.428</v>
      </c>
    </row>
    <row r="378" spans="1:177">
      <c r="A378">
        <v>362</v>
      </c>
      <c r="B378">
        <v>1621534291.6</v>
      </c>
      <c r="C378">
        <v>722.099999904633</v>
      </c>
      <c r="D378" t="s">
        <v>1020</v>
      </c>
      <c r="E378" t="s">
        <v>1021</v>
      </c>
      <c r="G378">
        <v>1621534291.6</v>
      </c>
      <c r="H378">
        <f>CD378*AF378*(BZ378-CA378)/(100*BS378*(1000-AF378*BZ378))</f>
        <v>0</v>
      </c>
      <c r="I378">
        <f>CD378*AF378*(BY378-BX378*(1000-AF378*CA378)/(1000-AF378*BZ378))/(100*BS378)</f>
        <v>0</v>
      </c>
      <c r="J378">
        <f>BX378 - IF(AF378&gt;1, I378*BS378*100.0/(AH378*CL378), 0)</f>
        <v>0</v>
      </c>
      <c r="K378">
        <f>((Q378-H378/2)*J378-I378)/(Q378+H378/2)</f>
        <v>0</v>
      </c>
      <c r="L378">
        <f>K378*(CE378+CF378)/1000.0</f>
        <v>0</v>
      </c>
      <c r="M378">
        <f>(BX378 - IF(AF378&gt;1, I378*BS378*100.0/(AH378*CL378), 0))*(CE378+CF378)/1000.0</f>
        <v>0</v>
      </c>
      <c r="N378">
        <f>2.0/((1/P378-1/O378)+SIGN(P378)*SQRT((1/P378-1/O378)*(1/P378-1/O378) + 4*BT378/((BT378+1)*(BT378+1))*(2*1/P378*1/O378-1/O378*1/O378)))</f>
        <v>0</v>
      </c>
      <c r="O378">
        <f>IF(LEFT(BU378,1)&lt;&gt;"0",IF(LEFT(BU378,1)="1",3.0,BV378),$D$5+$E$5*(CL378*CE378/($K$5*1000))+$F$5*(CL378*CE378/($K$5*1000))*MAX(MIN(BS378,$J$5),$I$5)*MAX(MIN(BS378,$J$5),$I$5)+$G$5*MAX(MIN(BS378,$J$5),$I$5)*(CL378*CE378/($K$5*1000))+$H$5*(CL378*CE378/($K$5*1000))*(CL378*CE378/($K$5*1000)))</f>
        <v>0</v>
      </c>
      <c r="P378">
        <f>H378*(1000-(1000*0.61365*exp(17.502*T378/(240.97+T378))/(CE378+CF378)+BZ378)/2)/(1000*0.61365*exp(17.502*T378/(240.97+T378))/(CE378+CF378)-BZ378)</f>
        <v>0</v>
      </c>
      <c r="Q378">
        <f>1/((BT378+1)/(N378/1.6)+1/(O378/1.37)) + BT378/((BT378+1)/(N378/1.6) + BT378/(O378/1.37))</f>
        <v>0</v>
      </c>
      <c r="R378">
        <f>(BP378*BR378)</f>
        <v>0</v>
      </c>
      <c r="S378">
        <f>(CG378+(R378+2*0.95*5.67E-8*(((CG378+$B$7)+273)^4-(CG378+273)^4)-44100*H378)/(1.84*29.3*O378+8*0.95*5.67E-8*(CG378+273)^3))</f>
        <v>0</v>
      </c>
      <c r="T378">
        <f>($C$7*CH378+$D$7*CI378+$E$7*S378)</f>
        <v>0</v>
      </c>
      <c r="U378">
        <f>0.61365*exp(17.502*T378/(240.97+T378))</f>
        <v>0</v>
      </c>
      <c r="V378">
        <f>(W378/X378*100)</f>
        <v>0</v>
      </c>
      <c r="W378">
        <f>BZ378*(CE378+CF378)/1000</f>
        <v>0</v>
      </c>
      <c r="X378">
        <f>0.61365*exp(17.502*CG378/(240.97+CG378))</f>
        <v>0</v>
      </c>
      <c r="Y378">
        <f>(U378-BZ378*(CE378+CF378)/1000)</f>
        <v>0</v>
      </c>
      <c r="Z378">
        <f>(-H378*44100)</f>
        <v>0</v>
      </c>
      <c r="AA378">
        <f>2*29.3*O378*0.92*(CG378-T378)</f>
        <v>0</v>
      </c>
      <c r="AB378">
        <f>2*0.95*5.67E-8*(((CG378+$B$7)+273)^4-(T378+273)^4)</f>
        <v>0</v>
      </c>
      <c r="AC378">
        <f>R378+AB378+Z378+AA378</f>
        <v>0</v>
      </c>
      <c r="AD378">
        <v>0</v>
      </c>
      <c r="AE378">
        <v>0</v>
      </c>
      <c r="AF378">
        <f>IF(AD378*$H$13&gt;=AH378,1.0,(AH378/(AH378-AD378*$H$13)))</f>
        <v>0</v>
      </c>
      <c r="AG378">
        <f>(AF378-1)*100</f>
        <v>0</v>
      </c>
      <c r="AH378">
        <f>MAX(0,($B$13+$C$13*CL378)/(1+$D$13*CL378)*CE378/(CG378+273)*$E$13)</f>
        <v>0</v>
      </c>
      <c r="AI378" t="s">
        <v>294</v>
      </c>
      <c r="AJ378">
        <v>0</v>
      </c>
      <c r="AK378">
        <v>0</v>
      </c>
      <c r="AL378">
        <f>AK378-AJ378</f>
        <v>0</v>
      </c>
      <c r="AM378">
        <f>AL378/AK378</f>
        <v>0</v>
      </c>
      <c r="AN378">
        <v>0</v>
      </c>
      <c r="AO378" t="s">
        <v>294</v>
      </c>
      <c r="AP378">
        <v>0</v>
      </c>
      <c r="AQ378">
        <v>0</v>
      </c>
      <c r="AR378">
        <f>1-AP378/AQ378</f>
        <v>0</v>
      </c>
      <c r="AS378">
        <v>0.5</v>
      </c>
      <c r="AT378">
        <f>BP378</f>
        <v>0</v>
      </c>
      <c r="AU378">
        <f>I378</f>
        <v>0</v>
      </c>
      <c r="AV378">
        <f>AR378*AS378*AT378</f>
        <v>0</v>
      </c>
      <c r="AW378">
        <f>BB378/AQ378</f>
        <v>0</v>
      </c>
      <c r="AX378">
        <f>(AU378-AN378)/AT378</f>
        <v>0</v>
      </c>
      <c r="AY378">
        <f>(AK378-AQ378)/AQ378</f>
        <v>0</v>
      </c>
      <c r="AZ378" t="s">
        <v>294</v>
      </c>
      <c r="BA378">
        <v>0</v>
      </c>
      <c r="BB378">
        <f>AQ378-BA378</f>
        <v>0</v>
      </c>
      <c r="BC378">
        <f>(AQ378-AP378)/(AQ378-BA378)</f>
        <v>0</v>
      </c>
      <c r="BD378">
        <f>(AK378-AQ378)/(AK378-BA378)</f>
        <v>0</v>
      </c>
      <c r="BE378">
        <f>(AQ378-AP378)/(AQ378-AJ378)</f>
        <v>0</v>
      </c>
      <c r="BF378">
        <f>(AK378-AQ378)/(AK378-AJ378)</f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f>$B$11*CM378+$C$11*CN378+$F$11*CO378*(1-CR378)</f>
        <v>0</v>
      </c>
      <c r="BP378">
        <f>BO378*BQ378</f>
        <v>0</v>
      </c>
      <c r="BQ378">
        <f>($B$11*$D$9+$C$11*$D$9+$F$11*((DB378+CT378)/MAX(DB378+CT378+DC378, 0.1)*$I$9+DC378/MAX(DB378+CT378+DC378, 0.1)*$J$9))/($B$11+$C$11+$F$11)</f>
        <v>0</v>
      </c>
      <c r="BR378">
        <f>($B$11*$K$9+$C$11*$K$9+$F$11*((DB378+CT378)/MAX(DB378+CT378+DC378, 0.1)*$P$9+DC378/MAX(DB378+CT378+DC378, 0.1)*$Q$9))/($B$11+$C$11+$F$11)</f>
        <v>0</v>
      </c>
      <c r="BS378">
        <v>6</v>
      </c>
      <c r="BT378">
        <v>0.5</v>
      </c>
      <c r="BU378" t="s">
        <v>295</v>
      </c>
      <c r="BV378">
        <v>2</v>
      </c>
      <c r="BW378">
        <v>1621534291.6</v>
      </c>
      <c r="BX378">
        <v>1187.82</v>
      </c>
      <c r="BY378">
        <v>1197.92</v>
      </c>
      <c r="BZ378">
        <v>12.9378</v>
      </c>
      <c r="CA378">
        <v>12.9319</v>
      </c>
      <c r="CB378">
        <v>1175.41</v>
      </c>
      <c r="CC378">
        <v>12.7844</v>
      </c>
      <c r="CD378">
        <v>700.092</v>
      </c>
      <c r="CE378">
        <v>100.924</v>
      </c>
      <c r="CF378">
        <v>0.100881</v>
      </c>
      <c r="CG378">
        <v>22.9243</v>
      </c>
      <c r="CH378">
        <v>22.8825</v>
      </c>
      <c r="CI378">
        <v>999.9</v>
      </c>
      <c r="CJ378">
        <v>0</v>
      </c>
      <c r="CK378">
        <v>0</v>
      </c>
      <c r="CL378">
        <v>9990</v>
      </c>
      <c r="CM378">
        <v>0</v>
      </c>
      <c r="CN378">
        <v>3.16624</v>
      </c>
      <c r="CO378">
        <v>599.815</v>
      </c>
      <c r="CP378">
        <v>0.932968</v>
      </c>
      <c r="CQ378">
        <v>0.0670323</v>
      </c>
      <c r="CR378">
        <v>0</v>
      </c>
      <c r="CS378">
        <v>3.3215</v>
      </c>
      <c r="CT378">
        <v>4.99951</v>
      </c>
      <c r="CU378">
        <v>86.384</v>
      </c>
      <c r="CV378">
        <v>4812.55</v>
      </c>
      <c r="CW378">
        <v>37.562</v>
      </c>
      <c r="CX378">
        <v>41.375</v>
      </c>
      <c r="CY378">
        <v>39.937</v>
      </c>
      <c r="CZ378">
        <v>40.875</v>
      </c>
      <c r="DA378">
        <v>39.875</v>
      </c>
      <c r="DB378">
        <v>554.94</v>
      </c>
      <c r="DC378">
        <v>39.87</v>
      </c>
      <c r="DD378">
        <v>0</v>
      </c>
      <c r="DE378">
        <v>1621534295.2</v>
      </c>
      <c r="DF378">
        <v>0</v>
      </c>
      <c r="DG378">
        <v>3.42901153846154</v>
      </c>
      <c r="DH378">
        <v>0.0371658136529784</v>
      </c>
      <c r="DI378">
        <v>0.016499137908328</v>
      </c>
      <c r="DJ378">
        <v>86.2329538461539</v>
      </c>
      <c r="DK378">
        <v>15</v>
      </c>
      <c r="DL378">
        <v>1621533543.5</v>
      </c>
      <c r="DM378" t="s">
        <v>296</v>
      </c>
      <c r="DN378">
        <v>1621533543</v>
      </c>
      <c r="DO378">
        <v>1621533543.5</v>
      </c>
      <c r="DP378">
        <v>4</v>
      </c>
      <c r="DQ378">
        <v>0.002</v>
      </c>
      <c r="DR378">
        <v>0.003</v>
      </c>
      <c r="DS378">
        <v>8.559</v>
      </c>
      <c r="DT378">
        <v>0.154</v>
      </c>
      <c r="DU378">
        <v>420</v>
      </c>
      <c r="DV378">
        <v>13</v>
      </c>
      <c r="DW378">
        <v>1.35</v>
      </c>
      <c r="DX378">
        <v>0.35</v>
      </c>
      <c r="DY378">
        <v>-10.1343190243902</v>
      </c>
      <c r="DZ378">
        <v>0.589291358885011</v>
      </c>
      <c r="EA378">
        <v>0.206561118679842</v>
      </c>
      <c r="EB378">
        <v>0</v>
      </c>
      <c r="EC378">
        <v>3.43085294117647</v>
      </c>
      <c r="ED378">
        <v>0.0832824170430673</v>
      </c>
      <c r="EE378">
        <v>0.164441400675302</v>
      </c>
      <c r="EF378">
        <v>1</v>
      </c>
      <c r="EG378">
        <v>0.00403555482926829</v>
      </c>
      <c r="EH378">
        <v>0.0146221024599303</v>
      </c>
      <c r="EI378">
        <v>0.00239476863056828</v>
      </c>
      <c r="EJ378">
        <v>1</v>
      </c>
      <c r="EK378">
        <v>2</v>
      </c>
      <c r="EL378">
        <v>3</v>
      </c>
      <c r="EM378" t="s">
        <v>306</v>
      </c>
      <c r="EN378">
        <v>100</v>
      </c>
      <c r="EO378">
        <v>100</v>
      </c>
      <c r="EP378">
        <v>12.41</v>
      </c>
      <c r="EQ378">
        <v>0.1534</v>
      </c>
      <c r="ER378">
        <v>5.25304998807394</v>
      </c>
      <c r="ES378">
        <v>0.0095515401478521</v>
      </c>
      <c r="ET378">
        <v>-4.08282145803731e-06</v>
      </c>
      <c r="EU378">
        <v>9.61633180237613e-10</v>
      </c>
      <c r="EV378">
        <v>-0.0133641391554055</v>
      </c>
      <c r="EW378">
        <v>0.00964955815971448</v>
      </c>
      <c r="EX378">
        <v>0.000351754833574242</v>
      </c>
      <c r="EY378">
        <v>-6.74969522547015e-06</v>
      </c>
      <c r="EZ378">
        <v>-1</v>
      </c>
      <c r="FA378">
        <v>-1</v>
      </c>
      <c r="FB378">
        <v>-1</v>
      </c>
      <c r="FC378">
        <v>-1</v>
      </c>
      <c r="FD378">
        <v>12.5</v>
      </c>
      <c r="FE378">
        <v>12.5</v>
      </c>
      <c r="FF378">
        <v>2</v>
      </c>
      <c r="FG378">
        <v>793.603</v>
      </c>
      <c r="FH378">
        <v>741.293</v>
      </c>
      <c r="FI378">
        <v>19.9996</v>
      </c>
      <c r="FJ378">
        <v>26.6981</v>
      </c>
      <c r="FK378">
        <v>30.0001</v>
      </c>
      <c r="FL378">
        <v>26.77</v>
      </c>
      <c r="FM378">
        <v>26.7453</v>
      </c>
      <c r="FN378">
        <v>62.9739</v>
      </c>
      <c r="FO378">
        <v>14.5395</v>
      </c>
      <c r="FP378">
        <v>6.08919</v>
      </c>
      <c r="FQ378">
        <v>20</v>
      </c>
      <c r="FR378">
        <v>1206.1</v>
      </c>
      <c r="FS378">
        <v>12.9953</v>
      </c>
      <c r="FT378">
        <v>100.061</v>
      </c>
      <c r="FU378">
        <v>100.429</v>
      </c>
    </row>
    <row r="379" spans="1:177">
      <c r="A379">
        <v>363</v>
      </c>
      <c r="B379">
        <v>1621534293.6</v>
      </c>
      <c r="C379">
        <v>724.099999904633</v>
      </c>
      <c r="D379" t="s">
        <v>1022</v>
      </c>
      <c r="E379" t="s">
        <v>1023</v>
      </c>
      <c r="G379">
        <v>1621534293.6</v>
      </c>
      <c r="H379">
        <f>CD379*AF379*(BZ379-CA379)/(100*BS379*(1000-AF379*BZ379))</f>
        <v>0</v>
      </c>
      <c r="I379">
        <f>CD379*AF379*(BY379-BX379*(1000-AF379*CA379)/(1000-AF379*BZ379))/(100*BS379)</f>
        <v>0</v>
      </c>
      <c r="J379">
        <f>BX379 - IF(AF379&gt;1, I379*BS379*100.0/(AH379*CL379), 0)</f>
        <v>0</v>
      </c>
      <c r="K379">
        <f>((Q379-H379/2)*J379-I379)/(Q379+H379/2)</f>
        <v>0</v>
      </c>
      <c r="L379">
        <f>K379*(CE379+CF379)/1000.0</f>
        <v>0</v>
      </c>
      <c r="M379">
        <f>(BX379 - IF(AF379&gt;1, I379*BS379*100.0/(AH379*CL379), 0))*(CE379+CF379)/1000.0</f>
        <v>0</v>
      </c>
      <c r="N379">
        <f>2.0/((1/P379-1/O379)+SIGN(P379)*SQRT((1/P379-1/O379)*(1/P379-1/O379) + 4*BT379/((BT379+1)*(BT379+1))*(2*1/P379*1/O379-1/O379*1/O379)))</f>
        <v>0</v>
      </c>
      <c r="O379">
        <f>IF(LEFT(BU379,1)&lt;&gt;"0",IF(LEFT(BU379,1)="1",3.0,BV379),$D$5+$E$5*(CL379*CE379/($K$5*1000))+$F$5*(CL379*CE379/($K$5*1000))*MAX(MIN(BS379,$J$5),$I$5)*MAX(MIN(BS379,$J$5),$I$5)+$G$5*MAX(MIN(BS379,$J$5),$I$5)*(CL379*CE379/($K$5*1000))+$H$5*(CL379*CE379/($K$5*1000))*(CL379*CE379/($K$5*1000)))</f>
        <v>0</v>
      </c>
      <c r="P379">
        <f>H379*(1000-(1000*0.61365*exp(17.502*T379/(240.97+T379))/(CE379+CF379)+BZ379)/2)/(1000*0.61365*exp(17.502*T379/(240.97+T379))/(CE379+CF379)-BZ379)</f>
        <v>0</v>
      </c>
      <c r="Q379">
        <f>1/((BT379+1)/(N379/1.6)+1/(O379/1.37)) + BT379/((BT379+1)/(N379/1.6) + BT379/(O379/1.37))</f>
        <v>0</v>
      </c>
      <c r="R379">
        <f>(BP379*BR379)</f>
        <v>0</v>
      </c>
      <c r="S379">
        <f>(CG379+(R379+2*0.95*5.67E-8*(((CG379+$B$7)+273)^4-(CG379+273)^4)-44100*H379)/(1.84*29.3*O379+8*0.95*5.67E-8*(CG379+273)^3))</f>
        <v>0</v>
      </c>
      <c r="T379">
        <f>($C$7*CH379+$D$7*CI379+$E$7*S379)</f>
        <v>0</v>
      </c>
      <c r="U379">
        <f>0.61365*exp(17.502*T379/(240.97+T379))</f>
        <v>0</v>
      </c>
      <c r="V379">
        <f>(W379/X379*100)</f>
        <v>0</v>
      </c>
      <c r="W379">
        <f>BZ379*(CE379+CF379)/1000</f>
        <v>0</v>
      </c>
      <c r="X379">
        <f>0.61365*exp(17.502*CG379/(240.97+CG379))</f>
        <v>0</v>
      </c>
      <c r="Y379">
        <f>(U379-BZ379*(CE379+CF379)/1000)</f>
        <v>0</v>
      </c>
      <c r="Z379">
        <f>(-H379*44100)</f>
        <v>0</v>
      </c>
      <c r="AA379">
        <f>2*29.3*O379*0.92*(CG379-T379)</f>
        <v>0</v>
      </c>
      <c r="AB379">
        <f>2*0.95*5.67E-8*(((CG379+$B$7)+273)^4-(T379+273)^4)</f>
        <v>0</v>
      </c>
      <c r="AC379">
        <f>R379+AB379+Z379+AA379</f>
        <v>0</v>
      </c>
      <c r="AD379">
        <v>0</v>
      </c>
      <c r="AE379">
        <v>0</v>
      </c>
      <c r="AF379">
        <f>IF(AD379*$H$13&gt;=AH379,1.0,(AH379/(AH379-AD379*$H$13)))</f>
        <v>0</v>
      </c>
      <c r="AG379">
        <f>(AF379-1)*100</f>
        <v>0</v>
      </c>
      <c r="AH379">
        <f>MAX(0,($B$13+$C$13*CL379)/(1+$D$13*CL379)*CE379/(CG379+273)*$E$13)</f>
        <v>0</v>
      </c>
      <c r="AI379" t="s">
        <v>294</v>
      </c>
      <c r="AJ379">
        <v>0</v>
      </c>
      <c r="AK379">
        <v>0</v>
      </c>
      <c r="AL379">
        <f>AK379-AJ379</f>
        <v>0</v>
      </c>
      <c r="AM379">
        <f>AL379/AK379</f>
        <v>0</v>
      </c>
      <c r="AN379">
        <v>0</v>
      </c>
      <c r="AO379" t="s">
        <v>294</v>
      </c>
      <c r="AP379">
        <v>0</v>
      </c>
      <c r="AQ379">
        <v>0</v>
      </c>
      <c r="AR379">
        <f>1-AP379/AQ379</f>
        <v>0</v>
      </c>
      <c r="AS379">
        <v>0.5</v>
      </c>
      <c r="AT379">
        <f>BP379</f>
        <v>0</v>
      </c>
      <c r="AU379">
        <f>I379</f>
        <v>0</v>
      </c>
      <c r="AV379">
        <f>AR379*AS379*AT379</f>
        <v>0</v>
      </c>
      <c r="AW379">
        <f>BB379/AQ379</f>
        <v>0</v>
      </c>
      <c r="AX379">
        <f>(AU379-AN379)/AT379</f>
        <v>0</v>
      </c>
      <c r="AY379">
        <f>(AK379-AQ379)/AQ379</f>
        <v>0</v>
      </c>
      <c r="AZ379" t="s">
        <v>294</v>
      </c>
      <c r="BA379">
        <v>0</v>
      </c>
      <c r="BB379">
        <f>AQ379-BA379</f>
        <v>0</v>
      </c>
      <c r="BC379">
        <f>(AQ379-AP379)/(AQ379-BA379)</f>
        <v>0</v>
      </c>
      <c r="BD379">
        <f>(AK379-AQ379)/(AK379-BA379)</f>
        <v>0</v>
      </c>
      <c r="BE379">
        <f>(AQ379-AP379)/(AQ379-AJ379)</f>
        <v>0</v>
      </c>
      <c r="BF379">
        <f>(AK379-AQ379)/(AK379-AJ379)</f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f>$B$11*CM379+$C$11*CN379+$F$11*CO379*(1-CR379)</f>
        <v>0</v>
      </c>
      <c r="BP379">
        <f>BO379*BQ379</f>
        <v>0</v>
      </c>
      <c r="BQ379">
        <f>($B$11*$D$9+$C$11*$D$9+$F$11*((DB379+CT379)/MAX(DB379+CT379+DC379, 0.1)*$I$9+DC379/MAX(DB379+CT379+DC379, 0.1)*$J$9))/($B$11+$C$11+$F$11)</f>
        <v>0</v>
      </c>
      <c r="BR379">
        <f>($B$11*$K$9+$C$11*$K$9+$F$11*((DB379+CT379)/MAX(DB379+CT379+DC379, 0.1)*$P$9+DC379/MAX(DB379+CT379+DC379, 0.1)*$Q$9))/($B$11+$C$11+$F$11)</f>
        <v>0</v>
      </c>
      <c r="BS379">
        <v>6</v>
      </c>
      <c r="BT379">
        <v>0.5</v>
      </c>
      <c r="BU379" t="s">
        <v>295</v>
      </c>
      <c r="BV379">
        <v>2</v>
      </c>
      <c r="BW379">
        <v>1621534293.6</v>
      </c>
      <c r="BX379">
        <v>1191.13</v>
      </c>
      <c r="BY379">
        <v>1201.34</v>
      </c>
      <c r="BZ379">
        <v>12.9338</v>
      </c>
      <c r="CA379">
        <v>12.9296</v>
      </c>
      <c r="CB379">
        <v>1178.72</v>
      </c>
      <c r="CC379">
        <v>12.7805</v>
      </c>
      <c r="CD379">
        <v>700.267</v>
      </c>
      <c r="CE379">
        <v>100.924</v>
      </c>
      <c r="CF379">
        <v>0.0997054</v>
      </c>
      <c r="CG379">
        <v>22.9251</v>
      </c>
      <c r="CH379">
        <v>22.9041</v>
      </c>
      <c r="CI379">
        <v>999.9</v>
      </c>
      <c r="CJ379">
        <v>0</v>
      </c>
      <c r="CK379">
        <v>0</v>
      </c>
      <c r="CL379">
        <v>10050</v>
      </c>
      <c r="CM379">
        <v>0</v>
      </c>
      <c r="CN379">
        <v>3.16624</v>
      </c>
      <c r="CO379">
        <v>600.12</v>
      </c>
      <c r="CP379">
        <v>0.933003</v>
      </c>
      <c r="CQ379">
        <v>0.0669971</v>
      </c>
      <c r="CR379">
        <v>0</v>
      </c>
      <c r="CS379">
        <v>3.3908</v>
      </c>
      <c r="CT379">
        <v>4.99951</v>
      </c>
      <c r="CU379">
        <v>86.5614</v>
      </c>
      <c r="CV379">
        <v>4815.08</v>
      </c>
      <c r="CW379">
        <v>37.562</v>
      </c>
      <c r="CX379">
        <v>41.375</v>
      </c>
      <c r="CY379">
        <v>39.937</v>
      </c>
      <c r="CZ379">
        <v>40.875</v>
      </c>
      <c r="DA379">
        <v>39.812</v>
      </c>
      <c r="DB379">
        <v>555.25</v>
      </c>
      <c r="DC379">
        <v>39.87</v>
      </c>
      <c r="DD379">
        <v>0</v>
      </c>
      <c r="DE379">
        <v>1621534297.6</v>
      </c>
      <c r="DF379">
        <v>0</v>
      </c>
      <c r="DG379">
        <v>3.43876538461538</v>
      </c>
      <c r="DH379">
        <v>-0.186157260909828</v>
      </c>
      <c r="DI379">
        <v>0.748841012938083</v>
      </c>
      <c r="DJ379">
        <v>86.2264</v>
      </c>
      <c r="DK379">
        <v>15</v>
      </c>
      <c r="DL379">
        <v>1621533543.5</v>
      </c>
      <c r="DM379" t="s">
        <v>296</v>
      </c>
      <c r="DN379">
        <v>1621533543</v>
      </c>
      <c r="DO379">
        <v>1621533543.5</v>
      </c>
      <c r="DP379">
        <v>4</v>
      </c>
      <c r="DQ379">
        <v>0.002</v>
      </c>
      <c r="DR379">
        <v>0.003</v>
      </c>
      <c r="DS379">
        <v>8.559</v>
      </c>
      <c r="DT379">
        <v>0.154</v>
      </c>
      <c r="DU379">
        <v>420</v>
      </c>
      <c r="DV379">
        <v>13</v>
      </c>
      <c r="DW379">
        <v>1.35</v>
      </c>
      <c r="DX379">
        <v>0.35</v>
      </c>
      <c r="DY379">
        <v>-10.1455658536585</v>
      </c>
      <c r="DZ379">
        <v>0.64936202090592</v>
      </c>
      <c r="EA379">
        <v>0.19868183220582</v>
      </c>
      <c r="EB379">
        <v>0</v>
      </c>
      <c r="EC379">
        <v>3.43058823529412</v>
      </c>
      <c r="ED379">
        <v>0.0641462383770007</v>
      </c>
      <c r="EE379">
        <v>0.147401302501839</v>
      </c>
      <c r="EF379">
        <v>1</v>
      </c>
      <c r="EG379">
        <v>0.00454256065853659</v>
      </c>
      <c r="EH379">
        <v>0.0133194694076655</v>
      </c>
      <c r="EI379">
        <v>0.00234896409905639</v>
      </c>
      <c r="EJ379">
        <v>1</v>
      </c>
      <c r="EK379">
        <v>2</v>
      </c>
      <c r="EL379">
        <v>3</v>
      </c>
      <c r="EM379" t="s">
        <v>306</v>
      </c>
      <c r="EN379">
        <v>100</v>
      </c>
      <c r="EO379">
        <v>100</v>
      </c>
      <c r="EP379">
        <v>12.41</v>
      </c>
      <c r="EQ379">
        <v>0.1533</v>
      </c>
      <c r="ER379">
        <v>5.25304998807394</v>
      </c>
      <c r="ES379">
        <v>0.0095515401478521</v>
      </c>
      <c r="ET379">
        <v>-4.08282145803731e-06</v>
      </c>
      <c r="EU379">
        <v>9.61633180237613e-10</v>
      </c>
      <c r="EV379">
        <v>-0.0133641391554055</v>
      </c>
      <c r="EW379">
        <v>0.00964955815971448</v>
      </c>
      <c r="EX379">
        <v>0.000351754833574242</v>
      </c>
      <c r="EY379">
        <v>-6.74969522547015e-06</v>
      </c>
      <c r="EZ379">
        <v>-1</v>
      </c>
      <c r="FA379">
        <v>-1</v>
      </c>
      <c r="FB379">
        <v>-1</v>
      </c>
      <c r="FC379">
        <v>-1</v>
      </c>
      <c r="FD379">
        <v>12.5</v>
      </c>
      <c r="FE379">
        <v>12.5</v>
      </c>
      <c r="FF379">
        <v>2</v>
      </c>
      <c r="FG379">
        <v>793.424</v>
      </c>
      <c r="FH379">
        <v>740.914</v>
      </c>
      <c r="FI379">
        <v>19.9993</v>
      </c>
      <c r="FJ379">
        <v>26.6981</v>
      </c>
      <c r="FK379">
        <v>30</v>
      </c>
      <c r="FL379">
        <v>26.77</v>
      </c>
      <c r="FM379">
        <v>26.7453</v>
      </c>
      <c r="FN379">
        <v>63.1154</v>
      </c>
      <c r="FO379">
        <v>14.5395</v>
      </c>
      <c r="FP379">
        <v>6.08919</v>
      </c>
      <c r="FQ379">
        <v>20</v>
      </c>
      <c r="FR379">
        <v>1209.46</v>
      </c>
      <c r="FS379">
        <v>12.9953</v>
      </c>
      <c r="FT379">
        <v>100.064</v>
      </c>
      <c r="FU379">
        <v>100.43</v>
      </c>
    </row>
    <row r="380" spans="1:177">
      <c r="A380">
        <v>364</v>
      </c>
      <c r="B380">
        <v>1621534295.6</v>
      </c>
      <c r="C380">
        <v>726.099999904633</v>
      </c>
      <c r="D380" t="s">
        <v>1024</v>
      </c>
      <c r="E380" t="s">
        <v>1025</v>
      </c>
      <c r="G380">
        <v>1621534295.6</v>
      </c>
      <c r="H380">
        <f>CD380*AF380*(BZ380-CA380)/(100*BS380*(1000-AF380*BZ380))</f>
        <v>0</v>
      </c>
      <c r="I380">
        <f>CD380*AF380*(BY380-BX380*(1000-AF380*CA380)/(1000-AF380*BZ380))/(100*BS380)</f>
        <v>0</v>
      </c>
      <c r="J380">
        <f>BX380 - IF(AF380&gt;1, I380*BS380*100.0/(AH380*CL380), 0)</f>
        <v>0</v>
      </c>
      <c r="K380">
        <f>((Q380-H380/2)*J380-I380)/(Q380+H380/2)</f>
        <v>0</v>
      </c>
      <c r="L380">
        <f>K380*(CE380+CF380)/1000.0</f>
        <v>0</v>
      </c>
      <c r="M380">
        <f>(BX380 - IF(AF380&gt;1, I380*BS380*100.0/(AH380*CL380), 0))*(CE380+CF380)/1000.0</f>
        <v>0</v>
      </c>
      <c r="N380">
        <f>2.0/((1/P380-1/O380)+SIGN(P380)*SQRT((1/P380-1/O380)*(1/P380-1/O380) + 4*BT380/((BT380+1)*(BT380+1))*(2*1/P380*1/O380-1/O380*1/O380)))</f>
        <v>0</v>
      </c>
      <c r="O380">
        <f>IF(LEFT(BU380,1)&lt;&gt;"0",IF(LEFT(BU380,1)="1",3.0,BV380),$D$5+$E$5*(CL380*CE380/($K$5*1000))+$F$5*(CL380*CE380/($K$5*1000))*MAX(MIN(BS380,$J$5),$I$5)*MAX(MIN(BS380,$J$5),$I$5)+$G$5*MAX(MIN(BS380,$J$5),$I$5)*(CL380*CE380/($K$5*1000))+$H$5*(CL380*CE380/($K$5*1000))*(CL380*CE380/($K$5*1000)))</f>
        <v>0</v>
      </c>
      <c r="P380">
        <f>H380*(1000-(1000*0.61365*exp(17.502*T380/(240.97+T380))/(CE380+CF380)+BZ380)/2)/(1000*0.61365*exp(17.502*T380/(240.97+T380))/(CE380+CF380)-BZ380)</f>
        <v>0</v>
      </c>
      <c r="Q380">
        <f>1/((BT380+1)/(N380/1.6)+1/(O380/1.37)) + BT380/((BT380+1)/(N380/1.6) + BT380/(O380/1.37))</f>
        <v>0</v>
      </c>
      <c r="R380">
        <f>(BP380*BR380)</f>
        <v>0</v>
      </c>
      <c r="S380">
        <f>(CG380+(R380+2*0.95*5.67E-8*(((CG380+$B$7)+273)^4-(CG380+273)^4)-44100*H380)/(1.84*29.3*O380+8*0.95*5.67E-8*(CG380+273)^3))</f>
        <v>0</v>
      </c>
      <c r="T380">
        <f>($C$7*CH380+$D$7*CI380+$E$7*S380)</f>
        <v>0</v>
      </c>
      <c r="U380">
        <f>0.61365*exp(17.502*T380/(240.97+T380))</f>
        <v>0</v>
      </c>
      <c r="V380">
        <f>(W380/X380*100)</f>
        <v>0</v>
      </c>
      <c r="W380">
        <f>BZ380*(CE380+CF380)/1000</f>
        <v>0</v>
      </c>
      <c r="X380">
        <f>0.61365*exp(17.502*CG380/(240.97+CG380))</f>
        <v>0</v>
      </c>
      <c r="Y380">
        <f>(U380-BZ380*(CE380+CF380)/1000)</f>
        <v>0</v>
      </c>
      <c r="Z380">
        <f>(-H380*44100)</f>
        <v>0</v>
      </c>
      <c r="AA380">
        <f>2*29.3*O380*0.92*(CG380-T380)</f>
        <v>0</v>
      </c>
      <c r="AB380">
        <f>2*0.95*5.67E-8*(((CG380+$B$7)+273)^4-(T380+273)^4)</f>
        <v>0</v>
      </c>
      <c r="AC380">
        <f>R380+AB380+Z380+AA380</f>
        <v>0</v>
      </c>
      <c r="AD380">
        <v>0</v>
      </c>
      <c r="AE380">
        <v>0</v>
      </c>
      <c r="AF380">
        <f>IF(AD380*$H$13&gt;=AH380,1.0,(AH380/(AH380-AD380*$H$13)))</f>
        <v>0</v>
      </c>
      <c r="AG380">
        <f>(AF380-1)*100</f>
        <v>0</v>
      </c>
      <c r="AH380">
        <f>MAX(0,($B$13+$C$13*CL380)/(1+$D$13*CL380)*CE380/(CG380+273)*$E$13)</f>
        <v>0</v>
      </c>
      <c r="AI380" t="s">
        <v>294</v>
      </c>
      <c r="AJ380">
        <v>0</v>
      </c>
      <c r="AK380">
        <v>0</v>
      </c>
      <c r="AL380">
        <f>AK380-AJ380</f>
        <v>0</v>
      </c>
      <c r="AM380">
        <f>AL380/AK380</f>
        <v>0</v>
      </c>
      <c r="AN380">
        <v>0</v>
      </c>
      <c r="AO380" t="s">
        <v>294</v>
      </c>
      <c r="AP380">
        <v>0</v>
      </c>
      <c r="AQ380">
        <v>0</v>
      </c>
      <c r="AR380">
        <f>1-AP380/AQ380</f>
        <v>0</v>
      </c>
      <c r="AS380">
        <v>0.5</v>
      </c>
      <c r="AT380">
        <f>BP380</f>
        <v>0</v>
      </c>
      <c r="AU380">
        <f>I380</f>
        <v>0</v>
      </c>
      <c r="AV380">
        <f>AR380*AS380*AT380</f>
        <v>0</v>
      </c>
      <c r="AW380">
        <f>BB380/AQ380</f>
        <v>0</v>
      </c>
      <c r="AX380">
        <f>(AU380-AN380)/AT380</f>
        <v>0</v>
      </c>
      <c r="AY380">
        <f>(AK380-AQ380)/AQ380</f>
        <v>0</v>
      </c>
      <c r="AZ380" t="s">
        <v>294</v>
      </c>
      <c r="BA380">
        <v>0</v>
      </c>
      <c r="BB380">
        <f>AQ380-BA380</f>
        <v>0</v>
      </c>
      <c r="BC380">
        <f>(AQ380-AP380)/(AQ380-BA380)</f>
        <v>0</v>
      </c>
      <c r="BD380">
        <f>(AK380-AQ380)/(AK380-BA380)</f>
        <v>0</v>
      </c>
      <c r="BE380">
        <f>(AQ380-AP380)/(AQ380-AJ380)</f>
        <v>0</v>
      </c>
      <c r="BF380">
        <f>(AK380-AQ380)/(AK380-AJ380)</f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f>$B$11*CM380+$C$11*CN380+$F$11*CO380*(1-CR380)</f>
        <v>0</v>
      </c>
      <c r="BP380">
        <f>BO380*BQ380</f>
        <v>0</v>
      </c>
      <c r="BQ380">
        <f>($B$11*$D$9+$C$11*$D$9+$F$11*((DB380+CT380)/MAX(DB380+CT380+DC380, 0.1)*$I$9+DC380/MAX(DB380+CT380+DC380, 0.1)*$J$9))/($B$11+$C$11+$F$11)</f>
        <v>0</v>
      </c>
      <c r="BR380">
        <f>($B$11*$K$9+$C$11*$K$9+$F$11*((DB380+CT380)/MAX(DB380+CT380+DC380, 0.1)*$P$9+DC380/MAX(DB380+CT380+DC380, 0.1)*$Q$9))/($B$11+$C$11+$F$11)</f>
        <v>0</v>
      </c>
      <c r="BS380">
        <v>6</v>
      </c>
      <c r="BT380">
        <v>0.5</v>
      </c>
      <c r="BU380" t="s">
        <v>295</v>
      </c>
      <c r="BV380">
        <v>2</v>
      </c>
      <c r="BW380">
        <v>1621534295.6</v>
      </c>
      <c r="BX380">
        <v>1194.57</v>
      </c>
      <c r="BY380">
        <v>1204.76</v>
      </c>
      <c r="BZ380">
        <v>12.9332</v>
      </c>
      <c r="CA380">
        <v>12.9241</v>
      </c>
      <c r="CB380">
        <v>1182.14</v>
      </c>
      <c r="CC380">
        <v>12.7798</v>
      </c>
      <c r="CD380">
        <v>700.308</v>
      </c>
      <c r="CE380">
        <v>100.924</v>
      </c>
      <c r="CF380">
        <v>0.100767</v>
      </c>
      <c r="CG380">
        <v>22.9251</v>
      </c>
      <c r="CH380">
        <v>22.886</v>
      </c>
      <c r="CI380">
        <v>999.9</v>
      </c>
      <c r="CJ380">
        <v>0</v>
      </c>
      <c r="CK380">
        <v>0</v>
      </c>
      <c r="CL380">
        <v>9970</v>
      </c>
      <c r="CM380">
        <v>0</v>
      </c>
      <c r="CN380">
        <v>3.16624</v>
      </c>
      <c r="CO380">
        <v>599.812</v>
      </c>
      <c r="CP380">
        <v>0.932968</v>
      </c>
      <c r="CQ380">
        <v>0.0670323</v>
      </c>
      <c r="CR380">
        <v>0</v>
      </c>
      <c r="CS380">
        <v>3.5678</v>
      </c>
      <c r="CT380">
        <v>4.99951</v>
      </c>
      <c r="CU380">
        <v>86.5349</v>
      </c>
      <c r="CV380">
        <v>4812.53</v>
      </c>
      <c r="CW380">
        <v>37.562</v>
      </c>
      <c r="CX380">
        <v>41.375</v>
      </c>
      <c r="CY380">
        <v>39.937</v>
      </c>
      <c r="CZ380">
        <v>40.875</v>
      </c>
      <c r="DA380">
        <v>39.875</v>
      </c>
      <c r="DB380">
        <v>554.94</v>
      </c>
      <c r="DC380">
        <v>39.87</v>
      </c>
      <c r="DD380">
        <v>0</v>
      </c>
      <c r="DE380">
        <v>1621534299.4</v>
      </c>
      <c r="DF380">
        <v>0</v>
      </c>
      <c r="DG380">
        <v>3.448204</v>
      </c>
      <c r="DH380">
        <v>0.0188461583344074</v>
      </c>
      <c r="DI380">
        <v>1.4526307556696</v>
      </c>
      <c r="DJ380">
        <v>86.256036</v>
      </c>
      <c r="DK380">
        <v>15</v>
      </c>
      <c r="DL380">
        <v>1621533543.5</v>
      </c>
      <c r="DM380" t="s">
        <v>296</v>
      </c>
      <c r="DN380">
        <v>1621533543</v>
      </c>
      <c r="DO380">
        <v>1621533543.5</v>
      </c>
      <c r="DP380">
        <v>4</v>
      </c>
      <c r="DQ380">
        <v>0.002</v>
      </c>
      <c r="DR380">
        <v>0.003</v>
      </c>
      <c r="DS380">
        <v>8.559</v>
      </c>
      <c r="DT380">
        <v>0.154</v>
      </c>
      <c r="DU380">
        <v>420</v>
      </c>
      <c r="DV380">
        <v>13</v>
      </c>
      <c r="DW380">
        <v>1.35</v>
      </c>
      <c r="DX380">
        <v>0.35</v>
      </c>
      <c r="DY380">
        <v>-10.1517729268293</v>
      </c>
      <c r="DZ380">
        <v>0.48983268292685</v>
      </c>
      <c r="EA380">
        <v>0.20508100386806</v>
      </c>
      <c r="EB380">
        <v>1</v>
      </c>
      <c r="EC380">
        <v>3.43203142857143</v>
      </c>
      <c r="ED380">
        <v>0.0769479452054789</v>
      </c>
      <c r="EE380">
        <v>0.146209078810211</v>
      </c>
      <c r="EF380">
        <v>1</v>
      </c>
      <c r="EG380">
        <v>0.00466663141463415</v>
      </c>
      <c r="EH380">
        <v>0.0101769704111498</v>
      </c>
      <c r="EI380">
        <v>0.00220971348232477</v>
      </c>
      <c r="EJ380">
        <v>1</v>
      </c>
      <c r="EK380">
        <v>3</v>
      </c>
      <c r="EL380">
        <v>3</v>
      </c>
      <c r="EM380" t="s">
        <v>297</v>
      </c>
      <c r="EN380">
        <v>100</v>
      </c>
      <c r="EO380">
        <v>100</v>
      </c>
      <c r="EP380">
        <v>12.43</v>
      </c>
      <c r="EQ380">
        <v>0.1534</v>
      </c>
      <c r="ER380">
        <v>5.25304998807394</v>
      </c>
      <c r="ES380">
        <v>0.0095515401478521</v>
      </c>
      <c r="ET380">
        <v>-4.08282145803731e-06</v>
      </c>
      <c r="EU380">
        <v>9.61633180237613e-10</v>
      </c>
      <c r="EV380">
        <v>-0.0133641391554055</v>
      </c>
      <c r="EW380">
        <v>0.00964955815971448</v>
      </c>
      <c r="EX380">
        <v>0.000351754833574242</v>
      </c>
      <c r="EY380">
        <v>-6.74969522547015e-06</v>
      </c>
      <c r="EZ380">
        <v>-1</v>
      </c>
      <c r="FA380">
        <v>-1</v>
      </c>
      <c r="FB380">
        <v>-1</v>
      </c>
      <c r="FC380">
        <v>-1</v>
      </c>
      <c r="FD380">
        <v>12.5</v>
      </c>
      <c r="FE380">
        <v>12.5</v>
      </c>
      <c r="FF380">
        <v>2</v>
      </c>
      <c r="FG380">
        <v>792.681</v>
      </c>
      <c r="FH380">
        <v>741.293</v>
      </c>
      <c r="FI380">
        <v>19.9999</v>
      </c>
      <c r="FJ380">
        <v>26.6981</v>
      </c>
      <c r="FK380">
        <v>30</v>
      </c>
      <c r="FL380">
        <v>26.7678</v>
      </c>
      <c r="FM380">
        <v>26.7453</v>
      </c>
      <c r="FN380">
        <v>63.2588</v>
      </c>
      <c r="FO380">
        <v>14.2568</v>
      </c>
      <c r="FP380">
        <v>6.08919</v>
      </c>
      <c r="FQ380">
        <v>20</v>
      </c>
      <c r="FR380">
        <v>1212.84</v>
      </c>
      <c r="FS380">
        <v>12.9953</v>
      </c>
      <c r="FT380">
        <v>100.063</v>
      </c>
      <c r="FU380">
        <v>100.43</v>
      </c>
    </row>
    <row r="381" spans="1:177">
      <c r="A381">
        <v>365</v>
      </c>
      <c r="B381">
        <v>1621534297.6</v>
      </c>
      <c r="C381">
        <v>728.099999904633</v>
      </c>
      <c r="D381" t="s">
        <v>1026</v>
      </c>
      <c r="E381" t="s">
        <v>1027</v>
      </c>
      <c r="G381">
        <v>1621534297.6</v>
      </c>
      <c r="H381">
        <f>CD381*AF381*(BZ381-CA381)/(100*BS381*(1000-AF381*BZ381))</f>
        <v>0</v>
      </c>
      <c r="I381">
        <f>CD381*AF381*(BY381-BX381*(1000-AF381*CA381)/(1000-AF381*BZ381))/(100*BS381)</f>
        <v>0</v>
      </c>
      <c r="J381">
        <f>BX381 - IF(AF381&gt;1, I381*BS381*100.0/(AH381*CL381), 0)</f>
        <v>0</v>
      </c>
      <c r="K381">
        <f>((Q381-H381/2)*J381-I381)/(Q381+H381/2)</f>
        <v>0</v>
      </c>
      <c r="L381">
        <f>K381*(CE381+CF381)/1000.0</f>
        <v>0</v>
      </c>
      <c r="M381">
        <f>(BX381 - IF(AF381&gt;1, I381*BS381*100.0/(AH381*CL381), 0))*(CE381+CF381)/1000.0</f>
        <v>0</v>
      </c>
      <c r="N381">
        <f>2.0/((1/P381-1/O381)+SIGN(P381)*SQRT((1/P381-1/O381)*(1/P381-1/O381) + 4*BT381/((BT381+1)*(BT381+1))*(2*1/P381*1/O381-1/O381*1/O381)))</f>
        <v>0</v>
      </c>
      <c r="O381">
        <f>IF(LEFT(BU381,1)&lt;&gt;"0",IF(LEFT(BU381,1)="1",3.0,BV381),$D$5+$E$5*(CL381*CE381/($K$5*1000))+$F$5*(CL381*CE381/($K$5*1000))*MAX(MIN(BS381,$J$5),$I$5)*MAX(MIN(BS381,$J$5),$I$5)+$G$5*MAX(MIN(BS381,$J$5),$I$5)*(CL381*CE381/($K$5*1000))+$H$5*(CL381*CE381/($K$5*1000))*(CL381*CE381/($K$5*1000)))</f>
        <v>0</v>
      </c>
      <c r="P381">
        <f>H381*(1000-(1000*0.61365*exp(17.502*T381/(240.97+T381))/(CE381+CF381)+BZ381)/2)/(1000*0.61365*exp(17.502*T381/(240.97+T381))/(CE381+CF381)-BZ381)</f>
        <v>0</v>
      </c>
      <c r="Q381">
        <f>1/((BT381+1)/(N381/1.6)+1/(O381/1.37)) + BT381/((BT381+1)/(N381/1.6) + BT381/(O381/1.37))</f>
        <v>0</v>
      </c>
      <c r="R381">
        <f>(BP381*BR381)</f>
        <v>0</v>
      </c>
      <c r="S381">
        <f>(CG381+(R381+2*0.95*5.67E-8*(((CG381+$B$7)+273)^4-(CG381+273)^4)-44100*H381)/(1.84*29.3*O381+8*0.95*5.67E-8*(CG381+273)^3))</f>
        <v>0</v>
      </c>
      <c r="T381">
        <f>($C$7*CH381+$D$7*CI381+$E$7*S381)</f>
        <v>0</v>
      </c>
      <c r="U381">
        <f>0.61365*exp(17.502*T381/(240.97+T381))</f>
        <v>0</v>
      </c>
      <c r="V381">
        <f>(W381/X381*100)</f>
        <v>0</v>
      </c>
      <c r="W381">
        <f>BZ381*(CE381+CF381)/1000</f>
        <v>0</v>
      </c>
      <c r="X381">
        <f>0.61365*exp(17.502*CG381/(240.97+CG381))</f>
        <v>0</v>
      </c>
      <c r="Y381">
        <f>(U381-BZ381*(CE381+CF381)/1000)</f>
        <v>0</v>
      </c>
      <c r="Z381">
        <f>(-H381*44100)</f>
        <v>0</v>
      </c>
      <c r="AA381">
        <f>2*29.3*O381*0.92*(CG381-T381)</f>
        <v>0</v>
      </c>
      <c r="AB381">
        <f>2*0.95*5.67E-8*(((CG381+$B$7)+273)^4-(T381+273)^4)</f>
        <v>0</v>
      </c>
      <c r="AC381">
        <f>R381+AB381+Z381+AA381</f>
        <v>0</v>
      </c>
      <c r="AD381">
        <v>0</v>
      </c>
      <c r="AE381">
        <v>0</v>
      </c>
      <c r="AF381">
        <f>IF(AD381*$H$13&gt;=AH381,1.0,(AH381/(AH381-AD381*$H$13)))</f>
        <v>0</v>
      </c>
      <c r="AG381">
        <f>(AF381-1)*100</f>
        <v>0</v>
      </c>
      <c r="AH381">
        <f>MAX(0,($B$13+$C$13*CL381)/(1+$D$13*CL381)*CE381/(CG381+273)*$E$13)</f>
        <v>0</v>
      </c>
      <c r="AI381" t="s">
        <v>294</v>
      </c>
      <c r="AJ381">
        <v>0</v>
      </c>
      <c r="AK381">
        <v>0</v>
      </c>
      <c r="AL381">
        <f>AK381-AJ381</f>
        <v>0</v>
      </c>
      <c r="AM381">
        <f>AL381/AK381</f>
        <v>0</v>
      </c>
      <c r="AN381">
        <v>0</v>
      </c>
      <c r="AO381" t="s">
        <v>294</v>
      </c>
      <c r="AP381">
        <v>0</v>
      </c>
      <c r="AQ381">
        <v>0</v>
      </c>
      <c r="AR381">
        <f>1-AP381/AQ381</f>
        <v>0</v>
      </c>
      <c r="AS381">
        <v>0.5</v>
      </c>
      <c r="AT381">
        <f>BP381</f>
        <v>0</v>
      </c>
      <c r="AU381">
        <f>I381</f>
        <v>0</v>
      </c>
      <c r="AV381">
        <f>AR381*AS381*AT381</f>
        <v>0</v>
      </c>
      <c r="AW381">
        <f>BB381/AQ381</f>
        <v>0</v>
      </c>
      <c r="AX381">
        <f>(AU381-AN381)/AT381</f>
        <v>0</v>
      </c>
      <c r="AY381">
        <f>(AK381-AQ381)/AQ381</f>
        <v>0</v>
      </c>
      <c r="AZ381" t="s">
        <v>294</v>
      </c>
      <c r="BA381">
        <v>0</v>
      </c>
      <c r="BB381">
        <f>AQ381-BA381</f>
        <v>0</v>
      </c>
      <c r="BC381">
        <f>(AQ381-AP381)/(AQ381-BA381)</f>
        <v>0</v>
      </c>
      <c r="BD381">
        <f>(AK381-AQ381)/(AK381-BA381)</f>
        <v>0</v>
      </c>
      <c r="BE381">
        <f>(AQ381-AP381)/(AQ381-AJ381)</f>
        <v>0</v>
      </c>
      <c r="BF381">
        <f>(AK381-AQ381)/(AK381-AJ381)</f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f>$B$11*CM381+$C$11*CN381+$F$11*CO381*(1-CR381)</f>
        <v>0</v>
      </c>
      <c r="BP381">
        <f>BO381*BQ381</f>
        <v>0</v>
      </c>
      <c r="BQ381">
        <f>($B$11*$D$9+$C$11*$D$9+$F$11*((DB381+CT381)/MAX(DB381+CT381+DC381, 0.1)*$I$9+DC381/MAX(DB381+CT381+DC381, 0.1)*$J$9))/($B$11+$C$11+$F$11)</f>
        <v>0</v>
      </c>
      <c r="BR381">
        <f>($B$11*$K$9+$C$11*$K$9+$F$11*((DB381+CT381)/MAX(DB381+CT381+DC381, 0.1)*$P$9+DC381/MAX(DB381+CT381+DC381, 0.1)*$Q$9))/($B$11+$C$11+$F$11)</f>
        <v>0</v>
      </c>
      <c r="BS381">
        <v>6</v>
      </c>
      <c r="BT381">
        <v>0.5</v>
      </c>
      <c r="BU381" t="s">
        <v>295</v>
      </c>
      <c r="BV381">
        <v>2</v>
      </c>
      <c r="BW381">
        <v>1621534297.6</v>
      </c>
      <c r="BX381">
        <v>1197.88</v>
      </c>
      <c r="BY381">
        <v>1208.18</v>
      </c>
      <c r="BZ381">
        <v>12.9335</v>
      </c>
      <c r="CA381">
        <v>12.9562</v>
      </c>
      <c r="CB381">
        <v>1185.44</v>
      </c>
      <c r="CC381">
        <v>12.7802</v>
      </c>
      <c r="CD381">
        <v>700.133</v>
      </c>
      <c r="CE381">
        <v>100.927</v>
      </c>
      <c r="CF381">
        <v>0.100584</v>
      </c>
      <c r="CG381">
        <v>22.9278</v>
      </c>
      <c r="CH381">
        <v>22.8929</v>
      </c>
      <c r="CI381">
        <v>999.9</v>
      </c>
      <c r="CJ381">
        <v>0</v>
      </c>
      <c r="CK381">
        <v>0</v>
      </c>
      <c r="CL381">
        <v>10020</v>
      </c>
      <c r="CM381">
        <v>0</v>
      </c>
      <c r="CN381">
        <v>3.14363</v>
      </c>
      <c r="CO381">
        <v>600.117</v>
      </c>
      <c r="CP381">
        <v>0.932968</v>
      </c>
      <c r="CQ381">
        <v>0.0670323</v>
      </c>
      <c r="CR381">
        <v>0</v>
      </c>
      <c r="CS381">
        <v>3.4162</v>
      </c>
      <c r="CT381">
        <v>4.99951</v>
      </c>
      <c r="CU381">
        <v>84.9602</v>
      </c>
      <c r="CV381">
        <v>4815</v>
      </c>
      <c r="CW381">
        <v>37.562</v>
      </c>
      <c r="CX381">
        <v>41.375</v>
      </c>
      <c r="CY381">
        <v>39.937</v>
      </c>
      <c r="CZ381">
        <v>40.875</v>
      </c>
      <c r="DA381">
        <v>39.875</v>
      </c>
      <c r="DB381">
        <v>555.23</v>
      </c>
      <c r="DC381">
        <v>39.89</v>
      </c>
      <c r="DD381">
        <v>0</v>
      </c>
      <c r="DE381">
        <v>1621534301.2</v>
      </c>
      <c r="DF381">
        <v>0</v>
      </c>
      <c r="DG381">
        <v>3.45731923076923</v>
      </c>
      <c r="DH381">
        <v>0.202191456210719</v>
      </c>
      <c r="DI381">
        <v>0.240618792097848</v>
      </c>
      <c r="DJ381">
        <v>86.2173038461538</v>
      </c>
      <c r="DK381">
        <v>15</v>
      </c>
      <c r="DL381">
        <v>1621533543.5</v>
      </c>
      <c r="DM381" t="s">
        <v>296</v>
      </c>
      <c r="DN381">
        <v>1621533543</v>
      </c>
      <c r="DO381">
        <v>1621533543.5</v>
      </c>
      <c r="DP381">
        <v>4</v>
      </c>
      <c r="DQ381">
        <v>0.002</v>
      </c>
      <c r="DR381">
        <v>0.003</v>
      </c>
      <c r="DS381">
        <v>8.559</v>
      </c>
      <c r="DT381">
        <v>0.154</v>
      </c>
      <c r="DU381">
        <v>420</v>
      </c>
      <c r="DV381">
        <v>13</v>
      </c>
      <c r="DW381">
        <v>1.35</v>
      </c>
      <c r="DX381">
        <v>0.35</v>
      </c>
      <c r="DY381">
        <v>-10.1377168292683</v>
      </c>
      <c r="DZ381">
        <v>-0.0117535191637435</v>
      </c>
      <c r="EA381">
        <v>0.187966028358254</v>
      </c>
      <c r="EB381">
        <v>1</v>
      </c>
      <c r="EC381">
        <v>3.44617941176471</v>
      </c>
      <c r="ED381">
        <v>0.326420132715665</v>
      </c>
      <c r="EE381">
        <v>0.154418127515963</v>
      </c>
      <c r="EF381">
        <v>1</v>
      </c>
      <c r="EG381">
        <v>0.00487083390243902</v>
      </c>
      <c r="EH381">
        <v>0.00825378062717769</v>
      </c>
      <c r="EI381">
        <v>0.00223541896673279</v>
      </c>
      <c r="EJ381">
        <v>1</v>
      </c>
      <c r="EK381">
        <v>3</v>
      </c>
      <c r="EL381">
        <v>3</v>
      </c>
      <c r="EM381" t="s">
        <v>297</v>
      </c>
      <c r="EN381">
        <v>100</v>
      </c>
      <c r="EO381">
        <v>100</v>
      </c>
      <c r="EP381">
        <v>12.44</v>
      </c>
      <c r="EQ381">
        <v>0.1533</v>
      </c>
      <c r="ER381">
        <v>5.25304998807394</v>
      </c>
      <c r="ES381">
        <v>0.0095515401478521</v>
      </c>
      <c r="ET381">
        <v>-4.08282145803731e-06</v>
      </c>
      <c r="EU381">
        <v>9.61633180237613e-10</v>
      </c>
      <c r="EV381">
        <v>-0.0133641391554055</v>
      </c>
      <c r="EW381">
        <v>0.00964955815971448</v>
      </c>
      <c r="EX381">
        <v>0.000351754833574242</v>
      </c>
      <c r="EY381">
        <v>-6.74969522547015e-06</v>
      </c>
      <c r="EZ381">
        <v>-1</v>
      </c>
      <c r="FA381">
        <v>-1</v>
      </c>
      <c r="FB381">
        <v>-1</v>
      </c>
      <c r="FC381">
        <v>-1</v>
      </c>
      <c r="FD381">
        <v>12.6</v>
      </c>
      <c r="FE381">
        <v>12.6</v>
      </c>
      <c r="FF381">
        <v>2</v>
      </c>
      <c r="FG381">
        <v>793.215</v>
      </c>
      <c r="FH381">
        <v>741.103</v>
      </c>
      <c r="FI381">
        <v>20</v>
      </c>
      <c r="FJ381">
        <v>26.6981</v>
      </c>
      <c r="FK381">
        <v>30.0001</v>
      </c>
      <c r="FL381">
        <v>26.7678</v>
      </c>
      <c r="FM381">
        <v>26.7453</v>
      </c>
      <c r="FN381">
        <v>63.4004</v>
      </c>
      <c r="FO381">
        <v>14.2568</v>
      </c>
      <c r="FP381">
        <v>6.08919</v>
      </c>
      <c r="FQ381">
        <v>20</v>
      </c>
      <c r="FR381">
        <v>1216.22</v>
      </c>
      <c r="FS381">
        <v>12.9953</v>
      </c>
      <c r="FT381">
        <v>100.063</v>
      </c>
      <c r="FU381">
        <v>100.43</v>
      </c>
    </row>
    <row r="382" spans="1:177">
      <c r="A382">
        <v>366</v>
      </c>
      <c r="B382">
        <v>1621534299.6</v>
      </c>
      <c r="C382">
        <v>730.099999904633</v>
      </c>
      <c r="D382" t="s">
        <v>1028</v>
      </c>
      <c r="E382" t="s">
        <v>1029</v>
      </c>
      <c r="G382">
        <v>1621534299.6</v>
      </c>
      <c r="H382">
        <f>CD382*AF382*(BZ382-CA382)/(100*BS382*(1000-AF382*BZ382))</f>
        <v>0</v>
      </c>
      <c r="I382">
        <f>CD382*AF382*(BY382-BX382*(1000-AF382*CA382)/(1000-AF382*BZ382))/(100*BS382)</f>
        <v>0</v>
      </c>
      <c r="J382">
        <f>BX382 - IF(AF382&gt;1, I382*BS382*100.0/(AH382*CL382), 0)</f>
        <v>0</v>
      </c>
      <c r="K382">
        <f>((Q382-H382/2)*J382-I382)/(Q382+H382/2)</f>
        <v>0</v>
      </c>
      <c r="L382">
        <f>K382*(CE382+CF382)/1000.0</f>
        <v>0</v>
      </c>
      <c r="M382">
        <f>(BX382 - IF(AF382&gt;1, I382*BS382*100.0/(AH382*CL382), 0))*(CE382+CF382)/1000.0</f>
        <v>0</v>
      </c>
      <c r="N382">
        <f>2.0/((1/P382-1/O382)+SIGN(P382)*SQRT((1/P382-1/O382)*(1/P382-1/O382) + 4*BT382/((BT382+1)*(BT382+1))*(2*1/P382*1/O382-1/O382*1/O382)))</f>
        <v>0</v>
      </c>
      <c r="O382">
        <f>IF(LEFT(BU382,1)&lt;&gt;"0",IF(LEFT(BU382,1)="1",3.0,BV382),$D$5+$E$5*(CL382*CE382/($K$5*1000))+$F$5*(CL382*CE382/($K$5*1000))*MAX(MIN(BS382,$J$5),$I$5)*MAX(MIN(BS382,$J$5),$I$5)+$G$5*MAX(MIN(BS382,$J$5),$I$5)*(CL382*CE382/($K$5*1000))+$H$5*(CL382*CE382/($K$5*1000))*(CL382*CE382/($K$5*1000)))</f>
        <v>0</v>
      </c>
      <c r="P382">
        <f>H382*(1000-(1000*0.61365*exp(17.502*T382/(240.97+T382))/(CE382+CF382)+BZ382)/2)/(1000*0.61365*exp(17.502*T382/(240.97+T382))/(CE382+CF382)-BZ382)</f>
        <v>0</v>
      </c>
      <c r="Q382">
        <f>1/((BT382+1)/(N382/1.6)+1/(O382/1.37)) + BT382/((BT382+1)/(N382/1.6) + BT382/(O382/1.37))</f>
        <v>0</v>
      </c>
      <c r="R382">
        <f>(BP382*BR382)</f>
        <v>0</v>
      </c>
      <c r="S382">
        <f>(CG382+(R382+2*0.95*5.67E-8*(((CG382+$B$7)+273)^4-(CG382+273)^4)-44100*H382)/(1.84*29.3*O382+8*0.95*5.67E-8*(CG382+273)^3))</f>
        <v>0</v>
      </c>
      <c r="T382">
        <f>($C$7*CH382+$D$7*CI382+$E$7*S382)</f>
        <v>0</v>
      </c>
      <c r="U382">
        <f>0.61365*exp(17.502*T382/(240.97+T382))</f>
        <v>0</v>
      </c>
      <c r="V382">
        <f>(W382/X382*100)</f>
        <v>0</v>
      </c>
      <c r="W382">
        <f>BZ382*(CE382+CF382)/1000</f>
        <v>0</v>
      </c>
      <c r="X382">
        <f>0.61365*exp(17.502*CG382/(240.97+CG382))</f>
        <v>0</v>
      </c>
      <c r="Y382">
        <f>(U382-BZ382*(CE382+CF382)/1000)</f>
        <v>0</v>
      </c>
      <c r="Z382">
        <f>(-H382*44100)</f>
        <v>0</v>
      </c>
      <c r="AA382">
        <f>2*29.3*O382*0.92*(CG382-T382)</f>
        <v>0</v>
      </c>
      <c r="AB382">
        <f>2*0.95*5.67E-8*(((CG382+$B$7)+273)^4-(T382+273)^4)</f>
        <v>0</v>
      </c>
      <c r="AC382">
        <f>R382+AB382+Z382+AA382</f>
        <v>0</v>
      </c>
      <c r="AD382">
        <v>0</v>
      </c>
      <c r="AE382">
        <v>0</v>
      </c>
      <c r="AF382">
        <f>IF(AD382*$H$13&gt;=AH382,1.0,(AH382/(AH382-AD382*$H$13)))</f>
        <v>0</v>
      </c>
      <c r="AG382">
        <f>(AF382-1)*100</f>
        <v>0</v>
      </c>
      <c r="AH382">
        <f>MAX(0,($B$13+$C$13*CL382)/(1+$D$13*CL382)*CE382/(CG382+273)*$E$13)</f>
        <v>0</v>
      </c>
      <c r="AI382" t="s">
        <v>294</v>
      </c>
      <c r="AJ382">
        <v>0</v>
      </c>
      <c r="AK382">
        <v>0</v>
      </c>
      <c r="AL382">
        <f>AK382-AJ382</f>
        <v>0</v>
      </c>
      <c r="AM382">
        <f>AL382/AK382</f>
        <v>0</v>
      </c>
      <c r="AN382">
        <v>0</v>
      </c>
      <c r="AO382" t="s">
        <v>294</v>
      </c>
      <c r="AP382">
        <v>0</v>
      </c>
      <c r="AQ382">
        <v>0</v>
      </c>
      <c r="AR382">
        <f>1-AP382/AQ382</f>
        <v>0</v>
      </c>
      <c r="AS382">
        <v>0.5</v>
      </c>
      <c r="AT382">
        <f>BP382</f>
        <v>0</v>
      </c>
      <c r="AU382">
        <f>I382</f>
        <v>0</v>
      </c>
      <c r="AV382">
        <f>AR382*AS382*AT382</f>
        <v>0</v>
      </c>
      <c r="AW382">
        <f>BB382/AQ382</f>
        <v>0</v>
      </c>
      <c r="AX382">
        <f>(AU382-AN382)/AT382</f>
        <v>0</v>
      </c>
      <c r="AY382">
        <f>(AK382-AQ382)/AQ382</f>
        <v>0</v>
      </c>
      <c r="AZ382" t="s">
        <v>294</v>
      </c>
      <c r="BA382">
        <v>0</v>
      </c>
      <c r="BB382">
        <f>AQ382-BA382</f>
        <v>0</v>
      </c>
      <c r="BC382">
        <f>(AQ382-AP382)/(AQ382-BA382)</f>
        <v>0</v>
      </c>
      <c r="BD382">
        <f>(AK382-AQ382)/(AK382-BA382)</f>
        <v>0</v>
      </c>
      <c r="BE382">
        <f>(AQ382-AP382)/(AQ382-AJ382)</f>
        <v>0</v>
      </c>
      <c r="BF382">
        <f>(AK382-AQ382)/(AK382-AJ382)</f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f>$B$11*CM382+$C$11*CN382+$F$11*CO382*(1-CR382)</f>
        <v>0</v>
      </c>
      <c r="BP382">
        <f>BO382*BQ382</f>
        <v>0</v>
      </c>
      <c r="BQ382">
        <f>($B$11*$D$9+$C$11*$D$9+$F$11*((DB382+CT382)/MAX(DB382+CT382+DC382, 0.1)*$I$9+DC382/MAX(DB382+CT382+DC382, 0.1)*$J$9))/($B$11+$C$11+$F$11)</f>
        <v>0</v>
      </c>
      <c r="BR382">
        <f>($B$11*$K$9+$C$11*$K$9+$F$11*((DB382+CT382)/MAX(DB382+CT382+DC382, 0.1)*$P$9+DC382/MAX(DB382+CT382+DC382, 0.1)*$Q$9))/($B$11+$C$11+$F$11)</f>
        <v>0</v>
      </c>
      <c r="BS382">
        <v>6</v>
      </c>
      <c r="BT382">
        <v>0.5</v>
      </c>
      <c r="BU382" t="s">
        <v>295</v>
      </c>
      <c r="BV382">
        <v>2</v>
      </c>
      <c r="BW382">
        <v>1621534299.6</v>
      </c>
      <c r="BX382">
        <v>1201.4</v>
      </c>
      <c r="BY382">
        <v>1211.55</v>
      </c>
      <c r="BZ382">
        <v>12.941</v>
      </c>
      <c r="CA382">
        <v>12.9644</v>
      </c>
      <c r="CB382">
        <v>1188.95</v>
      </c>
      <c r="CC382">
        <v>12.7875</v>
      </c>
      <c r="CD382">
        <v>699.762</v>
      </c>
      <c r="CE382">
        <v>100.924</v>
      </c>
      <c r="CF382">
        <v>0.0998945</v>
      </c>
      <c r="CG382">
        <v>22.9262</v>
      </c>
      <c r="CH382">
        <v>22.8918</v>
      </c>
      <c r="CI382">
        <v>999.9</v>
      </c>
      <c r="CJ382">
        <v>0</v>
      </c>
      <c r="CK382">
        <v>0</v>
      </c>
      <c r="CL382">
        <v>10090</v>
      </c>
      <c r="CM382">
        <v>0</v>
      </c>
      <c r="CN382">
        <v>3.21148</v>
      </c>
      <c r="CO382">
        <v>600.122</v>
      </c>
      <c r="CP382">
        <v>0.932968</v>
      </c>
      <c r="CQ382">
        <v>0.0670323</v>
      </c>
      <c r="CR382">
        <v>0</v>
      </c>
      <c r="CS382">
        <v>3.5383</v>
      </c>
      <c r="CT382">
        <v>4.99951</v>
      </c>
      <c r="CU382">
        <v>88.3555</v>
      </c>
      <c r="CV382">
        <v>4815.04</v>
      </c>
      <c r="CW382">
        <v>37.562</v>
      </c>
      <c r="CX382">
        <v>41.375</v>
      </c>
      <c r="CY382">
        <v>39.937</v>
      </c>
      <c r="CZ382">
        <v>40.875</v>
      </c>
      <c r="DA382">
        <v>39.875</v>
      </c>
      <c r="DB382">
        <v>555.23</v>
      </c>
      <c r="DC382">
        <v>39.89</v>
      </c>
      <c r="DD382">
        <v>0</v>
      </c>
      <c r="DE382">
        <v>1621534303.6</v>
      </c>
      <c r="DF382">
        <v>0</v>
      </c>
      <c r="DG382">
        <v>3.48042307692308</v>
      </c>
      <c r="DH382">
        <v>0.775788033326979</v>
      </c>
      <c r="DI382">
        <v>1.936482033277</v>
      </c>
      <c r="DJ382">
        <v>86.3247653846154</v>
      </c>
      <c r="DK382">
        <v>15</v>
      </c>
      <c r="DL382">
        <v>1621533543.5</v>
      </c>
      <c r="DM382" t="s">
        <v>296</v>
      </c>
      <c r="DN382">
        <v>1621533543</v>
      </c>
      <c r="DO382">
        <v>1621533543.5</v>
      </c>
      <c r="DP382">
        <v>4</v>
      </c>
      <c r="DQ382">
        <v>0.002</v>
      </c>
      <c r="DR382">
        <v>0.003</v>
      </c>
      <c r="DS382">
        <v>8.559</v>
      </c>
      <c r="DT382">
        <v>0.154</v>
      </c>
      <c r="DU382">
        <v>420</v>
      </c>
      <c r="DV382">
        <v>13</v>
      </c>
      <c r="DW382">
        <v>1.35</v>
      </c>
      <c r="DX382">
        <v>0.35</v>
      </c>
      <c r="DY382">
        <v>-10.1210997560976</v>
      </c>
      <c r="DZ382">
        <v>-0.302116724738677</v>
      </c>
      <c r="EA382">
        <v>0.181222780973704</v>
      </c>
      <c r="EB382">
        <v>1</v>
      </c>
      <c r="EC382">
        <v>3.46462647058824</v>
      </c>
      <c r="ED382">
        <v>0.285560439560431</v>
      </c>
      <c r="EE382">
        <v>0.154822183219831</v>
      </c>
      <c r="EF382">
        <v>1</v>
      </c>
      <c r="EG382">
        <v>0.00233587365853659</v>
      </c>
      <c r="EH382">
        <v>-0.0370638008362369</v>
      </c>
      <c r="EI382">
        <v>0.00872202454504065</v>
      </c>
      <c r="EJ382">
        <v>1</v>
      </c>
      <c r="EK382">
        <v>3</v>
      </c>
      <c r="EL382">
        <v>3</v>
      </c>
      <c r="EM382" t="s">
        <v>297</v>
      </c>
      <c r="EN382">
        <v>100</v>
      </c>
      <c r="EO382">
        <v>100</v>
      </c>
      <c r="EP382">
        <v>12.45</v>
      </c>
      <c r="EQ382">
        <v>0.1535</v>
      </c>
      <c r="ER382">
        <v>5.25304998807394</v>
      </c>
      <c r="ES382">
        <v>0.0095515401478521</v>
      </c>
      <c r="ET382">
        <v>-4.08282145803731e-06</v>
      </c>
      <c r="EU382">
        <v>9.61633180237613e-10</v>
      </c>
      <c r="EV382">
        <v>-0.0133641391554055</v>
      </c>
      <c r="EW382">
        <v>0.00964955815971448</v>
      </c>
      <c r="EX382">
        <v>0.000351754833574242</v>
      </c>
      <c r="EY382">
        <v>-6.74969522547015e-06</v>
      </c>
      <c r="EZ382">
        <v>-1</v>
      </c>
      <c r="FA382">
        <v>-1</v>
      </c>
      <c r="FB382">
        <v>-1</v>
      </c>
      <c r="FC382">
        <v>-1</v>
      </c>
      <c r="FD382">
        <v>12.6</v>
      </c>
      <c r="FE382">
        <v>12.6</v>
      </c>
      <c r="FF382">
        <v>2</v>
      </c>
      <c r="FG382">
        <v>793.037</v>
      </c>
      <c r="FH382">
        <v>741.452</v>
      </c>
      <c r="FI382">
        <v>20</v>
      </c>
      <c r="FJ382">
        <v>26.6981</v>
      </c>
      <c r="FK382">
        <v>30</v>
      </c>
      <c r="FL382">
        <v>26.7678</v>
      </c>
      <c r="FM382">
        <v>26.7431</v>
      </c>
      <c r="FN382">
        <v>63.5435</v>
      </c>
      <c r="FO382">
        <v>14.2568</v>
      </c>
      <c r="FP382">
        <v>6.08919</v>
      </c>
      <c r="FQ382">
        <v>20</v>
      </c>
      <c r="FR382">
        <v>1219.57</v>
      </c>
      <c r="FS382">
        <v>12.9953</v>
      </c>
      <c r="FT382">
        <v>100.065</v>
      </c>
      <c r="FU382">
        <v>100.428</v>
      </c>
    </row>
    <row r="383" spans="1:177">
      <c r="A383">
        <v>367</v>
      </c>
      <c r="B383">
        <v>1621534301.6</v>
      </c>
      <c r="C383">
        <v>732.099999904633</v>
      </c>
      <c r="D383" t="s">
        <v>1030</v>
      </c>
      <c r="E383" t="s">
        <v>1031</v>
      </c>
      <c r="G383">
        <v>1621534301.6</v>
      </c>
      <c r="H383">
        <f>CD383*AF383*(BZ383-CA383)/(100*BS383*(1000-AF383*BZ383))</f>
        <v>0</v>
      </c>
      <c r="I383">
        <f>CD383*AF383*(BY383-BX383*(1000-AF383*CA383)/(1000-AF383*BZ383))/(100*BS383)</f>
        <v>0</v>
      </c>
      <c r="J383">
        <f>BX383 - IF(AF383&gt;1, I383*BS383*100.0/(AH383*CL383), 0)</f>
        <v>0</v>
      </c>
      <c r="K383">
        <f>((Q383-H383/2)*J383-I383)/(Q383+H383/2)</f>
        <v>0</v>
      </c>
      <c r="L383">
        <f>K383*(CE383+CF383)/1000.0</f>
        <v>0</v>
      </c>
      <c r="M383">
        <f>(BX383 - IF(AF383&gt;1, I383*BS383*100.0/(AH383*CL383), 0))*(CE383+CF383)/1000.0</f>
        <v>0</v>
      </c>
      <c r="N383">
        <f>2.0/((1/P383-1/O383)+SIGN(P383)*SQRT((1/P383-1/O383)*(1/P383-1/O383) + 4*BT383/((BT383+1)*(BT383+1))*(2*1/P383*1/O383-1/O383*1/O383)))</f>
        <v>0</v>
      </c>
      <c r="O383">
        <f>IF(LEFT(BU383,1)&lt;&gt;"0",IF(LEFT(BU383,1)="1",3.0,BV383),$D$5+$E$5*(CL383*CE383/($K$5*1000))+$F$5*(CL383*CE383/($K$5*1000))*MAX(MIN(BS383,$J$5),$I$5)*MAX(MIN(BS383,$J$5),$I$5)+$G$5*MAX(MIN(BS383,$J$5),$I$5)*(CL383*CE383/($K$5*1000))+$H$5*(CL383*CE383/($K$5*1000))*(CL383*CE383/($K$5*1000)))</f>
        <v>0</v>
      </c>
      <c r="P383">
        <f>H383*(1000-(1000*0.61365*exp(17.502*T383/(240.97+T383))/(CE383+CF383)+BZ383)/2)/(1000*0.61365*exp(17.502*T383/(240.97+T383))/(CE383+CF383)-BZ383)</f>
        <v>0</v>
      </c>
      <c r="Q383">
        <f>1/((BT383+1)/(N383/1.6)+1/(O383/1.37)) + BT383/((BT383+1)/(N383/1.6) + BT383/(O383/1.37))</f>
        <v>0</v>
      </c>
      <c r="R383">
        <f>(BP383*BR383)</f>
        <v>0</v>
      </c>
      <c r="S383">
        <f>(CG383+(R383+2*0.95*5.67E-8*(((CG383+$B$7)+273)^4-(CG383+273)^4)-44100*H383)/(1.84*29.3*O383+8*0.95*5.67E-8*(CG383+273)^3))</f>
        <v>0</v>
      </c>
      <c r="T383">
        <f>($C$7*CH383+$D$7*CI383+$E$7*S383)</f>
        <v>0</v>
      </c>
      <c r="U383">
        <f>0.61365*exp(17.502*T383/(240.97+T383))</f>
        <v>0</v>
      </c>
      <c r="V383">
        <f>(W383/X383*100)</f>
        <v>0</v>
      </c>
      <c r="W383">
        <f>BZ383*(CE383+CF383)/1000</f>
        <v>0</v>
      </c>
      <c r="X383">
        <f>0.61365*exp(17.502*CG383/(240.97+CG383))</f>
        <v>0</v>
      </c>
      <c r="Y383">
        <f>(U383-BZ383*(CE383+CF383)/1000)</f>
        <v>0</v>
      </c>
      <c r="Z383">
        <f>(-H383*44100)</f>
        <v>0</v>
      </c>
      <c r="AA383">
        <f>2*29.3*O383*0.92*(CG383-T383)</f>
        <v>0</v>
      </c>
      <c r="AB383">
        <f>2*0.95*5.67E-8*(((CG383+$B$7)+273)^4-(T383+273)^4)</f>
        <v>0</v>
      </c>
      <c r="AC383">
        <f>R383+AB383+Z383+AA383</f>
        <v>0</v>
      </c>
      <c r="AD383">
        <v>0</v>
      </c>
      <c r="AE383">
        <v>0</v>
      </c>
      <c r="AF383">
        <f>IF(AD383*$H$13&gt;=AH383,1.0,(AH383/(AH383-AD383*$H$13)))</f>
        <v>0</v>
      </c>
      <c r="AG383">
        <f>(AF383-1)*100</f>
        <v>0</v>
      </c>
      <c r="AH383">
        <f>MAX(0,($B$13+$C$13*CL383)/(1+$D$13*CL383)*CE383/(CG383+273)*$E$13)</f>
        <v>0</v>
      </c>
      <c r="AI383" t="s">
        <v>294</v>
      </c>
      <c r="AJ383">
        <v>0</v>
      </c>
      <c r="AK383">
        <v>0</v>
      </c>
      <c r="AL383">
        <f>AK383-AJ383</f>
        <v>0</v>
      </c>
      <c r="AM383">
        <f>AL383/AK383</f>
        <v>0</v>
      </c>
      <c r="AN383">
        <v>0</v>
      </c>
      <c r="AO383" t="s">
        <v>294</v>
      </c>
      <c r="AP383">
        <v>0</v>
      </c>
      <c r="AQ383">
        <v>0</v>
      </c>
      <c r="AR383">
        <f>1-AP383/AQ383</f>
        <v>0</v>
      </c>
      <c r="AS383">
        <v>0.5</v>
      </c>
      <c r="AT383">
        <f>BP383</f>
        <v>0</v>
      </c>
      <c r="AU383">
        <f>I383</f>
        <v>0</v>
      </c>
      <c r="AV383">
        <f>AR383*AS383*AT383</f>
        <v>0</v>
      </c>
      <c r="AW383">
        <f>BB383/AQ383</f>
        <v>0</v>
      </c>
      <c r="AX383">
        <f>(AU383-AN383)/AT383</f>
        <v>0</v>
      </c>
      <c r="AY383">
        <f>(AK383-AQ383)/AQ383</f>
        <v>0</v>
      </c>
      <c r="AZ383" t="s">
        <v>294</v>
      </c>
      <c r="BA383">
        <v>0</v>
      </c>
      <c r="BB383">
        <f>AQ383-BA383</f>
        <v>0</v>
      </c>
      <c r="BC383">
        <f>(AQ383-AP383)/(AQ383-BA383)</f>
        <v>0</v>
      </c>
      <c r="BD383">
        <f>(AK383-AQ383)/(AK383-BA383)</f>
        <v>0</v>
      </c>
      <c r="BE383">
        <f>(AQ383-AP383)/(AQ383-AJ383)</f>
        <v>0</v>
      </c>
      <c r="BF383">
        <f>(AK383-AQ383)/(AK383-AJ383)</f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f>$B$11*CM383+$C$11*CN383+$F$11*CO383*(1-CR383)</f>
        <v>0</v>
      </c>
      <c r="BP383">
        <f>BO383*BQ383</f>
        <v>0</v>
      </c>
      <c r="BQ383">
        <f>($B$11*$D$9+$C$11*$D$9+$F$11*((DB383+CT383)/MAX(DB383+CT383+DC383, 0.1)*$I$9+DC383/MAX(DB383+CT383+DC383, 0.1)*$J$9))/($B$11+$C$11+$F$11)</f>
        <v>0</v>
      </c>
      <c r="BR383">
        <f>($B$11*$K$9+$C$11*$K$9+$F$11*((DB383+CT383)/MAX(DB383+CT383+DC383, 0.1)*$P$9+DC383/MAX(DB383+CT383+DC383, 0.1)*$Q$9))/($B$11+$C$11+$F$11)</f>
        <v>0</v>
      </c>
      <c r="BS383">
        <v>6</v>
      </c>
      <c r="BT383">
        <v>0.5</v>
      </c>
      <c r="BU383" t="s">
        <v>295</v>
      </c>
      <c r="BV383">
        <v>2</v>
      </c>
      <c r="BW383">
        <v>1621534301.6</v>
      </c>
      <c r="BX383">
        <v>1204.7</v>
      </c>
      <c r="BY383">
        <v>1214.89</v>
      </c>
      <c r="BZ383">
        <v>12.9444</v>
      </c>
      <c r="CA383">
        <v>12.9654</v>
      </c>
      <c r="CB383">
        <v>1192.23</v>
      </c>
      <c r="CC383">
        <v>12.7909</v>
      </c>
      <c r="CD383">
        <v>699.958</v>
      </c>
      <c r="CE383">
        <v>100.923</v>
      </c>
      <c r="CF383">
        <v>0.0999812</v>
      </c>
      <c r="CG383">
        <v>22.9243</v>
      </c>
      <c r="CH383">
        <v>22.8832</v>
      </c>
      <c r="CI383">
        <v>999.9</v>
      </c>
      <c r="CJ383">
        <v>0</v>
      </c>
      <c r="CK383">
        <v>0</v>
      </c>
      <c r="CL383">
        <v>10050</v>
      </c>
      <c r="CM383">
        <v>0</v>
      </c>
      <c r="CN383">
        <v>3.16624</v>
      </c>
      <c r="CO383">
        <v>600.114</v>
      </c>
      <c r="CP383">
        <v>0.933003</v>
      </c>
      <c r="CQ383">
        <v>0.0669971</v>
      </c>
      <c r="CR383">
        <v>0</v>
      </c>
      <c r="CS383">
        <v>3.2525</v>
      </c>
      <c r="CT383">
        <v>4.99951</v>
      </c>
      <c r="CU383">
        <v>86.5555</v>
      </c>
      <c r="CV383">
        <v>4815.02</v>
      </c>
      <c r="CW383">
        <v>37.562</v>
      </c>
      <c r="CX383">
        <v>41.375</v>
      </c>
      <c r="CY383">
        <v>39.937</v>
      </c>
      <c r="CZ383">
        <v>40.875</v>
      </c>
      <c r="DA383">
        <v>39.812</v>
      </c>
      <c r="DB383">
        <v>555.24</v>
      </c>
      <c r="DC383">
        <v>39.87</v>
      </c>
      <c r="DD383">
        <v>0</v>
      </c>
      <c r="DE383">
        <v>1621534305.4</v>
      </c>
      <c r="DF383">
        <v>0</v>
      </c>
      <c r="DG383">
        <v>3.451712</v>
      </c>
      <c r="DH383">
        <v>0.42587691533483</v>
      </c>
      <c r="DI383">
        <v>4.05085382634681</v>
      </c>
      <c r="DJ383">
        <v>86.518904</v>
      </c>
      <c r="DK383">
        <v>15</v>
      </c>
      <c r="DL383">
        <v>1621533543.5</v>
      </c>
      <c r="DM383" t="s">
        <v>296</v>
      </c>
      <c r="DN383">
        <v>1621533543</v>
      </c>
      <c r="DO383">
        <v>1621533543.5</v>
      </c>
      <c r="DP383">
        <v>4</v>
      </c>
      <c r="DQ383">
        <v>0.002</v>
      </c>
      <c r="DR383">
        <v>0.003</v>
      </c>
      <c r="DS383">
        <v>8.559</v>
      </c>
      <c r="DT383">
        <v>0.154</v>
      </c>
      <c r="DU383">
        <v>420</v>
      </c>
      <c r="DV383">
        <v>13</v>
      </c>
      <c r="DW383">
        <v>1.35</v>
      </c>
      <c r="DX383">
        <v>0.35</v>
      </c>
      <c r="DY383">
        <v>-10.1158143902439</v>
      </c>
      <c r="DZ383">
        <v>-0.903049965156793</v>
      </c>
      <c r="EA383">
        <v>0.178225814259693</v>
      </c>
      <c r="EB383">
        <v>0</v>
      </c>
      <c r="EC383">
        <v>3.47127714285714</v>
      </c>
      <c r="ED383">
        <v>0.11262622309198</v>
      </c>
      <c r="EE383">
        <v>0.169141638171283</v>
      </c>
      <c r="EF383">
        <v>1</v>
      </c>
      <c r="EG383">
        <v>-0.000361536097560976</v>
      </c>
      <c r="EH383">
        <v>-0.0795005232752613</v>
      </c>
      <c r="EI383">
        <v>0.0119837122314663</v>
      </c>
      <c r="EJ383">
        <v>1</v>
      </c>
      <c r="EK383">
        <v>2</v>
      </c>
      <c r="EL383">
        <v>3</v>
      </c>
      <c r="EM383" t="s">
        <v>306</v>
      </c>
      <c r="EN383">
        <v>100</v>
      </c>
      <c r="EO383">
        <v>100</v>
      </c>
      <c r="EP383">
        <v>12.47</v>
      </c>
      <c r="EQ383">
        <v>0.1535</v>
      </c>
      <c r="ER383">
        <v>5.25304998807394</v>
      </c>
      <c r="ES383">
        <v>0.0095515401478521</v>
      </c>
      <c r="ET383">
        <v>-4.08282145803731e-06</v>
      </c>
      <c r="EU383">
        <v>9.61633180237613e-10</v>
      </c>
      <c r="EV383">
        <v>-0.0133641391554055</v>
      </c>
      <c r="EW383">
        <v>0.00964955815971448</v>
      </c>
      <c r="EX383">
        <v>0.000351754833574242</v>
      </c>
      <c r="EY383">
        <v>-6.74969522547015e-06</v>
      </c>
      <c r="EZ383">
        <v>-1</v>
      </c>
      <c r="FA383">
        <v>-1</v>
      </c>
      <c r="FB383">
        <v>-1</v>
      </c>
      <c r="FC383">
        <v>-1</v>
      </c>
      <c r="FD383">
        <v>12.6</v>
      </c>
      <c r="FE383">
        <v>12.6</v>
      </c>
      <c r="FF383">
        <v>2</v>
      </c>
      <c r="FG383">
        <v>792.682</v>
      </c>
      <c r="FH383">
        <v>741.262</v>
      </c>
      <c r="FI383">
        <v>19.9999</v>
      </c>
      <c r="FJ383">
        <v>26.6967</v>
      </c>
      <c r="FK383">
        <v>30</v>
      </c>
      <c r="FL383">
        <v>26.7678</v>
      </c>
      <c r="FM383">
        <v>26.7431</v>
      </c>
      <c r="FN383">
        <v>63.6883</v>
      </c>
      <c r="FO383">
        <v>14.2568</v>
      </c>
      <c r="FP383">
        <v>6.08919</v>
      </c>
      <c r="FQ383">
        <v>20</v>
      </c>
      <c r="FR383">
        <v>1222.93</v>
      </c>
      <c r="FS383">
        <v>12.9953</v>
      </c>
      <c r="FT383">
        <v>100.063</v>
      </c>
      <c r="FU383">
        <v>100.428</v>
      </c>
    </row>
    <row r="384" spans="1:177">
      <c r="A384">
        <v>368</v>
      </c>
      <c r="B384">
        <v>1621534303.6</v>
      </c>
      <c r="C384">
        <v>734.099999904633</v>
      </c>
      <c r="D384" t="s">
        <v>1032</v>
      </c>
      <c r="E384" t="s">
        <v>1033</v>
      </c>
      <c r="G384">
        <v>1621534303.6</v>
      </c>
      <c r="H384">
        <f>CD384*AF384*(BZ384-CA384)/(100*BS384*(1000-AF384*BZ384))</f>
        <v>0</v>
      </c>
      <c r="I384">
        <f>CD384*AF384*(BY384-BX384*(1000-AF384*CA384)/(1000-AF384*BZ384))/(100*BS384)</f>
        <v>0</v>
      </c>
      <c r="J384">
        <f>BX384 - IF(AF384&gt;1, I384*BS384*100.0/(AH384*CL384), 0)</f>
        <v>0</v>
      </c>
      <c r="K384">
        <f>((Q384-H384/2)*J384-I384)/(Q384+H384/2)</f>
        <v>0</v>
      </c>
      <c r="L384">
        <f>K384*(CE384+CF384)/1000.0</f>
        <v>0</v>
      </c>
      <c r="M384">
        <f>(BX384 - IF(AF384&gt;1, I384*BS384*100.0/(AH384*CL384), 0))*(CE384+CF384)/1000.0</f>
        <v>0</v>
      </c>
      <c r="N384">
        <f>2.0/((1/P384-1/O384)+SIGN(P384)*SQRT((1/P384-1/O384)*(1/P384-1/O384) + 4*BT384/((BT384+1)*(BT384+1))*(2*1/P384*1/O384-1/O384*1/O384)))</f>
        <v>0</v>
      </c>
      <c r="O384">
        <f>IF(LEFT(BU384,1)&lt;&gt;"0",IF(LEFT(BU384,1)="1",3.0,BV384),$D$5+$E$5*(CL384*CE384/($K$5*1000))+$F$5*(CL384*CE384/($K$5*1000))*MAX(MIN(BS384,$J$5),$I$5)*MAX(MIN(BS384,$J$5),$I$5)+$G$5*MAX(MIN(BS384,$J$5),$I$5)*(CL384*CE384/($K$5*1000))+$H$5*(CL384*CE384/($K$5*1000))*(CL384*CE384/($K$5*1000)))</f>
        <v>0</v>
      </c>
      <c r="P384">
        <f>H384*(1000-(1000*0.61365*exp(17.502*T384/(240.97+T384))/(CE384+CF384)+BZ384)/2)/(1000*0.61365*exp(17.502*T384/(240.97+T384))/(CE384+CF384)-BZ384)</f>
        <v>0</v>
      </c>
      <c r="Q384">
        <f>1/((BT384+1)/(N384/1.6)+1/(O384/1.37)) + BT384/((BT384+1)/(N384/1.6) + BT384/(O384/1.37))</f>
        <v>0</v>
      </c>
      <c r="R384">
        <f>(BP384*BR384)</f>
        <v>0</v>
      </c>
      <c r="S384">
        <f>(CG384+(R384+2*0.95*5.67E-8*(((CG384+$B$7)+273)^4-(CG384+273)^4)-44100*H384)/(1.84*29.3*O384+8*0.95*5.67E-8*(CG384+273)^3))</f>
        <v>0</v>
      </c>
      <c r="T384">
        <f>($C$7*CH384+$D$7*CI384+$E$7*S384)</f>
        <v>0</v>
      </c>
      <c r="U384">
        <f>0.61365*exp(17.502*T384/(240.97+T384))</f>
        <v>0</v>
      </c>
      <c r="V384">
        <f>(W384/X384*100)</f>
        <v>0</v>
      </c>
      <c r="W384">
        <f>BZ384*(CE384+CF384)/1000</f>
        <v>0</v>
      </c>
      <c r="X384">
        <f>0.61365*exp(17.502*CG384/(240.97+CG384))</f>
        <v>0</v>
      </c>
      <c r="Y384">
        <f>(U384-BZ384*(CE384+CF384)/1000)</f>
        <v>0</v>
      </c>
      <c r="Z384">
        <f>(-H384*44100)</f>
        <v>0</v>
      </c>
      <c r="AA384">
        <f>2*29.3*O384*0.92*(CG384-T384)</f>
        <v>0</v>
      </c>
      <c r="AB384">
        <f>2*0.95*5.67E-8*(((CG384+$B$7)+273)^4-(T384+273)^4)</f>
        <v>0</v>
      </c>
      <c r="AC384">
        <f>R384+AB384+Z384+AA384</f>
        <v>0</v>
      </c>
      <c r="AD384">
        <v>0</v>
      </c>
      <c r="AE384">
        <v>0</v>
      </c>
      <c r="AF384">
        <f>IF(AD384*$H$13&gt;=AH384,1.0,(AH384/(AH384-AD384*$H$13)))</f>
        <v>0</v>
      </c>
      <c r="AG384">
        <f>(AF384-1)*100</f>
        <v>0</v>
      </c>
      <c r="AH384">
        <f>MAX(0,($B$13+$C$13*CL384)/(1+$D$13*CL384)*CE384/(CG384+273)*$E$13)</f>
        <v>0</v>
      </c>
      <c r="AI384" t="s">
        <v>294</v>
      </c>
      <c r="AJ384">
        <v>0</v>
      </c>
      <c r="AK384">
        <v>0</v>
      </c>
      <c r="AL384">
        <f>AK384-AJ384</f>
        <v>0</v>
      </c>
      <c r="AM384">
        <f>AL384/AK384</f>
        <v>0</v>
      </c>
      <c r="AN384">
        <v>0</v>
      </c>
      <c r="AO384" t="s">
        <v>294</v>
      </c>
      <c r="AP384">
        <v>0</v>
      </c>
      <c r="AQ384">
        <v>0</v>
      </c>
      <c r="AR384">
        <f>1-AP384/AQ384</f>
        <v>0</v>
      </c>
      <c r="AS384">
        <v>0.5</v>
      </c>
      <c r="AT384">
        <f>BP384</f>
        <v>0</v>
      </c>
      <c r="AU384">
        <f>I384</f>
        <v>0</v>
      </c>
      <c r="AV384">
        <f>AR384*AS384*AT384</f>
        <v>0</v>
      </c>
      <c r="AW384">
        <f>BB384/AQ384</f>
        <v>0</v>
      </c>
      <c r="AX384">
        <f>(AU384-AN384)/AT384</f>
        <v>0</v>
      </c>
      <c r="AY384">
        <f>(AK384-AQ384)/AQ384</f>
        <v>0</v>
      </c>
      <c r="AZ384" t="s">
        <v>294</v>
      </c>
      <c r="BA384">
        <v>0</v>
      </c>
      <c r="BB384">
        <f>AQ384-BA384</f>
        <v>0</v>
      </c>
      <c r="BC384">
        <f>(AQ384-AP384)/(AQ384-BA384)</f>
        <v>0</v>
      </c>
      <c r="BD384">
        <f>(AK384-AQ384)/(AK384-BA384)</f>
        <v>0</v>
      </c>
      <c r="BE384">
        <f>(AQ384-AP384)/(AQ384-AJ384)</f>
        <v>0</v>
      </c>
      <c r="BF384">
        <f>(AK384-AQ384)/(AK384-AJ384)</f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f>$B$11*CM384+$C$11*CN384+$F$11*CO384*(1-CR384)</f>
        <v>0</v>
      </c>
      <c r="BP384">
        <f>BO384*BQ384</f>
        <v>0</v>
      </c>
      <c r="BQ384">
        <f>($B$11*$D$9+$C$11*$D$9+$F$11*((DB384+CT384)/MAX(DB384+CT384+DC384, 0.1)*$I$9+DC384/MAX(DB384+CT384+DC384, 0.1)*$J$9))/($B$11+$C$11+$F$11)</f>
        <v>0</v>
      </c>
      <c r="BR384">
        <f>($B$11*$K$9+$C$11*$K$9+$F$11*((DB384+CT384)/MAX(DB384+CT384+DC384, 0.1)*$P$9+DC384/MAX(DB384+CT384+DC384, 0.1)*$Q$9))/($B$11+$C$11+$F$11)</f>
        <v>0</v>
      </c>
      <c r="BS384">
        <v>6</v>
      </c>
      <c r="BT384">
        <v>0.5</v>
      </c>
      <c r="BU384" t="s">
        <v>295</v>
      </c>
      <c r="BV384">
        <v>2</v>
      </c>
      <c r="BW384">
        <v>1621534303.6</v>
      </c>
      <c r="BX384">
        <v>1208.13</v>
      </c>
      <c r="BY384">
        <v>1218.23</v>
      </c>
      <c r="BZ384">
        <v>12.9517</v>
      </c>
      <c r="CA384">
        <v>12.9619</v>
      </c>
      <c r="CB384">
        <v>1195.65</v>
      </c>
      <c r="CC384">
        <v>12.7982</v>
      </c>
      <c r="CD384">
        <v>699.954</v>
      </c>
      <c r="CE384">
        <v>100.923</v>
      </c>
      <c r="CF384">
        <v>0.100798</v>
      </c>
      <c r="CG384">
        <v>22.9251</v>
      </c>
      <c r="CH384">
        <v>22.8763</v>
      </c>
      <c r="CI384">
        <v>999.9</v>
      </c>
      <c r="CJ384">
        <v>0</v>
      </c>
      <c r="CK384">
        <v>0</v>
      </c>
      <c r="CL384">
        <v>9990</v>
      </c>
      <c r="CM384">
        <v>0</v>
      </c>
      <c r="CN384">
        <v>3.16624</v>
      </c>
      <c r="CO384">
        <v>599.813</v>
      </c>
      <c r="CP384">
        <v>0.932968</v>
      </c>
      <c r="CQ384">
        <v>0.0670323</v>
      </c>
      <c r="CR384">
        <v>0</v>
      </c>
      <c r="CS384">
        <v>3.6299</v>
      </c>
      <c r="CT384">
        <v>4.99951</v>
      </c>
      <c r="CU384">
        <v>86.1077</v>
      </c>
      <c r="CV384">
        <v>4812.54</v>
      </c>
      <c r="CW384">
        <v>37.562</v>
      </c>
      <c r="CX384">
        <v>41.375</v>
      </c>
      <c r="CY384">
        <v>39.937</v>
      </c>
      <c r="CZ384">
        <v>40.875</v>
      </c>
      <c r="DA384">
        <v>39.875</v>
      </c>
      <c r="DB384">
        <v>554.94</v>
      </c>
      <c r="DC384">
        <v>39.87</v>
      </c>
      <c r="DD384">
        <v>0</v>
      </c>
      <c r="DE384">
        <v>1621534307.2</v>
      </c>
      <c r="DF384">
        <v>0</v>
      </c>
      <c r="DG384">
        <v>3.47638846153846</v>
      </c>
      <c r="DH384">
        <v>0.399695718543199</v>
      </c>
      <c r="DI384">
        <v>2.89696068025776</v>
      </c>
      <c r="DJ384">
        <v>86.50175</v>
      </c>
      <c r="DK384">
        <v>15</v>
      </c>
      <c r="DL384">
        <v>1621533543.5</v>
      </c>
      <c r="DM384" t="s">
        <v>296</v>
      </c>
      <c r="DN384">
        <v>1621533543</v>
      </c>
      <c r="DO384">
        <v>1621533543.5</v>
      </c>
      <c r="DP384">
        <v>4</v>
      </c>
      <c r="DQ384">
        <v>0.002</v>
      </c>
      <c r="DR384">
        <v>0.003</v>
      </c>
      <c r="DS384">
        <v>8.559</v>
      </c>
      <c r="DT384">
        <v>0.154</v>
      </c>
      <c r="DU384">
        <v>420</v>
      </c>
      <c r="DV384">
        <v>13</v>
      </c>
      <c r="DW384">
        <v>1.35</v>
      </c>
      <c r="DX384">
        <v>0.35</v>
      </c>
      <c r="DY384">
        <v>-10.1382570731707</v>
      </c>
      <c r="DZ384">
        <v>-1.09656543554008</v>
      </c>
      <c r="EA384">
        <v>0.171366210777713</v>
      </c>
      <c r="EB384">
        <v>0</v>
      </c>
      <c r="EC384">
        <v>3.46533823529412</v>
      </c>
      <c r="ED384">
        <v>0.171277876549397</v>
      </c>
      <c r="EE384">
        <v>0.169781518800774</v>
      </c>
      <c r="EF384">
        <v>1</v>
      </c>
      <c r="EG384">
        <v>-0.00258657390243902</v>
      </c>
      <c r="EH384">
        <v>-0.100473827038327</v>
      </c>
      <c r="EI384">
        <v>0.0131043700986862</v>
      </c>
      <c r="EJ384">
        <v>0</v>
      </c>
      <c r="EK384">
        <v>1</v>
      </c>
      <c r="EL384">
        <v>3</v>
      </c>
      <c r="EM384" t="s">
        <v>343</v>
      </c>
      <c r="EN384">
        <v>100</v>
      </c>
      <c r="EO384">
        <v>100</v>
      </c>
      <c r="EP384">
        <v>12.48</v>
      </c>
      <c r="EQ384">
        <v>0.1535</v>
      </c>
      <c r="ER384">
        <v>5.25304998807394</v>
      </c>
      <c r="ES384">
        <v>0.0095515401478521</v>
      </c>
      <c r="ET384">
        <v>-4.08282145803731e-06</v>
      </c>
      <c r="EU384">
        <v>9.61633180237613e-10</v>
      </c>
      <c r="EV384">
        <v>-0.0133641391554055</v>
      </c>
      <c r="EW384">
        <v>0.00964955815971448</v>
      </c>
      <c r="EX384">
        <v>0.000351754833574242</v>
      </c>
      <c r="EY384">
        <v>-6.74969522547015e-06</v>
      </c>
      <c r="EZ384">
        <v>-1</v>
      </c>
      <c r="FA384">
        <v>-1</v>
      </c>
      <c r="FB384">
        <v>-1</v>
      </c>
      <c r="FC384">
        <v>-1</v>
      </c>
      <c r="FD384">
        <v>12.7</v>
      </c>
      <c r="FE384">
        <v>12.7</v>
      </c>
      <c r="FF384">
        <v>2</v>
      </c>
      <c r="FG384">
        <v>792.681</v>
      </c>
      <c r="FH384">
        <v>741.831</v>
      </c>
      <c r="FI384">
        <v>20</v>
      </c>
      <c r="FJ384">
        <v>26.6958</v>
      </c>
      <c r="FK384">
        <v>30</v>
      </c>
      <c r="FL384">
        <v>26.7678</v>
      </c>
      <c r="FM384">
        <v>26.7431</v>
      </c>
      <c r="FN384">
        <v>63.8272</v>
      </c>
      <c r="FO384">
        <v>14.2568</v>
      </c>
      <c r="FP384">
        <v>6.08919</v>
      </c>
      <c r="FQ384">
        <v>20</v>
      </c>
      <c r="FR384">
        <v>1226.28</v>
      </c>
      <c r="FS384">
        <v>12.9953</v>
      </c>
      <c r="FT384">
        <v>100.063</v>
      </c>
      <c r="FU384">
        <v>100.427</v>
      </c>
    </row>
    <row r="385" spans="1:177">
      <c r="A385">
        <v>369</v>
      </c>
      <c r="B385">
        <v>1621534305.6</v>
      </c>
      <c r="C385">
        <v>736.099999904633</v>
      </c>
      <c r="D385" t="s">
        <v>1034</v>
      </c>
      <c r="E385" t="s">
        <v>1035</v>
      </c>
      <c r="G385">
        <v>1621534305.6</v>
      </c>
      <c r="H385">
        <f>CD385*AF385*(BZ385-CA385)/(100*BS385*(1000-AF385*BZ385))</f>
        <v>0</v>
      </c>
      <c r="I385">
        <f>CD385*AF385*(BY385-BX385*(1000-AF385*CA385)/(1000-AF385*BZ385))/(100*BS385)</f>
        <v>0</v>
      </c>
      <c r="J385">
        <f>BX385 - IF(AF385&gt;1, I385*BS385*100.0/(AH385*CL385), 0)</f>
        <v>0</v>
      </c>
      <c r="K385">
        <f>((Q385-H385/2)*J385-I385)/(Q385+H385/2)</f>
        <v>0</v>
      </c>
      <c r="L385">
        <f>K385*(CE385+CF385)/1000.0</f>
        <v>0</v>
      </c>
      <c r="M385">
        <f>(BX385 - IF(AF385&gt;1, I385*BS385*100.0/(AH385*CL385), 0))*(CE385+CF385)/1000.0</f>
        <v>0</v>
      </c>
      <c r="N385">
        <f>2.0/((1/P385-1/O385)+SIGN(P385)*SQRT((1/P385-1/O385)*(1/P385-1/O385) + 4*BT385/((BT385+1)*(BT385+1))*(2*1/P385*1/O385-1/O385*1/O385)))</f>
        <v>0</v>
      </c>
      <c r="O385">
        <f>IF(LEFT(BU385,1)&lt;&gt;"0",IF(LEFT(BU385,1)="1",3.0,BV385),$D$5+$E$5*(CL385*CE385/($K$5*1000))+$F$5*(CL385*CE385/($K$5*1000))*MAX(MIN(BS385,$J$5),$I$5)*MAX(MIN(BS385,$J$5),$I$5)+$G$5*MAX(MIN(BS385,$J$5),$I$5)*(CL385*CE385/($K$5*1000))+$H$5*(CL385*CE385/($K$5*1000))*(CL385*CE385/($K$5*1000)))</f>
        <v>0</v>
      </c>
      <c r="P385">
        <f>H385*(1000-(1000*0.61365*exp(17.502*T385/(240.97+T385))/(CE385+CF385)+BZ385)/2)/(1000*0.61365*exp(17.502*T385/(240.97+T385))/(CE385+CF385)-BZ385)</f>
        <v>0</v>
      </c>
      <c r="Q385">
        <f>1/((BT385+1)/(N385/1.6)+1/(O385/1.37)) + BT385/((BT385+1)/(N385/1.6) + BT385/(O385/1.37))</f>
        <v>0</v>
      </c>
      <c r="R385">
        <f>(BP385*BR385)</f>
        <v>0</v>
      </c>
      <c r="S385">
        <f>(CG385+(R385+2*0.95*5.67E-8*(((CG385+$B$7)+273)^4-(CG385+273)^4)-44100*H385)/(1.84*29.3*O385+8*0.95*5.67E-8*(CG385+273)^3))</f>
        <v>0</v>
      </c>
      <c r="T385">
        <f>($C$7*CH385+$D$7*CI385+$E$7*S385)</f>
        <v>0</v>
      </c>
      <c r="U385">
        <f>0.61365*exp(17.502*T385/(240.97+T385))</f>
        <v>0</v>
      </c>
      <c r="V385">
        <f>(W385/X385*100)</f>
        <v>0</v>
      </c>
      <c r="W385">
        <f>BZ385*(CE385+CF385)/1000</f>
        <v>0</v>
      </c>
      <c r="X385">
        <f>0.61365*exp(17.502*CG385/(240.97+CG385))</f>
        <v>0</v>
      </c>
      <c r="Y385">
        <f>(U385-BZ385*(CE385+CF385)/1000)</f>
        <v>0</v>
      </c>
      <c r="Z385">
        <f>(-H385*44100)</f>
        <v>0</v>
      </c>
      <c r="AA385">
        <f>2*29.3*O385*0.92*(CG385-T385)</f>
        <v>0</v>
      </c>
      <c r="AB385">
        <f>2*0.95*5.67E-8*(((CG385+$B$7)+273)^4-(T385+273)^4)</f>
        <v>0</v>
      </c>
      <c r="AC385">
        <f>R385+AB385+Z385+AA385</f>
        <v>0</v>
      </c>
      <c r="AD385">
        <v>0</v>
      </c>
      <c r="AE385">
        <v>0</v>
      </c>
      <c r="AF385">
        <f>IF(AD385*$H$13&gt;=AH385,1.0,(AH385/(AH385-AD385*$H$13)))</f>
        <v>0</v>
      </c>
      <c r="AG385">
        <f>(AF385-1)*100</f>
        <v>0</v>
      </c>
      <c r="AH385">
        <f>MAX(0,($B$13+$C$13*CL385)/(1+$D$13*CL385)*CE385/(CG385+273)*$E$13)</f>
        <v>0</v>
      </c>
      <c r="AI385" t="s">
        <v>294</v>
      </c>
      <c r="AJ385">
        <v>0</v>
      </c>
      <c r="AK385">
        <v>0</v>
      </c>
      <c r="AL385">
        <f>AK385-AJ385</f>
        <v>0</v>
      </c>
      <c r="AM385">
        <f>AL385/AK385</f>
        <v>0</v>
      </c>
      <c r="AN385">
        <v>0</v>
      </c>
      <c r="AO385" t="s">
        <v>294</v>
      </c>
      <c r="AP385">
        <v>0</v>
      </c>
      <c r="AQ385">
        <v>0</v>
      </c>
      <c r="AR385">
        <f>1-AP385/AQ385</f>
        <v>0</v>
      </c>
      <c r="AS385">
        <v>0.5</v>
      </c>
      <c r="AT385">
        <f>BP385</f>
        <v>0</v>
      </c>
      <c r="AU385">
        <f>I385</f>
        <v>0</v>
      </c>
      <c r="AV385">
        <f>AR385*AS385*AT385</f>
        <v>0</v>
      </c>
      <c r="AW385">
        <f>BB385/AQ385</f>
        <v>0</v>
      </c>
      <c r="AX385">
        <f>(AU385-AN385)/AT385</f>
        <v>0</v>
      </c>
      <c r="AY385">
        <f>(AK385-AQ385)/AQ385</f>
        <v>0</v>
      </c>
      <c r="AZ385" t="s">
        <v>294</v>
      </c>
      <c r="BA385">
        <v>0</v>
      </c>
      <c r="BB385">
        <f>AQ385-BA385</f>
        <v>0</v>
      </c>
      <c r="BC385">
        <f>(AQ385-AP385)/(AQ385-BA385)</f>
        <v>0</v>
      </c>
      <c r="BD385">
        <f>(AK385-AQ385)/(AK385-BA385)</f>
        <v>0</v>
      </c>
      <c r="BE385">
        <f>(AQ385-AP385)/(AQ385-AJ385)</f>
        <v>0</v>
      </c>
      <c r="BF385">
        <f>(AK385-AQ385)/(AK385-AJ385)</f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f>$B$11*CM385+$C$11*CN385+$F$11*CO385*(1-CR385)</f>
        <v>0</v>
      </c>
      <c r="BP385">
        <f>BO385*BQ385</f>
        <v>0</v>
      </c>
      <c r="BQ385">
        <f>($B$11*$D$9+$C$11*$D$9+$F$11*((DB385+CT385)/MAX(DB385+CT385+DC385, 0.1)*$I$9+DC385/MAX(DB385+CT385+DC385, 0.1)*$J$9))/($B$11+$C$11+$F$11)</f>
        <v>0</v>
      </c>
      <c r="BR385">
        <f>($B$11*$K$9+$C$11*$K$9+$F$11*((DB385+CT385)/MAX(DB385+CT385+DC385, 0.1)*$P$9+DC385/MAX(DB385+CT385+DC385, 0.1)*$Q$9))/($B$11+$C$11+$F$11)</f>
        <v>0</v>
      </c>
      <c r="BS385">
        <v>6</v>
      </c>
      <c r="BT385">
        <v>0.5</v>
      </c>
      <c r="BU385" t="s">
        <v>295</v>
      </c>
      <c r="BV385">
        <v>2</v>
      </c>
      <c r="BW385">
        <v>1621534305.6</v>
      </c>
      <c r="BX385">
        <v>1211.52</v>
      </c>
      <c r="BY385">
        <v>1221.72</v>
      </c>
      <c r="BZ385">
        <v>12.9489</v>
      </c>
      <c r="CA385">
        <v>12.9624</v>
      </c>
      <c r="CB385">
        <v>1199.03</v>
      </c>
      <c r="CC385">
        <v>12.7953</v>
      </c>
      <c r="CD385">
        <v>700.269</v>
      </c>
      <c r="CE385">
        <v>100.926</v>
      </c>
      <c r="CF385">
        <v>0.100927</v>
      </c>
      <c r="CG385">
        <v>22.9239</v>
      </c>
      <c r="CH385">
        <v>22.9086</v>
      </c>
      <c r="CI385">
        <v>999.9</v>
      </c>
      <c r="CJ385">
        <v>0</v>
      </c>
      <c r="CK385">
        <v>0</v>
      </c>
      <c r="CL385">
        <v>9970</v>
      </c>
      <c r="CM385">
        <v>0</v>
      </c>
      <c r="CN385">
        <v>3.16624</v>
      </c>
      <c r="CO385">
        <v>599.816</v>
      </c>
      <c r="CP385">
        <v>0.932968</v>
      </c>
      <c r="CQ385">
        <v>0.0670323</v>
      </c>
      <c r="CR385">
        <v>0</v>
      </c>
      <c r="CS385">
        <v>3.4132</v>
      </c>
      <c r="CT385">
        <v>4.99951</v>
      </c>
      <c r="CU385">
        <v>86.5901</v>
      </c>
      <c r="CV385">
        <v>4812.57</v>
      </c>
      <c r="CW385">
        <v>37.562</v>
      </c>
      <c r="CX385">
        <v>41.375</v>
      </c>
      <c r="CY385">
        <v>40</v>
      </c>
      <c r="CZ385">
        <v>40.875</v>
      </c>
      <c r="DA385">
        <v>39.875</v>
      </c>
      <c r="DB385">
        <v>554.94</v>
      </c>
      <c r="DC385">
        <v>39.87</v>
      </c>
      <c r="DD385">
        <v>0</v>
      </c>
      <c r="DE385">
        <v>1621534309.6</v>
      </c>
      <c r="DF385">
        <v>0</v>
      </c>
      <c r="DG385">
        <v>3.49089230769231</v>
      </c>
      <c r="DH385">
        <v>-0.0823179585091003</v>
      </c>
      <c r="DI385">
        <v>2.38278631665234</v>
      </c>
      <c r="DJ385">
        <v>86.5413269230769</v>
      </c>
      <c r="DK385">
        <v>15</v>
      </c>
      <c r="DL385">
        <v>1621533543.5</v>
      </c>
      <c r="DM385" t="s">
        <v>296</v>
      </c>
      <c r="DN385">
        <v>1621533543</v>
      </c>
      <c r="DO385">
        <v>1621533543.5</v>
      </c>
      <c r="DP385">
        <v>4</v>
      </c>
      <c r="DQ385">
        <v>0.002</v>
      </c>
      <c r="DR385">
        <v>0.003</v>
      </c>
      <c r="DS385">
        <v>8.559</v>
      </c>
      <c r="DT385">
        <v>0.154</v>
      </c>
      <c r="DU385">
        <v>420</v>
      </c>
      <c r="DV385">
        <v>13</v>
      </c>
      <c r="DW385">
        <v>1.35</v>
      </c>
      <c r="DX385">
        <v>0.35</v>
      </c>
      <c r="DY385">
        <v>-10.1690336585366</v>
      </c>
      <c r="DZ385">
        <v>-0.858177909407648</v>
      </c>
      <c r="EA385">
        <v>0.162331925068273</v>
      </c>
      <c r="EB385">
        <v>0</v>
      </c>
      <c r="EC385">
        <v>3.47241176470588</v>
      </c>
      <c r="ED385">
        <v>0.306322062552825</v>
      </c>
      <c r="EE385">
        <v>0.167969667718182</v>
      </c>
      <c r="EF385">
        <v>1</v>
      </c>
      <c r="EG385">
        <v>-0.00426587658536585</v>
      </c>
      <c r="EH385">
        <v>-0.10084345902439</v>
      </c>
      <c r="EI385">
        <v>0.0131383914265305</v>
      </c>
      <c r="EJ385">
        <v>0</v>
      </c>
      <c r="EK385">
        <v>1</v>
      </c>
      <c r="EL385">
        <v>3</v>
      </c>
      <c r="EM385" t="s">
        <v>343</v>
      </c>
      <c r="EN385">
        <v>100</v>
      </c>
      <c r="EO385">
        <v>100</v>
      </c>
      <c r="EP385">
        <v>12.49</v>
      </c>
      <c r="EQ385">
        <v>0.1536</v>
      </c>
      <c r="ER385">
        <v>5.25304998807394</v>
      </c>
      <c r="ES385">
        <v>0.0095515401478521</v>
      </c>
      <c r="ET385">
        <v>-4.08282145803731e-06</v>
      </c>
      <c r="EU385">
        <v>9.61633180237613e-10</v>
      </c>
      <c r="EV385">
        <v>-0.0133641391554055</v>
      </c>
      <c r="EW385">
        <v>0.00964955815971448</v>
      </c>
      <c r="EX385">
        <v>0.000351754833574242</v>
      </c>
      <c r="EY385">
        <v>-6.74969522547015e-06</v>
      </c>
      <c r="EZ385">
        <v>-1</v>
      </c>
      <c r="FA385">
        <v>-1</v>
      </c>
      <c r="FB385">
        <v>-1</v>
      </c>
      <c r="FC385">
        <v>-1</v>
      </c>
      <c r="FD385">
        <v>12.7</v>
      </c>
      <c r="FE385">
        <v>12.7</v>
      </c>
      <c r="FF385">
        <v>2</v>
      </c>
      <c r="FG385">
        <v>793.571</v>
      </c>
      <c r="FH385">
        <v>741.452</v>
      </c>
      <c r="FI385">
        <v>19.9998</v>
      </c>
      <c r="FJ385">
        <v>26.6958</v>
      </c>
      <c r="FK385">
        <v>30</v>
      </c>
      <c r="FL385">
        <v>26.7678</v>
      </c>
      <c r="FM385">
        <v>26.7431</v>
      </c>
      <c r="FN385">
        <v>63.9755</v>
      </c>
      <c r="FO385">
        <v>14.2568</v>
      </c>
      <c r="FP385">
        <v>6.08919</v>
      </c>
      <c r="FQ385">
        <v>20</v>
      </c>
      <c r="FR385">
        <v>1229.63</v>
      </c>
      <c r="FS385">
        <v>12.9953</v>
      </c>
      <c r="FT385">
        <v>100.064</v>
      </c>
      <c r="FU385">
        <v>100.431</v>
      </c>
    </row>
    <row r="386" spans="1:177">
      <c r="A386">
        <v>370</v>
      </c>
      <c r="B386">
        <v>1621534307.6</v>
      </c>
      <c r="C386">
        <v>738.099999904633</v>
      </c>
      <c r="D386" t="s">
        <v>1036</v>
      </c>
      <c r="E386" t="s">
        <v>1037</v>
      </c>
      <c r="G386">
        <v>1621534307.6</v>
      </c>
      <c r="H386">
        <f>CD386*AF386*(BZ386-CA386)/(100*BS386*(1000-AF386*BZ386))</f>
        <v>0</v>
      </c>
      <c r="I386">
        <f>CD386*AF386*(BY386-BX386*(1000-AF386*CA386)/(1000-AF386*BZ386))/(100*BS386)</f>
        <v>0</v>
      </c>
      <c r="J386">
        <f>BX386 - IF(AF386&gt;1, I386*BS386*100.0/(AH386*CL386), 0)</f>
        <v>0</v>
      </c>
      <c r="K386">
        <f>((Q386-H386/2)*J386-I386)/(Q386+H386/2)</f>
        <v>0</v>
      </c>
      <c r="L386">
        <f>K386*(CE386+CF386)/1000.0</f>
        <v>0</v>
      </c>
      <c r="M386">
        <f>(BX386 - IF(AF386&gt;1, I386*BS386*100.0/(AH386*CL386), 0))*(CE386+CF386)/1000.0</f>
        <v>0</v>
      </c>
      <c r="N386">
        <f>2.0/((1/P386-1/O386)+SIGN(P386)*SQRT((1/P386-1/O386)*(1/P386-1/O386) + 4*BT386/((BT386+1)*(BT386+1))*(2*1/P386*1/O386-1/O386*1/O386)))</f>
        <v>0</v>
      </c>
      <c r="O386">
        <f>IF(LEFT(BU386,1)&lt;&gt;"0",IF(LEFT(BU386,1)="1",3.0,BV386),$D$5+$E$5*(CL386*CE386/($K$5*1000))+$F$5*(CL386*CE386/($K$5*1000))*MAX(MIN(BS386,$J$5),$I$5)*MAX(MIN(BS386,$J$5),$I$5)+$G$5*MAX(MIN(BS386,$J$5),$I$5)*(CL386*CE386/($K$5*1000))+$H$5*(CL386*CE386/($K$5*1000))*(CL386*CE386/($K$5*1000)))</f>
        <v>0</v>
      </c>
      <c r="P386">
        <f>H386*(1000-(1000*0.61365*exp(17.502*T386/(240.97+T386))/(CE386+CF386)+BZ386)/2)/(1000*0.61365*exp(17.502*T386/(240.97+T386))/(CE386+CF386)-BZ386)</f>
        <v>0</v>
      </c>
      <c r="Q386">
        <f>1/((BT386+1)/(N386/1.6)+1/(O386/1.37)) + BT386/((BT386+1)/(N386/1.6) + BT386/(O386/1.37))</f>
        <v>0</v>
      </c>
      <c r="R386">
        <f>(BP386*BR386)</f>
        <v>0</v>
      </c>
      <c r="S386">
        <f>(CG386+(R386+2*0.95*5.67E-8*(((CG386+$B$7)+273)^4-(CG386+273)^4)-44100*H386)/(1.84*29.3*O386+8*0.95*5.67E-8*(CG386+273)^3))</f>
        <v>0</v>
      </c>
      <c r="T386">
        <f>($C$7*CH386+$D$7*CI386+$E$7*S386)</f>
        <v>0</v>
      </c>
      <c r="U386">
        <f>0.61365*exp(17.502*T386/(240.97+T386))</f>
        <v>0</v>
      </c>
      <c r="V386">
        <f>(W386/X386*100)</f>
        <v>0</v>
      </c>
      <c r="W386">
        <f>BZ386*(CE386+CF386)/1000</f>
        <v>0</v>
      </c>
      <c r="X386">
        <f>0.61365*exp(17.502*CG386/(240.97+CG386))</f>
        <v>0</v>
      </c>
      <c r="Y386">
        <f>(U386-BZ386*(CE386+CF386)/1000)</f>
        <v>0</v>
      </c>
      <c r="Z386">
        <f>(-H386*44100)</f>
        <v>0</v>
      </c>
      <c r="AA386">
        <f>2*29.3*O386*0.92*(CG386-T386)</f>
        <v>0</v>
      </c>
      <c r="AB386">
        <f>2*0.95*5.67E-8*(((CG386+$B$7)+273)^4-(T386+273)^4)</f>
        <v>0</v>
      </c>
      <c r="AC386">
        <f>R386+AB386+Z386+AA386</f>
        <v>0</v>
      </c>
      <c r="AD386">
        <v>0</v>
      </c>
      <c r="AE386">
        <v>0</v>
      </c>
      <c r="AF386">
        <f>IF(AD386*$H$13&gt;=AH386,1.0,(AH386/(AH386-AD386*$H$13)))</f>
        <v>0</v>
      </c>
      <c r="AG386">
        <f>(AF386-1)*100</f>
        <v>0</v>
      </c>
      <c r="AH386">
        <f>MAX(0,($B$13+$C$13*CL386)/(1+$D$13*CL386)*CE386/(CG386+273)*$E$13)</f>
        <v>0</v>
      </c>
      <c r="AI386" t="s">
        <v>294</v>
      </c>
      <c r="AJ386">
        <v>0</v>
      </c>
      <c r="AK386">
        <v>0</v>
      </c>
      <c r="AL386">
        <f>AK386-AJ386</f>
        <v>0</v>
      </c>
      <c r="AM386">
        <f>AL386/AK386</f>
        <v>0</v>
      </c>
      <c r="AN386">
        <v>0</v>
      </c>
      <c r="AO386" t="s">
        <v>294</v>
      </c>
      <c r="AP386">
        <v>0</v>
      </c>
      <c r="AQ386">
        <v>0</v>
      </c>
      <c r="AR386">
        <f>1-AP386/AQ386</f>
        <v>0</v>
      </c>
      <c r="AS386">
        <v>0.5</v>
      </c>
      <c r="AT386">
        <f>BP386</f>
        <v>0</v>
      </c>
      <c r="AU386">
        <f>I386</f>
        <v>0</v>
      </c>
      <c r="AV386">
        <f>AR386*AS386*AT386</f>
        <v>0</v>
      </c>
      <c r="AW386">
        <f>BB386/AQ386</f>
        <v>0</v>
      </c>
      <c r="AX386">
        <f>(AU386-AN386)/AT386</f>
        <v>0</v>
      </c>
      <c r="AY386">
        <f>(AK386-AQ386)/AQ386</f>
        <v>0</v>
      </c>
      <c r="AZ386" t="s">
        <v>294</v>
      </c>
      <c r="BA386">
        <v>0</v>
      </c>
      <c r="BB386">
        <f>AQ386-BA386</f>
        <v>0</v>
      </c>
      <c r="BC386">
        <f>(AQ386-AP386)/(AQ386-BA386)</f>
        <v>0</v>
      </c>
      <c r="BD386">
        <f>(AK386-AQ386)/(AK386-BA386)</f>
        <v>0</v>
      </c>
      <c r="BE386">
        <f>(AQ386-AP386)/(AQ386-AJ386)</f>
        <v>0</v>
      </c>
      <c r="BF386">
        <f>(AK386-AQ386)/(AK386-AJ386)</f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f>$B$11*CM386+$C$11*CN386+$F$11*CO386*(1-CR386)</f>
        <v>0</v>
      </c>
      <c r="BP386">
        <f>BO386*BQ386</f>
        <v>0</v>
      </c>
      <c r="BQ386">
        <f>($B$11*$D$9+$C$11*$D$9+$F$11*((DB386+CT386)/MAX(DB386+CT386+DC386, 0.1)*$I$9+DC386/MAX(DB386+CT386+DC386, 0.1)*$J$9))/($B$11+$C$11+$F$11)</f>
        <v>0</v>
      </c>
      <c r="BR386">
        <f>($B$11*$K$9+$C$11*$K$9+$F$11*((DB386+CT386)/MAX(DB386+CT386+DC386, 0.1)*$P$9+DC386/MAX(DB386+CT386+DC386, 0.1)*$Q$9))/($B$11+$C$11+$F$11)</f>
        <v>0</v>
      </c>
      <c r="BS386">
        <v>6</v>
      </c>
      <c r="BT386">
        <v>0.5</v>
      </c>
      <c r="BU386" t="s">
        <v>295</v>
      </c>
      <c r="BV386">
        <v>2</v>
      </c>
      <c r="BW386">
        <v>1621534307.6</v>
      </c>
      <c r="BX386">
        <v>1214.77</v>
      </c>
      <c r="BY386">
        <v>1224.83</v>
      </c>
      <c r="BZ386">
        <v>12.9563</v>
      </c>
      <c r="CA386">
        <v>12.9574</v>
      </c>
      <c r="CB386">
        <v>1202.26</v>
      </c>
      <c r="CC386">
        <v>12.8026</v>
      </c>
      <c r="CD386">
        <v>700.406</v>
      </c>
      <c r="CE386">
        <v>100.924</v>
      </c>
      <c r="CF386">
        <v>0.100057</v>
      </c>
      <c r="CG386">
        <v>22.922</v>
      </c>
      <c r="CH386">
        <v>22.8924</v>
      </c>
      <c r="CI386">
        <v>999.9</v>
      </c>
      <c r="CJ386">
        <v>0</v>
      </c>
      <c r="CK386">
        <v>0</v>
      </c>
      <c r="CL386">
        <v>10010</v>
      </c>
      <c r="CM386">
        <v>0</v>
      </c>
      <c r="CN386">
        <v>3.16624</v>
      </c>
      <c r="CO386">
        <v>599.811</v>
      </c>
      <c r="CP386">
        <v>0.932968</v>
      </c>
      <c r="CQ386">
        <v>0.0670323</v>
      </c>
      <c r="CR386">
        <v>0</v>
      </c>
      <c r="CS386">
        <v>3.5361</v>
      </c>
      <c r="CT386">
        <v>4.99951</v>
      </c>
      <c r="CU386">
        <v>86.3416</v>
      </c>
      <c r="CV386">
        <v>4812.53</v>
      </c>
      <c r="CW386">
        <v>37.562</v>
      </c>
      <c r="CX386">
        <v>41.375</v>
      </c>
      <c r="CY386">
        <v>39.937</v>
      </c>
      <c r="CZ386">
        <v>40.875</v>
      </c>
      <c r="DA386">
        <v>39.875</v>
      </c>
      <c r="DB386">
        <v>554.94</v>
      </c>
      <c r="DC386">
        <v>39.87</v>
      </c>
      <c r="DD386">
        <v>0</v>
      </c>
      <c r="DE386">
        <v>1621534311.4</v>
      </c>
      <c r="DF386">
        <v>0</v>
      </c>
      <c r="DG386">
        <v>3.486896</v>
      </c>
      <c r="DH386">
        <v>-0.241076930089244</v>
      </c>
      <c r="DI386">
        <v>1.16606921355981</v>
      </c>
      <c r="DJ386">
        <v>86.580288</v>
      </c>
      <c r="DK386">
        <v>15</v>
      </c>
      <c r="DL386">
        <v>1621533543.5</v>
      </c>
      <c r="DM386" t="s">
        <v>296</v>
      </c>
      <c r="DN386">
        <v>1621533543</v>
      </c>
      <c r="DO386">
        <v>1621533543.5</v>
      </c>
      <c r="DP386">
        <v>4</v>
      </c>
      <c r="DQ386">
        <v>0.002</v>
      </c>
      <c r="DR386">
        <v>0.003</v>
      </c>
      <c r="DS386">
        <v>8.559</v>
      </c>
      <c r="DT386">
        <v>0.154</v>
      </c>
      <c r="DU386">
        <v>420</v>
      </c>
      <c r="DV386">
        <v>13</v>
      </c>
      <c r="DW386">
        <v>1.35</v>
      </c>
      <c r="DX386">
        <v>0.35</v>
      </c>
      <c r="DY386">
        <v>-10.1918453658537</v>
      </c>
      <c r="DZ386">
        <v>-0.310286759581893</v>
      </c>
      <c r="EA386">
        <v>0.151179666220444</v>
      </c>
      <c r="EB386">
        <v>1</v>
      </c>
      <c r="EC386">
        <v>3.47462571428571</v>
      </c>
      <c r="ED386">
        <v>0.0855921722113488</v>
      </c>
      <c r="EE386">
        <v>0.16189883674312</v>
      </c>
      <c r="EF386">
        <v>1</v>
      </c>
      <c r="EG386">
        <v>-0.0059203387804878</v>
      </c>
      <c r="EH386">
        <v>-0.0939540202787456</v>
      </c>
      <c r="EI386">
        <v>0.0128870252951901</v>
      </c>
      <c r="EJ386">
        <v>1</v>
      </c>
      <c r="EK386">
        <v>3</v>
      </c>
      <c r="EL386">
        <v>3</v>
      </c>
      <c r="EM386" t="s">
        <v>297</v>
      </c>
      <c r="EN386">
        <v>100</v>
      </c>
      <c r="EO386">
        <v>100</v>
      </c>
      <c r="EP386">
        <v>12.51</v>
      </c>
      <c r="EQ386">
        <v>0.1537</v>
      </c>
      <c r="ER386">
        <v>5.25304998807394</v>
      </c>
      <c r="ES386">
        <v>0.0095515401478521</v>
      </c>
      <c r="ET386">
        <v>-4.08282145803731e-06</v>
      </c>
      <c r="EU386">
        <v>9.61633180237613e-10</v>
      </c>
      <c r="EV386">
        <v>-0.0133641391554055</v>
      </c>
      <c r="EW386">
        <v>0.00964955815971448</v>
      </c>
      <c r="EX386">
        <v>0.000351754833574242</v>
      </c>
      <c r="EY386">
        <v>-6.74969522547015e-06</v>
      </c>
      <c r="EZ386">
        <v>-1</v>
      </c>
      <c r="FA386">
        <v>-1</v>
      </c>
      <c r="FB386">
        <v>-1</v>
      </c>
      <c r="FC386">
        <v>-1</v>
      </c>
      <c r="FD386">
        <v>12.7</v>
      </c>
      <c r="FE386">
        <v>12.7</v>
      </c>
      <c r="FF386">
        <v>2</v>
      </c>
      <c r="FG386">
        <v>793.539</v>
      </c>
      <c r="FH386">
        <v>741.452</v>
      </c>
      <c r="FI386">
        <v>19.9997</v>
      </c>
      <c r="FJ386">
        <v>26.6958</v>
      </c>
      <c r="FK386">
        <v>30</v>
      </c>
      <c r="FL386">
        <v>26.7656</v>
      </c>
      <c r="FM386">
        <v>26.7431</v>
      </c>
      <c r="FN386">
        <v>64.1146</v>
      </c>
      <c r="FO386">
        <v>14.2568</v>
      </c>
      <c r="FP386">
        <v>6.08919</v>
      </c>
      <c r="FQ386">
        <v>20</v>
      </c>
      <c r="FR386">
        <v>1232.99</v>
      </c>
      <c r="FS386">
        <v>12.9953</v>
      </c>
      <c r="FT386">
        <v>100.064</v>
      </c>
      <c r="FU386">
        <v>100.427</v>
      </c>
    </row>
    <row r="387" spans="1:177">
      <c r="A387">
        <v>371</v>
      </c>
      <c r="B387">
        <v>1621534309.6</v>
      </c>
      <c r="C387">
        <v>740.099999904633</v>
      </c>
      <c r="D387" t="s">
        <v>1038</v>
      </c>
      <c r="E387" t="s">
        <v>1039</v>
      </c>
      <c r="G387">
        <v>1621534309.6</v>
      </c>
      <c r="H387">
        <f>CD387*AF387*(BZ387-CA387)/(100*BS387*(1000-AF387*BZ387))</f>
        <v>0</v>
      </c>
      <c r="I387">
        <f>CD387*AF387*(BY387-BX387*(1000-AF387*CA387)/(1000-AF387*BZ387))/(100*BS387)</f>
        <v>0</v>
      </c>
      <c r="J387">
        <f>BX387 - IF(AF387&gt;1, I387*BS387*100.0/(AH387*CL387), 0)</f>
        <v>0</v>
      </c>
      <c r="K387">
        <f>((Q387-H387/2)*J387-I387)/(Q387+H387/2)</f>
        <v>0</v>
      </c>
      <c r="L387">
        <f>K387*(CE387+CF387)/1000.0</f>
        <v>0</v>
      </c>
      <c r="M387">
        <f>(BX387 - IF(AF387&gt;1, I387*BS387*100.0/(AH387*CL387), 0))*(CE387+CF387)/1000.0</f>
        <v>0</v>
      </c>
      <c r="N387">
        <f>2.0/((1/P387-1/O387)+SIGN(P387)*SQRT((1/P387-1/O387)*(1/P387-1/O387) + 4*BT387/((BT387+1)*(BT387+1))*(2*1/P387*1/O387-1/O387*1/O387)))</f>
        <v>0</v>
      </c>
      <c r="O387">
        <f>IF(LEFT(BU387,1)&lt;&gt;"0",IF(LEFT(BU387,1)="1",3.0,BV387),$D$5+$E$5*(CL387*CE387/($K$5*1000))+$F$5*(CL387*CE387/($K$5*1000))*MAX(MIN(BS387,$J$5),$I$5)*MAX(MIN(BS387,$J$5),$I$5)+$G$5*MAX(MIN(BS387,$J$5),$I$5)*(CL387*CE387/($K$5*1000))+$H$5*(CL387*CE387/($K$5*1000))*(CL387*CE387/($K$5*1000)))</f>
        <v>0</v>
      </c>
      <c r="P387">
        <f>H387*(1000-(1000*0.61365*exp(17.502*T387/(240.97+T387))/(CE387+CF387)+BZ387)/2)/(1000*0.61365*exp(17.502*T387/(240.97+T387))/(CE387+CF387)-BZ387)</f>
        <v>0</v>
      </c>
      <c r="Q387">
        <f>1/((BT387+1)/(N387/1.6)+1/(O387/1.37)) + BT387/((BT387+1)/(N387/1.6) + BT387/(O387/1.37))</f>
        <v>0</v>
      </c>
      <c r="R387">
        <f>(BP387*BR387)</f>
        <v>0</v>
      </c>
      <c r="S387">
        <f>(CG387+(R387+2*0.95*5.67E-8*(((CG387+$B$7)+273)^4-(CG387+273)^4)-44100*H387)/(1.84*29.3*O387+8*0.95*5.67E-8*(CG387+273)^3))</f>
        <v>0</v>
      </c>
      <c r="T387">
        <f>($C$7*CH387+$D$7*CI387+$E$7*S387)</f>
        <v>0</v>
      </c>
      <c r="U387">
        <f>0.61365*exp(17.502*T387/(240.97+T387))</f>
        <v>0</v>
      </c>
      <c r="V387">
        <f>(W387/X387*100)</f>
        <v>0</v>
      </c>
      <c r="W387">
        <f>BZ387*(CE387+CF387)/1000</f>
        <v>0</v>
      </c>
      <c r="X387">
        <f>0.61365*exp(17.502*CG387/(240.97+CG387))</f>
        <v>0</v>
      </c>
      <c r="Y387">
        <f>(U387-BZ387*(CE387+CF387)/1000)</f>
        <v>0</v>
      </c>
      <c r="Z387">
        <f>(-H387*44100)</f>
        <v>0</v>
      </c>
      <c r="AA387">
        <f>2*29.3*O387*0.92*(CG387-T387)</f>
        <v>0</v>
      </c>
      <c r="AB387">
        <f>2*0.95*5.67E-8*(((CG387+$B$7)+273)^4-(T387+273)^4)</f>
        <v>0</v>
      </c>
      <c r="AC387">
        <f>R387+AB387+Z387+AA387</f>
        <v>0</v>
      </c>
      <c r="AD387">
        <v>0</v>
      </c>
      <c r="AE387">
        <v>0</v>
      </c>
      <c r="AF387">
        <f>IF(AD387*$H$13&gt;=AH387,1.0,(AH387/(AH387-AD387*$H$13)))</f>
        <v>0</v>
      </c>
      <c r="AG387">
        <f>(AF387-1)*100</f>
        <v>0</v>
      </c>
      <c r="AH387">
        <f>MAX(0,($B$13+$C$13*CL387)/(1+$D$13*CL387)*CE387/(CG387+273)*$E$13)</f>
        <v>0</v>
      </c>
      <c r="AI387" t="s">
        <v>294</v>
      </c>
      <c r="AJ387">
        <v>0</v>
      </c>
      <c r="AK387">
        <v>0</v>
      </c>
      <c r="AL387">
        <f>AK387-AJ387</f>
        <v>0</v>
      </c>
      <c r="AM387">
        <f>AL387/AK387</f>
        <v>0</v>
      </c>
      <c r="AN387">
        <v>0</v>
      </c>
      <c r="AO387" t="s">
        <v>294</v>
      </c>
      <c r="AP387">
        <v>0</v>
      </c>
      <c r="AQ387">
        <v>0</v>
      </c>
      <c r="AR387">
        <f>1-AP387/AQ387</f>
        <v>0</v>
      </c>
      <c r="AS387">
        <v>0.5</v>
      </c>
      <c r="AT387">
        <f>BP387</f>
        <v>0</v>
      </c>
      <c r="AU387">
        <f>I387</f>
        <v>0</v>
      </c>
      <c r="AV387">
        <f>AR387*AS387*AT387</f>
        <v>0</v>
      </c>
      <c r="AW387">
        <f>BB387/AQ387</f>
        <v>0</v>
      </c>
      <c r="AX387">
        <f>(AU387-AN387)/AT387</f>
        <v>0</v>
      </c>
      <c r="AY387">
        <f>(AK387-AQ387)/AQ387</f>
        <v>0</v>
      </c>
      <c r="AZ387" t="s">
        <v>294</v>
      </c>
      <c r="BA387">
        <v>0</v>
      </c>
      <c r="BB387">
        <f>AQ387-BA387</f>
        <v>0</v>
      </c>
      <c r="BC387">
        <f>(AQ387-AP387)/(AQ387-BA387)</f>
        <v>0</v>
      </c>
      <c r="BD387">
        <f>(AK387-AQ387)/(AK387-BA387)</f>
        <v>0</v>
      </c>
      <c r="BE387">
        <f>(AQ387-AP387)/(AQ387-AJ387)</f>
        <v>0</v>
      </c>
      <c r="BF387">
        <f>(AK387-AQ387)/(AK387-AJ387)</f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f>$B$11*CM387+$C$11*CN387+$F$11*CO387*(1-CR387)</f>
        <v>0</v>
      </c>
      <c r="BP387">
        <f>BO387*BQ387</f>
        <v>0</v>
      </c>
      <c r="BQ387">
        <f>($B$11*$D$9+$C$11*$D$9+$F$11*((DB387+CT387)/MAX(DB387+CT387+DC387, 0.1)*$I$9+DC387/MAX(DB387+CT387+DC387, 0.1)*$J$9))/($B$11+$C$11+$F$11)</f>
        <v>0</v>
      </c>
      <c r="BR387">
        <f>($B$11*$K$9+$C$11*$K$9+$F$11*((DB387+CT387)/MAX(DB387+CT387+DC387, 0.1)*$P$9+DC387/MAX(DB387+CT387+DC387, 0.1)*$Q$9))/($B$11+$C$11+$F$11)</f>
        <v>0</v>
      </c>
      <c r="BS387">
        <v>6</v>
      </c>
      <c r="BT387">
        <v>0.5</v>
      </c>
      <c r="BU387" t="s">
        <v>295</v>
      </c>
      <c r="BV387">
        <v>2</v>
      </c>
      <c r="BW387">
        <v>1621534309.6</v>
      </c>
      <c r="BX387">
        <v>1218.03</v>
      </c>
      <c r="BY387">
        <v>1228.29</v>
      </c>
      <c r="BZ387">
        <v>12.9552</v>
      </c>
      <c r="CA387">
        <v>12.9616</v>
      </c>
      <c r="CB387">
        <v>1205.51</v>
      </c>
      <c r="CC387">
        <v>12.8015</v>
      </c>
      <c r="CD387">
        <v>700.1</v>
      </c>
      <c r="CE387">
        <v>100.925</v>
      </c>
      <c r="CF387">
        <v>0.099536</v>
      </c>
      <c r="CG387">
        <v>22.9239</v>
      </c>
      <c r="CH387">
        <v>22.9036</v>
      </c>
      <c r="CI387">
        <v>999.9</v>
      </c>
      <c r="CJ387">
        <v>0</v>
      </c>
      <c r="CK387">
        <v>0</v>
      </c>
      <c r="CL387">
        <v>10050</v>
      </c>
      <c r="CM387">
        <v>0</v>
      </c>
      <c r="CN387">
        <v>3.16624</v>
      </c>
      <c r="CO387">
        <v>600.124</v>
      </c>
      <c r="CP387">
        <v>0.932968</v>
      </c>
      <c r="CQ387">
        <v>0.0670323</v>
      </c>
      <c r="CR387">
        <v>0</v>
      </c>
      <c r="CS387">
        <v>3.6838</v>
      </c>
      <c r="CT387">
        <v>4.99951</v>
      </c>
      <c r="CU387">
        <v>86.3295</v>
      </c>
      <c r="CV387">
        <v>4815.06</v>
      </c>
      <c r="CW387">
        <v>37.562</v>
      </c>
      <c r="CX387">
        <v>41.375</v>
      </c>
      <c r="CY387">
        <v>39.937</v>
      </c>
      <c r="CZ387">
        <v>40.875</v>
      </c>
      <c r="DA387">
        <v>39.812</v>
      </c>
      <c r="DB387">
        <v>555.23</v>
      </c>
      <c r="DC387">
        <v>39.89</v>
      </c>
      <c r="DD387">
        <v>0</v>
      </c>
      <c r="DE387">
        <v>1621534313.2</v>
      </c>
      <c r="DF387">
        <v>0</v>
      </c>
      <c r="DG387">
        <v>3.49050384615385</v>
      </c>
      <c r="DH387">
        <v>-0.420475220335291</v>
      </c>
      <c r="DI387">
        <v>0.320420501629166</v>
      </c>
      <c r="DJ387">
        <v>86.5753884615385</v>
      </c>
      <c r="DK387">
        <v>15</v>
      </c>
      <c r="DL387">
        <v>1621533543.5</v>
      </c>
      <c r="DM387" t="s">
        <v>296</v>
      </c>
      <c r="DN387">
        <v>1621533543</v>
      </c>
      <c r="DO387">
        <v>1621533543.5</v>
      </c>
      <c r="DP387">
        <v>4</v>
      </c>
      <c r="DQ387">
        <v>0.002</v>
      </c>
      <c r="DR387">
        <v>0.003</v>
      </c>
      <c r="DS387">
        <v>8.559</v>
      </c>
      <c r="DT387">
        <v>0.154</v>
      </c>
      <c r="DU387">
        <v>420</v>
      </c>
      <c r="DV387">
        <v>13</v>
      </c>
      <c r="DW387">
        <v>1.35</v>
      </c>
      <c r="DX387">
        <v>0.35</v>
      </c>
      <c r="DY387">
        <v>-10.1936629268293</v>
      </c>
      <c r="DZ387">
        <v>-0.0774712891986055</v>
      </c>
      <c r="EA387">
        <v>0.153051977385716</v>
      </c>
      <c r="EB387">
        <v>1</v>
      </c>
      <c r="EC387">
        <v>3.45835294117647</v>
      </c>
      <c r="ED387">
        <v>0.0841275572805801</v>
      </c>
      <c r="EE387">
        <v>0.154585860846658</v>
      </c>
      <c r="EF387">
        <v>1</v>
      </c>
      <c r="EG387">
        <v>-0.00702371658536585</v>
      </c>
      <c r="EH387">
        <v>-0.0703874684320557</v>
      </c>
      <c r="EI387">
        <v>0.0122893115579506</v>
      </c>
      <c r="EJ387">
        <v>1</v>
      </c>
      <c r="EK387">
        <v>3</v>
      </c>
      <c r="EL387">
        <v>3</v>
      </c>
      <c r="EM387" t="s">
        <v>297</v>
      </c>
      <c r="EN387">
        <v>100</v>
      </c>
      <c r="EO387">
        <v>100</v>
      </c>
      <c r="EP387">
        <v>12.52</v>
      </c>
      <c r="EQ387">
        <v>0.1537</v>
      </c>
      <c r="ER387">
        <v>5.25304998807394</v>
      </c>
      <c r="ES387">
        <v>0.0095515401478521</v>
      </c>
      <c r="ET387">
        <v>-4.08282145803731e-06</v>
      </c>
      <c r="EU387">
        <v>9.61633180237613e-10</v>
      </c>
      <c r="EV387">
        <v>-0.0133641391554055</v>
      </c>
      <c r="EW387">
        <v>0.00964955815971448</v>
      </c>
      <c r="EX387">
        <v>0.000351754833574242</v>
      </c>
      <c r="EY387">
        <v>-6.74969522547015e-06</v>
      </c>
      <c r="EZ387">
        <v>-1</v>
      </c>
      <c r="FA387">
        <v>-1</v>
      </c>
      <c r="FB387">
        <v>-1</v>
      </c>
      <c r="FC387">
        <v>-1</v>
      </c>
      <c r="FD387">
        <v>12.8</v>
      </c>
      <c r="FE387">
        <v>12.8</v>
      </c>
      <c r="FF387">
        <v>2</v>
      </c>
      <c r="FG387">
        <v>792.65</v>
      </c>
      <c r="FH387">
        <v>741.262</v>
      </c>
      <c r="FI387">
        <v>19.9996</v>
      </c>
      <c r="FJ387">
        <v>26.6958</v>
      </c>
      <c r="FK387">
        <v>30</v>
      </c>
      <c r="FL387">
        <v>26.7656</v>
      </c>
      <c r="FM387">
        <v>26.7431</v>
      </c>
      <c r="FN387">
        <v>64.2554</v>
      </c>
      <c r="FO387">
        <v>14.2568</v>
      </c>
      <c r="FP387">
        <v>6.08919</v>
      </c>
      <c r="FQ387">
        <v>20</v>
      </c>
      <c r="FR387">
        <v>1236.34</v>
      </c>
      <c r="FS387">
        <v>12.9953</v>
      </c>
      <c r="FT387">
        <v>100.064</v>
      </c>
      <c r="FU387">
        <v>100.427</v>
      </c>
    </row>
    <row r="388" spans="1:177">
      <c r="A388">
        <v>372</v>
      </c>
      <c r="B388">
        <v>1621534311.6</v>
      </c>
      <c r="C388">
        <v>742.099999904633</v>
      </c>
      <c r="D388" t="s">
        <v>1040</v>
      </c>
      <c r="E388" t="s">
        <v>1041</v>
      </c>
      <c r="G388">
        <v>1621534311.6</v>
      </c>
      <c r="H388">
        <f>CD388*AF388*(BZ388-CA388)/(100*BS388*(1000-AF388*BZ388))</f>
        <v>0</v>
      </c>
      <c r="I388">
        <f>CD388*AF388*(BY388-BX388*(1000-AF388*CA388)/(1000-AF388*BZ388))/(100*BS388)</f>
        <v>0</v>
      </c>
      <c r="J388">
        <f>BX388 - IF(AF388&gt;1, I388*BS388*100.0/(AH388*CL388), 0)</f>
        <v>0</v>
      </c>
      <c r="K388">
        <f>((Q388-H388/2)*J388-I388)/(Q388+H388/2)</f>
        <v>0</v>
      </c>
      <c r="L388">
        <f>K388*(CE388+CF388)/1000.0</f>
        <v>0</v>
      </c>
      <c r="M388">
        <f>(BX388 - IF(AF388&gt;1, I388*BS388*100.0/(AH388*CL388), 0))*(CE388+CF388)/1000.0</f>
        <v>0</v>
      </c>
      <c r="N388">
        <f>2.0/((1/P388-1/O388)+SIGN(P388)*SQRT((1/P388-1/O388)*(1/P388-1/O388) + 4*BT388/((BT388+1)*(BT388+1))*(2*1/P388*1/O388-1/O388*1/O388)))</f>
        <v>0</v>
      </c>
      <c r="O388">
        <f>IF(LEFT(BU388,1)&lt;&gt;"0",IF(LEFT(BU388,1)="1",3.0,BV388),$D$5+$E$5*(CL388*CE388/($K$5*1000))+$F$5*(CL388*CE388/($K$5*1000))*MAX(MIN(BS388,$J$5),$I$5)*MAX(MIN(BS388,$J$5),$I$5)+$G$5*MAX(MIN(BS388,$J$5),$I$5)*(CL388*CE388/($K$5*1000))+$H$5*(CL388*CE388/($K$5*1000))*(CL388*CE388/($K$5*1000)))</f>
        <v>0</v>
      </c>
      <c r="P388">
        <f>H388*(1000-(1000*0.61365*exp(17.502*T388/(240.97+T388))/(CE388+CF388)+BZ388)/2)/(1000*0.61365*exp(17.502*T388/(240.97+T388))/(CE388+CF388)-BZ388)</f>
        <v>0</v>
      </c>
      <c r="Q388">
        <f>1/((BT388+1)/(N388/1.6)+1/(O388/1.37)) + BT388/((BT388+1)/(N388/1.6) + BT388/(O388/1.37))</f>
        <v>0</v>
      </c>
      <c r="R388">
        <f>(BP388*BR388)</f>
        <v>0</v>
      </c>
      <c r="S388">
        <f>(CG388+(R388+2*0.95*5.67E-8*(((CG388+$B$7)+273)^4-(CG388+273)^4)-44100*H388)/(1.84*29.3*O388+8*0.95*5.67E-8*(CG388+273)^3))</f>
        <v>0</v>
      </c>
      <c r="T388">
        <f>($C$7*CH388+$D$7*CI388+$E$7*S388)</f>
        <v>0</v>
      </c>
      <c r="U388">
        <f>0.61365*exp(17.502*T388/(240.97+T388))</f>
        <v>0</v>
      </c>
      <c r="V388">
        <f>(W388/X388*100)</f>
        <v>0</v>
      </c>
      <c r="W388">
        <f>BZ388*(CE388+CF388)/1000</f>
        <v>0</v>
      </c>
      <c r="X388">
        <f>0.61365*exp(17.502*CG388/(240.97+CG388))</f>
        <v>0</v>
      </c>
      <c r="Y388">
        <f>(U388-BZ388*(CE388+CF388)/1000)</f>
        <v>0</v>
      </c>
      <c r="Z388">
        <f>(-H388*44100)</f>
        <v>0</v>
      </c>
      <c r="AA388">
        <f>2*29.3*O388*0.92*(CG388-T388)</f>
        <v>0</v>
      </c>
      <c r="AB388">
        <f>2*0.95*5.67E-8*(((CG388+$B$7)+273)^4-(T388+273)^4)</f>
        <v>0</v>
      </c>
      <c r="AC388">
        <f>R388+AB388+Z388+AA388</f>
        <v>0</v>
      </c>
      <c r="AD388">
        <v>0</v>
      </c>
      <c r="AE388">
        <v>0</v>
      </c>
      <c r="AF388">
        <f>IF(AD388*$H$13&gt;=AH388,1.0,(AH388/(AH388-AD388*$H$13)))</f>
        <v>0</v>
      </c>
      <c r="AG388">
        <f>(AF388-1)*100</f>
        <v>0</v>
      </c>
      <c r="AH388">
        <f>MAX(0,($B$13+$C$13*CL388)/(1+$D$13*CL388)*CE388/(CG388+273)*$E$13)</f>
        <v>0</v>
      </c>
      <c r="AI388" t="s">
        <v>294</v>
      </c>
      <c r="AJ388">
        <v>0</v>
      </c>
      <c r="AK388">
        <v>0</v>
      </c>
      <c r="AL388">
        <f>AK388-AJ388</f>
        <v>0</v>
      </c>
      <c r="AM388">
        <f>AL388/AK388</f>
        <v>0</v>
      </c>
      <c r="AN388">
        <v>0</v>
      </c>
      <c r="AO388" t="s">
        <v>294</v>
      </c>
      <c r="AP388">
        <v>0</v>
      </c>
      <c r="AQ388">
        <v>0</v>
      </c>
      <c r="AR388">
        <f>1-AP388/AQ388</f>
        <v>0</v>
      </c>
      <c r="AS388">
        <v>0.5</v>
      </c>
      <c r="AT388">
        <f>BP388</f>
        <v>0</v>
      </c>
      <c r="AU388">
        <f>I388</f>
        <v>0</v>
      </c>
      <c r="AV388">
        <f>AR388*AS388*AT388</f>
        <v>0</v>
      </c>
      <c r="AW388">
        <f>BB388/AQ388</f>
        <v>0</v>
      </c>
      <c r="AX388">
        <f>(AU388-AN388)/AT388</f>
        <v>0</v>
      </c>
      <c r="AY388">
        <f>(AK388-AQ388)/AQ388</f>
        <v>0</v>
      </c>
      <c r="AZ388" t="s">
        <v>294</v>
      </c>
      <c r="BA388">
        <v>0</v>
      </c>
      <c r="BB388">
        <f>AQ388-BA388</f>
        <v>0</v>
      </c>
      <c r="BC388">
        <f>(AQ388-AP388)/(AQ388-BA388)</f>
        <v>0</v>
      </c>
      <c r="BD388">
        <f>(AK388-AQ388)/(AK388-BA388)</f>
        <v>0</v>
      </c>
      <c r="BE388">
        <f>(AQ388-AP388)/(AQ388-AJ388)</f>
        <v>0</v>
      </c>
      <c r="BF388">
        <f>(AK388-AQ388)/(AK388-AJ388)</f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f>$B$11*CM388+$C$11*CN388+$F$11*CO388*(1-CR388)</f>
        <v>0</v>
      </c>
      <c r="BP388">
        <f>BO388*BQ388</f>
        <v>0</v>
      </c>
      <c r="BQ388">
        <f>($B$11*$D$9+$C$11*$D$9+$F$11*((DB388+CT388)/MAX(DB388+CT388+DC388, 0.1)*$I$9+DC388/MAX(DB388+CT388+DC388, 0.1)*$J$9))/($B$11+$C$11+$F$11)</f>
        <v>0</v>
      </c>
      <c r="BR388">
        <f>($B$11*$K$9+$C$11*$K$9+$F$11*((DB388+CT388)/MAX(DB388+CT388+DC388, 0.1)*$P$9+DC388/MAX(DB388+CT388+DC388, 0.1)*$Q$9))/($B$11+$C$11+$F$11)</f>
        <v>0</v>
      </c>
      <c r="BS388">
        <v>6</v>
      </c>
      <c r="BT388">
        <v>0.5</v>
      </c>
      <c r="BU388" t="s">
        <v>295</v>
      </c>
      <c r="BV388">
        <v>2</v>
      </c>
      <c r="BW388">
        <v>1621534311.6</v>
      </c>
      <c r="BX388">
        <v>1221.64</v>
      </c>
      <c r="BY388">
        <v>1231.67</v>
      </c>
      <c r="BZ388">
        <v>12.9613</v>
      </c>
      <c r="CA388">
        <v>12.9545</v>
      </c>
      <c r="CB388">
        <v>1209.11</v>
      </c>
      <c r="CC388">
        <v>12.8076</v>
      </c>
      <c r="CD388">
        <v>700.266</v>
      </c>
      <c r="CE388">
        <v>100.921</v>
      </c>
      <c r="CF388">
        <v>0.0999561</v>
      </c>
      <c r="CG388">
        <v>22.9243</v>
      </c>
      <c r="CH388">
        <v>22.8904</v>
      </c>
      <c r="CI388">
        <v>999.9</v>
      </c>
      <c r="CJ388">
        <v>0</v>
      </c>
      <c r="CK388">
        <v>0</v>
      </c>
      <c r="CL388">
        <v>10020</v>
      </c>
      <c r="CM388">
        <v>0</v>
      </c>
      <c r="CN388">
        <v>3.16624</v>
      </c>
      <c r="CO388">
        <v>600.122</v>
      </c>
      <c r="CP388">
        <v>0.932968</v>
      </c>
      <c r="CQ388">
        <v>0.0670323</v>
      </c>
      <c r="CR388">
        <v>0</v>
      </c>
      <c r="CS388">
        <v>3.3956</v>
      </c>
      <c r="CT388">
        <v>4.99951</v>
      </c>
      <c r="CU388">
        <v>86.5747</v>
      </c>
      <c r="CV388">
        <v>4815.04</v>
      </c>
      <c r="CW388">
        <v>37.562</v>
      </c>
      <c r="CX388">
        <v>41.375</v>
      </c>
      <c r="CY388">
        <v>39.937</v>
      </c>
      <c r="CZ388">
        <v>40.875</v>
      </c>
      <c r="DA388">
        <v>39.875</v>
      </c>
      <c r="DB388">
        <v>555.23</v>
      </c>
      <c r="DC388">
        <v>39.89</v>
      </c>
      <c r="DD388">
        <v>0</v>
      </c>
      <c r="DE388">
        <v>1621534315.6</v>
      </c>
      <c r="DF388">
        <v>0</v>
      </c>
      <c r="DG388">
        <v>3.48561538461539</v>
      </c>
      <c r="DH388">
        <v>-0.411658126085342</v>
      </c>
      <c r="DI388">
        <v>-0.0830632593487006</v>
      </c>
      <c r="DJ388">
        <v>86.5742538461539</v>
      </c>
      <c r="DK388">
        <v>15</v>
      </c>
      <c r="DL388">
        <v>1621533543.5</v>
      </c>
      <c r="DM388" t="s">
        <v>296</v>
      </c>
      <c r="DN388">
        <v>1621533543</v>
      </c>
      <c r="DO388">
        <v>1621533543.5</v>
      </c>
      <c r="DP388">
        <v>4</v>
      </c>
      <c r="DQ388">
        <v>0.002</v>
      </c>
      <c r="DR388">
        <v>0.003</v>
      </c>
      <c r="DS388">
        <v>8.559</v>
      </c>
      <c r="DT388">
        <v>0.154</v>
      </c>
      <c r="DU388">
        <v>420</v>
      </c>
      <c r="DV388">
        <v>13</v>
      </c>
      <c r="DW388">
        <v>1.35</v>
      </c>
      <c r="DX388">
        <v>0.35</v>
      </c>
      <c r="DY388">
        <v>-10.2143270731707</v>
      </c>
      <c r="DZ388">
        <v>-0.21496578397214</v>
      </c>
      <c r="EA388">
        <v>0.154548185117591</v>
      </c>
      <c r="EB388">
        <v>1</v>
      </c>
      <c r="EC388">
        <v>3.48334411764706</v>
      </c>
      <c r="ED388">
        <v>-0.115039729501268</v>
      </c>
      <c r="EE388">
        <v>0.144471239130791</v>
      </c>
      <c r="EF388">
        <v>1</v>
      </c>
      <c r="EG388">
        <v>-0.00790972658536586</v>
      </c>
      <c r="EH388">
        <v>-0.0423467920557491</v>
      </c>
      <c r="EI388">
        <v>0.0116951902901364</v>
      </c>
      <c r="EJ388">
        <v>1</v>
      </c>
      <c r="EK388">
        <v>3</v>
      </c>
      <c r="EL388">
        <v>3</v>
      </c>
      <c r="EM388" t="s">
        <v>297</v>
      </c>
      <c r="EN388">
        <v>100</v>
      </c>
      <c r="EO388">
        <v>100</v>
      </c>
      <c r="EP388">
        <v>12.53</v>
      </c>
      <c r="EQ388">
        <v>0.1537</v>
      </c>
      <c r="ER388">
        <v>5.25304998807394</v>
      </c>
      <c r="ES388">
        <v>0.0095515401478521</v>
      </c>
      <c r="ET388">
        <v>-4.08282145803731e-06</v>
      </c>
      <c r="EU388">
        <v>9.61633180237613e-10</v>
      </c>
      <c r="EV388">
        <v>-0.0133641391554055</v>
      </c>
      <c r="EW388">
        <v>0.00964955815971448</v>
      </c>
      <c r="EX388">
        <v>0.000351754833574242</v>
      </c>
      <c r="EY388">
        <v>-6.74969522547015e-06</v>
      </c>
      <c r="EZ388">
        <v>-1</v>
      </c>
      <c r="FA388">
        <v>-1</v>
      </c>
      <c r="FB388">
        <v>-1</v>
      </c>
      <c r="FC388">
        <v>-1</v>
      </c>
      <c r="FD388">
        <v>12.8</v>
      </c>
      <c r="FE388">
        <v>12.8</v>
      </c>
      <c r="FF388">
        <v>2</v>
      </c>
      <c r="FG388">
        <v>793.539</v>
      </c>
      <c r="FH388">
        <v>741.042</v>
      </c>
      <c r="FI388">
        <v>19.9998</v>
      </c>
      <c r="FJ388">
        <v>26.6958</v>
      </c>
      <c r="FK388">
        <v>30</v>
      </c>
      <c r="FL388">
        <v>26.7656</v>
      </c>
      <c r="FM388">
        <v>26.7409</v>
      </c>
      <c r="FN388">
        <v>64.3983</v>
      </c>
      <c r="FO388">
        <v>14.2568</v>
      </c>
      <c r="FP388">
        <v>6.08919</v>
      </c>
      <c r="FQ388">
        <v>20</v>
      </c>
      <c r="FR388">
        <v>1239.68</v>
      </c>
      <c r="FS388">
        <v>12.9953</v>
      </c>
      <c r="FT388">
        <v>100.065</v>
      </c>
      <c r="FU388">
        <v>100.427</v>
      </c>
    </row>
    <row r="389" spans="1:177">
      <c r="A389">
        <v>373</v>
      </c>
      <c r="B389">
        <v>1621534313.6</v>
      </c>
      <c r="C389">
        <v>744.099999904633</v>
      </c>
      <c r="D389" t="s">
        <v>1042</v>
      </c>
      <c r="E389" t="s">
        <v>1043</v>
      </c>
      <c r="G389">
        <v>1621534313.6</v>
      </c>
      <c r="H389">
        <f>CD389*AF389*(BZ389-CA389)/(100*BS389*(1000-AF389*BZ389))</f>
        <v>0</v>
      </c>
      <c r="I389">
        <f>CD389*AF389*(BY389-BX389*(1000-AF389*CA389)/(1000-AF389*BZ389))/(100*BS389)</f>
        <v>0</v>
      </c>
      <c r="J389">
        <f>BX389 - IF(AF389&gt;1, I389*BS389*100.0/(AH389*CL389), 0)</f>
        <v>0</v>
      </c>
      <c r="K389">
        <f>((Q389-H389/2)*J389-I389)/(Q389+H389/2)</f>
        <v>0</v>
      </c>
      <c r="L389">
        <f>K389*(CE389+CF389)/1000.0</f>
        <v>0</v>
      </c>
      <c r="M389">
        <f>(BX389 - IF(AF389&gt;1, I389*BS389*100.0/(AH389*CL389), 0))*(CE389+CF389)/1000.0</f>
        <v>0</v>
      </c>
      <c r="N389">
        <f>2.0/((1/P389-1/O389)+SIGN(P389)*SQRT((1/P389-1/O389)*(1/P389-1/O389) + 4*BT389/((BT389+1)*(BT389+1))*(2*1/P389*1/O389-1/O389*1/O389)))</f>
        <v>0</v>
      </c>
      <c r="O389">
        <f>IF(LEFT(BU389,1)&lt;&gt;"0",IF(LEFT(BU389,1)="1",3.0,BV389),$D$5+$E$5*(CL389*CE389/($K$5*1000))+$F$5*(CL389*CE389/($K$5*1000))*MAX(MIN(BS389,$J$5),$I$5)*MAX(MIN(BS389,$J$5),$I$5)+$G$5*MAX(MIN(BS389,$J$5),$I$5)*(CL389*CE389/($K$5*1000))+$H$5*(CL389*CE389/($K$5*1000))*(CL389*CE389/($K$5*1000)))</f>
        <v>0</v>
      </c>
      <c r="P389">
        <f>H389*(1000-(1000*0.61365*exp(17.502*T389/(240.97+T389))/(CE389+CF389)+BZ389)/2)/(1000*0.61365*exp(17.502*T389/(240.97+T389))/(CE389+CF389)-BZ389)</f>
        <v>0</v>
      </c>
      <c r="Q389">
        <f>1/((BT389+1)/(N389/1.6)+1/(O389/1.37)) + BT389/((BT389+1)/(N389/1.6) + BT389/(O389/1.37))</f>
        <v>0</v>
      </c>
      <c r="R389">
        <f>(BP389*BR389)</f>
        <v>0</v>
      </c>
      <c r="S389">
        <f>(CG389+(R389+2*0.95*5.67E-8*(((CG389+$B$7)+273)^4-(CG389+273)^4)-44100*H389)/(1.84*29.3*O389+8*0.95*5.67E-8*(CG389+273)^3))</f>
        <v>0</v>
      </c>
      <c r="T389">
        <f>($C$7*CH389+$D$7*CI389+$E$7*S389)</f>
        <v>0</v>
      </c>
      <c r="U389">
        <f>0.61365*exp(17.502*T389/(240.97+T389))</f>
        <v>0</v>
      </c>
      <c r="V389">
        <f>(W389/X389*100)</f>
        <v>0</v>
      </c>
      <c r="W389">
        <f>BZ389*(CE389+CF389)/1000</f>
        <v>0</v>
      </c>
      <c r="X389">
        <f>0.61365*exp(17.502*CG389/(240.97+CG389))</f>
        <v>0</v>
      </c>
      <c r="Y389">
        <f>(U389-BZ389*(CE389+CF389)/1000)</f>
        <v>0</v>
      </c>
      <c r="Z389">
        <f>(-H389*44100)</f>
        <v>0</v>
      </c>
      <c r="AA389">
        <f>2*29.3*O389*0.92*(CG389-T389)</f>
        <v>0</v>
      </c>
      <c r="AB389">
        <f>2*0.95*5.67E-8*(((CG389+$B$7)+273)^4-(T389+273)^4)</f>
        <v>0</v>
      </c>
      <c r="AC389">
        <f>R389+AB389+Z389+AA389</f>
        <v>0</v>
      </c>
      <c r="AD389">
        <v>0</v>
      </c>
      <c r="AE389">
        <v>0</v>
      </c>
      <c r="AF389">
        <f>IF(AD389*$H$13&gt;=AH389,1.0,(AH389/(AH389-AD389*$H$13)))</f>
        <v>0</v>
      </c>
      <c r="AG389">
        <f>(AF389-1)*100</f>
        <v>0</v>
      </c>
      <c r="AH389">
        <f>MAX(0,($B$13+$C$13*CL389)/(1+$D$13*CL389)*CE389/(CG389+273)*$E$13)</f>
        <v>0</v>
      </c>
      <c r="AI389" t="s">
        <v>294</v>
      </c>
      <c r="AJ389">
        <v>0</v>
      </c>
      <c r="AK389">
        <v>0</v>
      </c>
      <c r="AL389">
        <f>AK389-AJ389</f>
        <v>0</v>
      </c>
      <c r="AM389">
        <f>AL389/AK389</f>
        <v>0</v>
      </c>
      <c r="AN389">
        <v>0</v>
      </c>
      <c r="AO389" t="s">
        <v>294</v>
      </c>
      <c r="AP389">
        <v>0</v>
      </c>
      <c r="AQ389">
        <v>0</v>
      </c>
      <c r="AR389">
        <f>1-AP389/AQ389</f>
        <v>0</v>
      </c>
      <c r="AS389">
        <v>0.5</v>
      </c>
      <c r="AT389">
        <f>BP389</f>
        <v>0</v>
      </c>
      <c r="AU389">
        <f>I389</f>
        <v>0</v>
      </c>
      <c r="AV389">
        <f>AR389*AS389*AT389</f>
        <v>0</v>
      </c>
      <c r="AW389">
        <f>BB389/AQ389</f>
        <v>0</v>
      </c>
      <c r="AX389">
        <f>(AU389-AN389)/AT389</f>
        <v>0</v>
      </c>
      <c r="AY389">
        <f>(AK389-AQ389)/AQ389</f>
        <v>0</v>
      </c>
      <c r="AZ389" t="s">
        <v>294</v>
      </c>
      <c r="BA389">
        <v>0</v>
      </c>
      <c r="BB389">
        <f>AQ389-BA389</f>
        <v>0</v>
      </c>
      <c r="BC389">
        <f>(AQ389-AP389)/(AQ389-BA389)</f>
        <v>0</v>
      </c>
      <c r="BD389">
        <f>(AK389-AQ389)/(AK389-BA389)</f>
        <v>0</v>
      </c>
      <c r="BE389">
        <f>(AQ389-AP389)/(AQ389-AJ389)</f>
        <v>0</v>
      </c>
      <c r="BF389">
        <f>(AK389-AQ389)/(AK389-AJ389)</f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f>$B$11*CM389+$C$11*CN389+$F$11*CO389*(1-CR389)</f>
        <v>0</v>
      </c>
      <c r="BP389">
        <f>BO389*BQ389</f>
        <v>0</v>
      </c>
      <c r="BQ389">
        <f>($B$11*$D$9+$C$11*$D$9+$F$11*((DB389+CT389)/MAX(DB389+CT389+DC389, 0.1)*$I$9+DC389/MAX(DB389+CT389+DC389, 0.1)*$J$9))/($B$11+$C$11+$F$11)</f>
        <v>0</v>
      </c>
      <c r="BR389">
        <f>($B$11*$K$9+$C$11*$K$9+$F$11*((DB389+CT389)/MAX(DB389+CT389+DC389, 0.1)*$P$9+DC389/MAX(DB389+CT389+DC389, 0.1)*$Q$9))/($B$11+$C$11+$F$11)</f>
        <v>0</v>
      </c>
      <c r="BS389">
        <v>6</v>
      </c>
      <c r="BT389">
        <v>0.5</v>
      </c>
      <c r="BU389" t="s">
        <v>295</v>
      </c>
      <c r="BV389">
        <v>2</v>
      </c>
      <c r="BW389">
        <v>1621534313.6</v>
      </c>
      <c r="BX389">
        <v>1224.95</v>
      </c>
      <c r="BY389">
        <v>1234.92</v>
      </c>
      <c r="BZ389">
        <v>12.9558</v>
      </c>
      <c r="CA389">
        <v>12.9553</v>
      </c>
      <c r="CB389">
        <v>1212.4</v>
      </c>
      <c r="CC389">
        <v>12.8021</v>
      </c>
      <c r="CD389">
        <v>700.274</v>
      </c>
      <c r="CE389">
        <v>100.921</v>
      </c>
      <c r="CF389">
        <v>0.0999518</v>
      </c>
      <c r="CG389">
        <v>22.9243</v>
      </c>
      <c r="CH389">
        <v>22.8978</v>
      </c>
      <c r="CI389">
        <v>999.9</v>
      </c>
      <c r="CJ389">
        <v>0</v>
      </c>
      <c r="CK389">
        <v>0</v>
      </c>
      <c r="CL389">
        <v>10020</v>
      </c>
      <c r="CM389">
        <v>0</v>
      </c>
      <c r="CN389">
        <v>3.16624</v>
      </c>
      <c r="CO389">
        <v>599.807</v>
      </c>
      <c r="CP389">
        <v>0.932968</v>
      </c>
      <c r="CQ389">
        <v>0.0670323</v>
      </c>
      <c r="CR389">
        <v>0</v>
      </c>
      <c r="CS389">
        <v>3.3727</v>
      </c>
      <c r="CT389">
        <v>4.99951</v>
      </c>
      <c r="CU389">
        <v>86.5703</v>
      </c>
      <c r="CV389">
        <v>4812.49</v>
      </c>
      <c r="CW389">
        <v>37.562</v>
      </c>
      <c r="CX389">
        <v>41.375</v>
      </c>
      <c r="CY389">
        <v>39.937</v>
      </c>
      <c r="CZ389">
        <v>40.875</v>
      </c>
      <c r="DA389">
        <v>39.875</v>
      </c>
      <c r="DB389">
        <v>554.94</v>
      </c>
      <c r="DC389">
        <v>39.87</v>
      </c>
      <c r="DD389">
        <v>0</v>
      </c>
      <c r="DE389">
        <v>1621534317.4</v>
      </c>
      <c r="DF389">
        <v>0</v>
      </c>
      <c r="DG389">
        <v>3.475704</v>
      </c>
      <c r="DH389">
        <v>0.154238454464039</v>
      </c>
      <c r="DI389">
        <v>-5.18420769721352</v>
      </c>
      <c r="DJ389">
        <v>86.71814</v>
      </c>
      <c r="DK389">
        <v>15</v>
      </c>
      <c r="DL389">
        <v>1621533543.5</v>
      </c>
      <c r="DM389" t="s">
        <v>296</v>
      </c>
      <c r="DN389">
        <v>1621533543</v>
      </c>
      <c r="DO389">
        <v>1621533543.5</v>
      </c>
      <c r="DP389">
        <v>4</v>
      </c>
      <c r="DQ389">
        <v>0.002</v>
      </c>
      <c r="DR389">
        <v>0.003</v>
      </c>
      <c r="DS389">
        <v>8.559</v>
      </c>
      <c r="DT389">
        <v>0.154</v>
      </c>
      <c r="DU389">
        <v>420</v>
      </c>
      <c r="DV389">
        <v>13</v>
      </c>
      <c r="DW389">
        <v>1.35</v>
      </c>
      <c r="DX389">
        <v>0.35</v>
      </c>
      <c r="DY389">
        <v>-10.2086917073171</v>
      </c>
      <c r="DZ389">
        <v>0.119355261324033</v>
      </c>
      <c r="EA389">
        <v>0.155440685431225</v>
      </c>
      <c r="EB389">
        <v>1</v>
      </c>
      <c r="EC389">
        <v>3.48445142857143</v>
      </c>
      <c r="ED389">
        <v>-0.0639428571428591</v>
      </c>
      <c r="EE389">
        <v>0.138300340607841</v>
      </c>
      <c r="EF389">
        <v>1</v>
      </c>
      <c r="EG389">
        <v>-0.00838965756097561</v>
      </c>
      <c r="EH389">
        <v>-0.00106762494773521</v>
      </c>
      <c r="EI389">
        <v>0.0113433606443266</v>
      </c>
      <c r="EJ389">
        <v>1</v>
      </c>
      <c r="EK389">
        <v>3</v>
      </c>
      <c r="EL389">
        <v>3</v>
      </c>
      <c r="EM389" t="s">
        <v>297</v>
      </c>
      <c r="EN389">
        <v>100</v>
      </c>
      <c r="EO389">
        <v>100</v>
      </c>
      <c r="EP389">
        <v>12.55</v>
      </c>
      <c r="EQ389">
        <v>0.1537</v>
      </c>
      <c r="ER389">
        <v>5.25304998807394</v>
      </c>
      <c r="ES389">
        <v>0.0095515401478521</v>
      </c>
      <c r="ET389">
        <v>-4.08282145803731e-06</v>
      </c>
      <c r="EU389">
        <v>9.61633180237613e-10</v>
      </c>
      <c r="EV389">
        <v>-0.0133641391554055</v>
      </c>
      <c r="EW389">
        <v>0.00964955815971448</v>
      </c>
      <c r="EX389">
        <v>0.000351754833574242</v>
      </c>
      <c r="EY389">
        <v>-6.74969522547015e-06</v>
      </c>
      <c r="EZ389">
        <v>-1</v>
      </c>
      <c r="FA389">
        <v>-1</v>
      </c>
      <c r="FB389">
        <v>-1</v>
      </c>
      <c r="FC389">
        <v>-1</v>
      </c>
      <c r="FD389">
        <v>12.8</v>
      </c>
      <c r="FE389">
        <v>12.8</v>
      </c>
      <c r="FF389">
        <v>2</v>
      </c>
      <c r="FG389">
        <v>792.828</v>
      </c>
      <c r="FH389">
        <v>741.231</v>
      </c>
      <c r="FI389">
        <v>19.9998</v>
      </c>
      <c r="FJ389">
        <v>26.6958</v>
      </c>
      <c r="FK389">
        <v>30</v>
      </c>
      <c r="FL389">
        <v>26.7656</v>
      </c>
      <c r="FM389">
        <v>26.7409</v>
      </c>
      <c r="FN389">
        <v>64.5411</v>
      </c>
      <c r="FO389">
        <v>14.2568</v>
      </c>
      <c r="FP389">
        <v>6.08919</v>
      </c>
      <c r="FQ389">
        <v>20</v>
      </c>
      <c r="FR389">
        <v>1243.05</v>
      </c>
      <c r="FS389">
        <v>12.9953</v>
      </c>
      <c r="FT389">
        <v>100.064</v>
      </c>
      <c r="FU389">
        <v>100.426</v>
      </c>
    </row>
    <row r="390" spans="1:177">
      <c r="A390">
        <v>374</v>
      </c>
      <c r="B390">
        <v>1621534315.6</v>
      </c>
      <c r="C390">
        <v>746.099999904633</v>
      </c>
      <c r="D390" t="s">
        <v>1044</v>
      </c>
      <c r="E390" t="s">
        <v>1045</v>
      </c>
      <c r="G390">
        <v>1621534315.6</v>
      </c>
      <c r="H390">
        <f>CD390*AF390*(BZ390-CA390)/(100*BS390*(1000-AF390*BZ390))</f>
        <v>0</v>
      </c>
      <c r="I390">
        <f>CD390*AF390*(BY390-BX390*(1000-AF390*CA390)/(1000-AF390*BZ390))/(100*BS390)</f>
        <v>0</v>
      </c>
      <c r="J390">
        <f>BX390 - IF(AF390&gt;1, I390*BS390*100.0/(AH390*CL390), 0)</f>
        <v>0</v>
      </c>
      <c r="K390">
        <f>((Q390-H390/2)*J390-I390)/(Q390+H390/2)</f>
        <v>0</v>
      </c>
      <c r="L390">
        <f>K390*(CE390+CF390)/1000.0</f>
        <v>0</v>
      </c>
      <c r="M390">
        <f>(BX390 - IF(AF390&gt;1, I390*BS390*100.0/(AH390*CL390), 0))*(CE390+CF390)/1000.0</f>
        <v>0</v>
      </c>
      <c r="N390">
        <f>2.0/((1/P390-1/O390)+SIGN(P390)*SQRT((1/P390-1/O390)*(1/P390-1/O390) + 4*BT390/((BT390+1)*(BT390+1))*(2*1/P390*1/O390-1/O390*1/O390)))</f>
        <v>0</v>
      </c>
      <c r="O390">
        <f>IF(LEFT(BU390,1)&lt;&gt;"0",IF(LEFT(BU390,1)="1",3.0,BV390),$D$5+$E$5*(CL390*CE390/($K$5*1000))+$F$5*(CL390*CE390/($K$5*1000))*MAX(MIN(BS390,$J$5),$I$5)*MAX(MIN(BS390,$J$5),$I$5)+$G$5*MAX(MIN(BS390,$J$5),$I$5)*(CL390*CE390/($K$5*1000))+$H$5*(CL390*CE390/($K$5*1000))*(CL390*CE390/($K$5*1000)))</f>
        <v>0</v>
      </c>
      <c r="P390">
        <f>H390*(1000-(1000*0.61365*exp(17.502*T390/(240.97+T390))/(CE390+CF390)+BZ390)/2)/(1000*0.61365*exp(17.502*T390/(240.97+T390))/(CE390+CF390)-BZ390)</f>
        <v>0</v>
      </c>
      <c r="Q390">
        <f>1/((BT390+1)/(N390/1.6)+1/(O390/1.37)) + BT390/((BT390+1)/(N390/1.6) + BT390/(O390/1.37))</f>
        <v>0</v>
      </c>
      <c r="R390">
        <f>(BP390*BR390)</f>
        <v>0</v>
      </c>
      <c r="S390">
        <f>(CG390+(R390+2*0.95*5.67E-8*(((CG390+$B$7)+273)^4-(CG390+273)^4)-44100*H390)/(1.84*29.3*O390+8*0.95*5.67E-8*(CG390+273)^3))</f>
        <v>0</v>
      </c>
      <c r="T390">
        <f>($C$7*CH390+$D$7*CI390+$E$7*S390)</f>
        <v>0</v>
      </c>
      <c r="U390">
        <f>0.61365*exp(17.502*T390/(240.97+T390))</f>
        <v>0</v>
      </c>
      <c r="V390">
        <f>(W390/X390*100)</f>
        <v>0</v>
      </c>
      <c r="W390">
        <f>BZ390*(CE390+CF390)/1000</f>
        <v>0</v>
      </c>
      <c r="X390">
        <f>0.61365*exp(17.502*CG390/(240.97+CG390))</f>
        <v>0</v>
      </c>
      <c r="Y390">
        <f>(U390-BZ390*(CE390+CF390)/1000)</f>
        <v>0</v>
      </c>
      <c r="Z390">
        <f>(-H390*44100)</f>
        <v>0</v>
      </c>
      <c r="AA390">
        <f>2*29.3*O390*0.92*(CG390-T390)</f>
        <v>0</v>
      </c>
      <c r="AB390">
        <f>2*0.95*5.67E-8*(((CG390+$B$7)+273)^4-(T390+273)^4)</f>
        <v>0</v>
      </c>
      <c r="AC390">
        <f>R390+AB390+Z390+AA390</f>
        <v>0</v>
      </c>
      <c r="AD390">
        <v>0</v>
      </c>
      <c r="AE390">
        <v>0</v>
      </c>
      <c r="AF390">
        <f>IF(AD390*$H$13&gt;=AH390,1.0,(AH390/(AH390-AD390*$H$13)))</f>
        <v>0</v>
      </c>
      <c r="AG390">
        <f>(AF390-1)*100</f>
        <v>0</v>
      </c>
      <c r="AH390">
        <f>MAX(0,($B$13+$C$13*CL390)/(1+$D$13*CL390)*CE390/(CG390+273)*$E$13)</f>
        <v>0</v>
      </c>
      <c r="AI390" t="s">
        <v>294</v>
      </c>
      <c r="AJ390">
        <v>0</v>
      </c>
      <c r="AK390">
        <v>0</v>
      </c>
      <c r="AL390">
        <f>AK390-AJ390</f>
        <v>0</v>
      </c>
      <c r="AM390">
        <f>AL390/AK390</f>
        <v>0</v>
      </c>
      <c r="AN390">
        <v>0</v>
      </c>
      <c r="AO390" t="s">
        <v>294</v>
      </c>
      <c r="AP390">
        <v>0</v>
      </c>
      <c r="AQ390">
        <v>0</v>
      </c>
      <c r="AR390">
        <f>1-AP390/AQ390</f>
        <v>0</v>
      </c>
      <c r="AS390">
        <v>0.5</v>
      </c>
      <c r="AT390">
        <f>BP390</f>
        <v>0</v>
      </c>
      <c r="AU390">
        <f>I390</f>
        <v>0</v>
      </c>
      <c r="AV390">
        <f>AR390*AS390*AT390</f>
        <v>0</v>
      </c>
      <c r="AW390">
        <f>BB390/AQ390</f>
        <v>0</v>
      </c>
      <c r="AX390">
        <f>(AU390-AN390)/AT390</f>
        <v>0</v>
      </c>
      <c r="AY390">
        <f>(AK390-AQ390)/AQ390</f>
        <v>0</v>
      </c>
      <c r="AZ390" t="s">
        <v>294</v>
      </c>
      <c r="BA390">
        <v>0</v>
      </c>
      <c r="BB390">
        <f>AQ390-BA390</f>
        <v>0</v>
      </c>
      <c r="BC390">
        <f>(AQ390-AP390)/(AQ390-BA390)</f>
        <v>0</v>
      </c>
      <c r="BD390">
        <f>(AK390-AQ390)/(AK390-BA390)</f>
        <v>0</v>
      </c>
      <c r="BE390">
        <f>(AQ390-AP390)/(AQ390-AJ390)</f>
        <v>0</v>
      </c>
      <c r="BF390">
        <f>(AK390-AQ390)/(AK390-AJ390)</f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f>$B$11*CM390+$C$11*CN390+$F$11*CO390*(1-CR390)</f>
        <v>0</v>
      </c>
      <c r="BP390">
        <f>BO390*BQ390</f>
        <v>0</v>
      </c>
      <c r="BQ390">
        <f>($B$11*$D$9+$C$11*$D$9+$F$11*((DB390+CT390)/MAX(DB390+CT390+DC390, 0.1)*$I$9+DC390/MAX(DB390+CT390+DC390, 0.1)*$J$9))/($B$11+$C$11+$F$11)</f>
        <v>0</v>
      </c>
      <c r="BR390">
        <f>($B$11*$K$9+$C$11*$K$9+$F$11*((DB390+CT390)/MAX(DB390+CT390+DC390, 0.1)*$P$9+DC390/MAX(DB390+CT390+DC390, 0.1)*$Q$9))/($B$11+$C$11+$F$11)</f>
        <v>0</v>
      </c>
      <c r="BS390">
        <v>6</v>
      </c>
      <c r="BT390">
        <v>0.5</v>
      </c>
      <c r="BU390" t="s">
        <v>295</v>
      </c>
      <c r="BV390">
        <v>2</v>
      </c>
      <c r="BW390">
        <v>1621534315.6</v>
      </c>
      <c r="BX390">
        <v>1228.29</v>
      </c>
      <c r="BY390">
        <v>1238.53</v>
      </c>
      <c r="BZ390">
        <v>12.9528</v>
      </c>
      <c r="CA390">
        <v>12.9583</v>
      </c>
      <c r="CB390">
        <v>1215.73</v>
      </c>
      <c r="CC390">
        <v>12.7992</v>
      </c>
      <c r="CD390">
        <v>699.985</v>
      </c>
      <c r="CE390">
        <v>100.924</v>
      </c>
      <c r="CF390">
        <v>0.10113</v>
      </c>
      <c r="CG390">
        <v>22.9251</v>
      </c>
      <c r="CH390">
        <v>22.8924</v>
      </c>
      <c r="CI390">
        <v>999.9</v>
      </c>
      <c r="CJ390">
        <v>0</v>
      </c>
      <c r="CK390">
        <v>0</v>
      </c>
      <c r="CL390">
        <v>9930</v>
      </c>
      <c r="CM390">
        <v>0</v>
      </c>
      <c r="CN390">
        <v>3.21148</v>
      </c>
      <c r="CO390">
        <v>599.81</v>
      </c>
      <c r="CP390">
        <v>0.932968</v>
      </c>
      <c r="CQ390">
        <v>0.0670323</v>
      </c>
      <c r="CR390">
        <v>0</v>
      </c>
      <c r="CS390">
        <v>3.5273</v>
      </c>
      <c r="CT390">
        <v>4.99951</v>
      </c>
      <c r="CU390">
        <v>86.7047</v>
      </c>
      <c r="CV390">
        <v>4812.51</v>
      </c>
      <c r="CW390">
        <v>37.562</v>
      </c>
      <c r="CX390">
        <v>41.375</v>
      </c>
      <c r="CY390">
        <v>39.937</v>
      </c>
      <c r="CZ390">
        <v>40.875</v>
      </c>
      <c r="DA390">
        <v>39.875</v>
      </c>
      <c r="DB390">
        <v>554.94</v>
      </c>
      <c r="DC390">
        <v>39.87</v>
      </c>
      <c r="DD390">
        <v>0</v>
      </c>
      <c r="DE390">
        <v>1621534319.2</v>
      </c>
      <c r="DF390">
        <v>0</v>
      </c>
      <c r="DG390">
        <v>3.46047307692308</v>
      </c>
      <c r="DH390">
        <v>0.423852987894175</v>
      </c>
      <c r="DI390">
        <v>-1.97228376519637</v>
      </c>
      <c r="DJ390">
        <v>86.6308346153846</v>
      </c>
      <c r="DK390">
        <v>15</v>
      </c>
      <c r="DL390">
        <v>1621533543.5</v>
      </c>
      <c r="DM390" t="s">
        <v>296</v>
      </c>
      <c r="DN390">
        <v>1621533543</v>
      </c>
      <c r="DO390">
        <v>1621533543.5</v>
      </c>
      <c r="DP390">
        <v>4</v>
      </c>
      <c r="DQ390">
        <v>0.002</v>
      </c>
      <c r="DR390">
        <v>0.003</v>
      </c>
      <c r="DS390">
        <v>8.559</v>
      </c>
      <c r="DT390">
        <v>0.154</v>
      </c>
      <c r="DU390">
        <v>420</v>
      </c>
      <c r="DV390">
        <v>13</v>
      </c>
      <c r="DW390">
        <v>1.35</v>
      </c>
      <c r="DX390">
        <v>0.35</v>
      </c>
      <c r="DY390">
        <v>-10.202982195122</v>
      </c>
      <c r="DZ390">
        <v>0.415476376306612</v>
      </c>
      <c r="EA390">
        <v>0.162738835824229</v>
      </c>
      <c r="EB390">
        <v>1</v>
      </c>
      <c r="EC390">
        <v>3.48779117647059</v>
      </c>
      <c r="ED390">
        <v>-0.194579691999495</v>
      </c>
      <c r="EE390">
        <v>0.14369634726138</v>
      </c>
      <c r="EF390">
        <v>1</v>
      </c>
      <c r="EG390">
        <v>-0.00918806895121951</v>
      </c>
      <c r="EH390">
        <v>0.0342886177003484</v>
      </c>
      <c r="EI390">
        <v>0.0106002372261731</v>
      </c>
      <c r="EJ390">
        <v>1</v>
      </c>
      <c r="EK390">
        <v>3</v>
      </c>
      <c r="EL390">
        <v>3</v>
      </c>
      <c r="EM390" t="s">
        <v>297</v>
      </c>
      <c r="EN390">
        <v>100</v>
      </c>
      <c r="EO390">
        <v>100</v>
      </c>
      <c r="EP390">
        <v>12.56</v>
      </c>
      <c r="EQ390">
        <v>0.1536</v>
      </c>
      <c r="ER390">
        <v>5.25304998807394</v>
      </c>
      <c r="ES390">
        <v>0.0095515401478521</v>
      </c>
      <c r="ET390">
        <v>-4.08282145803731e-06</v>
      </c>
      <c r="EU390">
        <v>9.61633180237613e-10</v>
      </c>
      <c r="EV390">
        <v>-0.0133641391554055</v>
      </c>
      <c r="EW390">
        <v>0.00964955815971448</v>
      </c>
      <c r="EX390">
        <v>0.000351754833574242</v>
      </c>
      <c r="EY390">
        <v>-6.74969522547015e-06</v>
      </c>
      <c r="EZ390">
        <v>-1</v>
      </c>
      <c r="FA390">
        <v>-1</v>
      </c>
      <c r="FB390">
        <v>-1</v>
      </c>
      <c r="FC390">
        <v>-1</v>
      </c>
      <c r="FD390">
        <v>12.9</v>
      </c>
      <c r="FE390">
        <v>12.9</v>
      </c>
      <c r="FF390">
        <v>2</v>
      </c>
      <c r="FG390">
        <v>792.828</v>
      </c>
      <c r="FH390">
        <v>741.421</v>
      </c>
      <c r="FI390">
        <v>19.9997</v>
      </c>
      <c r="FJ390">
        <v>26.6958</v>
      </c>
      <c r="FK390">
        <v>30</v>
      </c>
      <c r="FL390">
        <v>26.7656</v>
      </c>
      <c r="FM390">
        <v>26.7409</v>
      </c>
      <c r="FN390">
        <v>64.6799</v>
      </c>
      <c r="FO390">
        <v>14.2568</v>
      </c>
      <c r="FP390">
        <v>6.08919</v>
      </c>
      <c r="FQ390">
        <v>20</v>
      </c>
      <c r="FR390">
        <v>1246.4</v>
      </c>
      <c r="FS390">
        <v>12.9953</v>
      </c>
      <c r="FT390">
        <v>100.064</v>
      </c>
      <c r="FU390">
        <v>100.428</v>
      </c>
    </row>
    <row r="391" spans="1:177">
      <c r="A391">
        <v>375</v>
      </c>
      <c r="B391">
        <v>1621534317.6</v>
      </c>
      <c r="C391">
        <v>748.099999904633</v>
      </c>
      <c r="D391" t="s">
        <v>1046</v>
      </c>
      <c r="E391" t="s">
        <v>1047</v>
      </c>
      <c r="G391">
        <v>1621534317.6</v>
      </c>
      <c r="H391">
        <f>CD391*AF391*(BZ391-CA391)/(100*BS391*(1000-AF391*BZ391))</f>
        <v>0</v>
      </c>
      <c r="I391">
        <f>CD391*AF391*(BY391-BX391*(1000-AF391*CA391)/(1000-AF391*BZ391))/(100*BS391)</f>
        <v>0</v>
      </c>
      <c r="J391">
        <f>BX391 - IF(AF391&gt;1, I391*BS391*100.0/(AH391*CL391), 0)</f>
        <v>0</v>
      </c>
      <c r="K391">
        <f>((Q391-H391/2)*J391-I391)/(Q391+H391/2)</f>
        <v>0</v>
      </c>
      <c r="L391">
        <f>K391*(CE391+CF391)/1000.0</f>
        <v>0</v>
      </c>
      <c r="M391">
        <f>(BX391 - IF(AF391&gt;1, I391*BS391*100.0/(AH391*CL391), 0))*(CE391+CF391)/1000.0</f>
        <v>0</v>
      </c>
      <c r="N391">
        <f>2.0/((1/P391-1/O391)+SIGN(P391)*SQRT((1/P391-1/O391)*(1/P391-1/O391) + 4*BT391/((BT391+1)*(BT391+1))*(2*1/P391*1/O391-1/O391*1/O391)))</f>
        <v>0</v>
      </c>
      <c r="O391">
        <f>IF(LEFT(BU391,1)&lt;&gt;"0",IF(LEFT(BU391,1)="1",3.0,BV391),$D$5+$E$5*(CL391*CE391/($K$5*1000))+$F$5*(CL391*CE391/($K$5*1000))*MAX(MIN(BS391,$J$5),$I$5)*MAX(MIN(BS391,$J$5),$I$5)+$G$5*MAX(MIN(BS391,$J$5),$I$5)*(CL391*CE391/($K$5*1000))+$H$5*(CL391*CE391/($K$5*1000))*(CL391*CE391/($K$5*1000)))</f>
        <v>0</v>
      </c>
      <c r="P391">
        <f>H391*(1000-(1000*0.61365*exp(17.502*T391/(240.97+T391))/(CE391+CF391)+BZ391)/2)/(1000*0.61365*exp(17.502*T391/(240.97+T391))/(CE391+CF391)-BZ391)</f>
        <v>0</v>
      </c>
      <c r="Q391">
        <f>1/((BT391+1)/(N391/1.6)+1/(O391/1.37)) + BT391/((BT391+1)/(N391/1.6) + BT391/(O391/1.37))</f>
        <v>0</v>
      </c>
      <c r="R391">
        <f>(BP391*BR391)</f>
        <v>0</v>
      </c>
      <c r="S391">
        <f>(CG391+(R391+2*0.95*5.67E-8*(((CG391+$B$7)+273)^4-(CG391+273)^4)-44100*H391)/(1.84*29.3*O391+8*0.95*5.67E-8*(CG391+273)^3))</f>
        <v>0</v>
      </c>
      <c r="T391">
        <f>($C$7*CH391+$D$7*CI391+$E$7*S391)</f>
        <v>0</v>
      </c>
      <c r="U391">
        <f>0.61365*exp(17.502*T391/(240.97+T391))</f>
        <v>0</v>
      </c>
      <c r="V391">
        <f>(W391/X391*100)</f>
        <v>0</v>
      </c>
      <c r="W391">
        <f>BZ391*(CE391+CF391)/1000</f>
        <v>0</v>
      </c>
      <c r="X391">
        <f>0.61365*exp(17.502*CG391/(240.97+CG391))</f>
        <v>0</v>
      </c>
      <c r="Y391">
        <f>(U391-BZ391*(CE391+CF391)/1000)</f>
        <v>0</v>
      </c>
      <c r="Z391">
        <f>(-H391*44100)</f>
        <v>0</v>
      </c>
      <c r="AA391">
        <f>2*29.3*O391*0.92*(CG391-T391)</f>
        <v>0</v>
      </c>
      <c r="AB391">
        <f>2*0.95*5.67E-8*(((CG391+$B$7)+273)^4-(T391+273)^4)</f>
        <v>0</v>
      </c>
      <c r="AC391">
        <f>R391+AB391+Z391+AA391</f>
        <v>0</v>
      </c>
      <c r="AD391">
        <v>0</v>
      </c>
      <c r="AE391">
        <v>0</v>
      </c>
      <c r="AF391">
        <f>IF(AD391*$H$13&gt;=AH391,1.0,(AH391/(AH391-AD391*$H$13)))</f>
        <v>0</v>
      </c>
      <c r="AG391">
        <f>(AF391-1)*100</f>
        <v>0</v>
      </c>
      <c r="AH391">
        <f>MAX(0,($B$13+$C$13*CL391)/(1+$D$13*CL391)*CE391/(CG391+273)*$E$13)</f>
        <v>0</v>
      </c>
      <c r="AI391" t="s">
        <v>294</v>
      </c>
      <c r="AJ391">
        <v>0</v>
      </c>
      <c r="AK391">
        <v>0</v>
      </c>
      <c r="AL391">
        <f>AK391-AJ391</f>
        <v>0</v>
      </c>
      <c r="AM391">
        <f>AL391/AK391</f>
        <v>0</v>
      </c>
      <c r="AN391">
        <v>0</v>
      </c>
      <c r="AO391" t="s">
        <v>294</v>
      </c>
      <c r="AP391">
        <v>0</v>
      </c>
      <c r="AQ391">
        <v>0</v>
      </c>
      <c r="AR391">
        <f>1-AP391/AQ391</f>
        <v>0</v>
      </c>
      <c r="AS391">
        <v>0.5</v>
      </c>
      <c r="AT391">
        <f>BP391</f>
        <v>0</v>
      </c>
      <c r="AU391">
        <f>I391</f>
        <v>0</v>
      </c>
      <c r="AV391">
        <f>AR391*AS391*AT391</f>
        <v>0</v>
      </c>
      <c r="AW391">
        <f>BB391/AQ391</f>
        <v>0</v>
      </c>
      <c r="AX391">
        <f>(AU391-AN391)/AT391</f>
        <v>0</v>
      </c>
      <c r="AY391">
        <f>(AK391-AQ391)/AQ391</f>
        <v>0</v>
      </c>
      <c r="AZ391" t="s">
        <v>294</v>
      </c>
      <c r="BA391">
        <v>0</v>
      </c>
      <c r="BB391">
        <f>AQ391-BA391</f>
        <v>0</v>
      </c>
      <c r="BC391">
        <f>(AQ391-AP391)/(AQ391-BA391)</f>
        <v>0</v>
      </c>
      <c r="BD391">
        <f>(AK391-AQ391)/(AK391-BA391)</f>
        <v>0</v>
      </c>
      <c r="BE391">
        <f>(AQ391-AP391)/(AQ391-AJ391)</f>
        <v>0</v>
      </c>
      <c r="BF391">
        <f>(AK391-AQ391)/(AK391-AJ391)</f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f>$B$11*CM391+$C$11*CN391+$F$11*CO391*(1-CR391)</f>
        <v>0</v>
      </c>
      <c r="BP391">
        <f>BO391*BQ391</f>
        <v>0</v>
      </c>
      <c r="BQ391">
        <f>($B$11*$D$9+$C$11*$D$9+$F$11*((DB391+CT391)/MAX(DB391+CT391+DC391, 0.1)*$I$9+DC391/MAX(DB391+CT391+DC391, 0.1)*$J$9))/($B$11+$C$11+$F$11)</f>
        <v>0</v>
      </c>
      <c r="BR391">
        <f>($B$11*$K$9+$C$11*$K$9+$F$11*((DB391+CT391)/MAX(DB391+CT391+DC391, 0.1)*$P$9+DC391/MAX(DB391+CT391+DC391, 0.1)*$Q$9))/($B$11+$C$11+$F$11)</f>
        <v>0</v>
      </c>
      <c r="BS391">
        <v>6</v>
      </c>
      <c r="BT391">
        <v>0.5</v>
      </c>
      <c r="BU391" t="s">
        <v>295</v>
      </c>
      <c r="BV391">
        <v>2</v>
      </c>
      <c r="BW391">
        <v>1621534317.6</v>
      </c>
      <c r="BX391">
        <v>1231.68</v>
      </c>
      <c r="BY391">
        <v>1241.99</v>
      </c>
      <c r="BZ391">
        <v>12.9524</v>
      </c>
      <c r="CA391">
        <v>12.951</v>
      </c>
      <c r="CB391">
        <v>1219.1</v>
      </c>
      <c r="CC391">
        <v>12.7988</v>
      </c>
      <c r="CD391">
        <v>700.247</v>
      </c>
      <c r="CE391">
        <v>100.923</v>
      </c>
      <c r="CF391">
        <v>0.0995011</v>
      </c>
      <c r="CG391">
        <v>22.9232</v>
      </c>
      <c r="CH391">
        <v>22.8988</v>
      </c>
      <c r="CI391">
        <v>999.9</v>
      </c>
      <c r="CJ391">
        <v>0</v>
      </c>
      <c r="CK391">
        <v>0</v>
      </c>
      <c r="CL391">
        <v>10040</v>
      </c>
      <c r="CM391">
        <v>0</v>
      </c>
      <c r="CN391">
        <v>3.16624</v>
      </c>
      <c r="CO391">
        <v>599.798</v>
      </c>
      <c r="CP391">
        <v>0.932968</v>
      </c>
      <c r="CQ391">
        <v>0.0670323</v>
      </c>
      <c r="CR391">
        <v>0</v>
      </c>
      <c r="CS391">
        <v>3.0346</v>
      </c>
      <c r="CT391">
        <v>4.99951</v>
      </c>
      <c r="CU391">
        <v>87.3036</v>
      </c>
      <c r="CV391">
        <v>4812.42</v>
      </c>
      <c r="CW391">
        <v>37.562</v>
      </c>
      <c r="CX391">
        <v>41.375</v>
      </c>
      <c r="CY391">
        <v>39.937</v>
      </c>
      <c r="CZ391">
        <v>40.875</v>
      </c>
      <c r="DA391">
        <v>39.875</v>
      </c>
      <c r="DB391">
        <v>554.93</v>
      </c>
      <c r="DC391">
        <v>39.87</v>
      </c>
      <c r="DD391">
        <v>0</v>
      </c>
      <c r="DE391">
        <v>1621534321.6</v>
      </c>
      <c r="DF391">
        <v>0</v>
      </c>
      <c r="DG391">
        <v>3.46563846153846</v>
      </c>
      <c r="DH391">
        <v>-0.561873498826557</v>
      </c>
      <c r="DI391">
        <v>2.14907691072075</v>
      </c>
      <c r="DJ391">
        <v>86.5886961538462</v>
      </c>
      <c r="DK391">
        <v>15</v>
      </c>
      <c r="DL391">
        <v>1621533543.5</v>
      </c>
      <c r="DM391" t="s">
        <v>296</v>
      </c>
      <c r="DN391">
        <v>1621533543</v>
      </c>
      <c r="DO391">
        <v>1621533543.5</v>
      </c>
      <c r="DP391">
        <v>4</v>
      </c>
      <c r="DQ391">
        <v>0.002</v>
      </c>
      <c r="DR391">
        <v>0.003</v>
      </c>
      <c r="DS391">
        <v>8.559</v>
      </c>
      <c r="DT391">
        <v>0.154</v>
      </c>
      <c r="DU391">
        <v>420</v>
      </c>
      <c r="DV391">
        <v>13</v>
      </c>
      <c r="DW391">
        <v>1.35</v>
      </c>
      <c r="DX391">
        <v>0.35</v>
      </c>
      <c r="DY391">
        <v>-10.1808143902439</v>
      </c>
      <c r="DZ391">
        <v>0.361702160278759</v>
      </c>
      <c r="EA391">
        <v>0.161159131402426</v>
      </c>
      <c r="EB391">
        <v>1</v>
      </c>
      <c r="EC391">
        <v>3.48375882352941</v>
      </c>
      <c r="ED391">
        <v>-0.238331360946748</v>
      </c>
      <c r="EE391">
        <v>0.144668796419406</v>
      </c>
      <c r="EF391">
        <v>1</v>
      </c>
      <c r="EG391">
        <v>-0.00979983943902439</v>
      </c>
      <c r="EH391">
        <v>0.0769431486689895</v>
      </c>
      <c r="EI391">
        <v>0.00991613307103818</v>
      </c>
      <c r="EJ391">
        <v>1</v>
      </c>
      <c r="EK391">
        <v>3</v>
      </c>
      <c r="EL391">
        <v>3</v>
      </c>
      <c r="EM391" t="s">
        <v>297</v>
      </c>
      <c r="EN391">
        <v>100</v>
      </c>
      <c r="EO391">
        <v>100</v>
      </c>
      <c r="EP391">
        <v>12.58</v>
      </c>
      <c r="EQ391">
        <v>0.1536</v>
      </c>
      <c r="ER391">
        <v>5.25304998807394</v>
      </c>
      <c r="ES391">
        <v>0.0095515401478521</v>
      </c>
      <c r="ET391">
        <v>-4.08282145803731e-06</v>
      </c>
      <c r="EU391">
        <v>9.61633180237613e-10</v>
      </c>
      <c r="EV391">
        <v>-0.0133641391554055</v>
      </c>
      <c r="EW391">
        <v>0.00964955815971448</v>
      </c>
      <c r="EX391">
        <v>0.000351754833574242</v>
      </c>
      <c r="EY391">
        <v>-6.74969522547015e-06</v>
      </c>
      <c r="EZ391">
        <v>-1</v>
      </c>
      <c r="FA391">
        <v>-1</v>
      </c>
      <c r="FB391">
        <v>-1</v>
      </c>
      <c r="FC391">
        <v>-1</v>
      </c>
      <c r="FD391">
        <v>12.9</v>
      </c>
      <c r="FE391">
        <v>12.9</v>
      </c>
      <c r="FF391">
        <v>2</v>
      </c>
      <c r="FG391">
        <v>793.17</v>
      </c>
      <c r="FH391">
        <v>740.852</v>
      </c>
      <c r="FI391">
        <v>19.9999</v>
      </c>
      <c r="FJ391">
        <v>26.6935</v>
      </c>
      <c r="FK391">
        <v>29.9999</v>
      </c>
      <c r="FL391">
        <v>26.7642</v>
      </c>
      <c r="FM391">
        <v>26.7409</v>
      </c>
      <c r="FN391">
        <v>64.8229</v>
      </c>
      <c r="FO391">
        <v>14.2568</v>
      </c>
      <c r="FP391">
        <v>6.08919</v>
      </c>
      <c r="FQ391">
        <v>20</v>
      </c>
      <c r="FR391">
        <v>1249.74</v>
      </c>
      <c r="FS391">
        <v>12.9953</v>
      </c>
      <c r="FT391">
        <v>100.063</v>
      </c>
      <c r="FU391">
        <v>100.426</v>
      </c>
    </row>
    <row r="392" spans="1:177">
      <c r="A392">
        <v>376</v>
      </c>
      <c r="B392">
        <v>1621534319.6</v>
      </c>
      <c r="C392">
        <v>750.099999904633</v>
      </c>
      <c r="D392" t="s">
        <v>1048</v>
      </c>
      <c r="E392" t="s">
        <v>1049</v>
      </c>
      <c r="G392">
        <v>1621534319.6</v>
      </c>
      <c r="H392">
        <f>CD392*AF392*(BZ392-CA392)/(100*BS392*(1000-AF392*BZ392))</f>
        <v>0</v>
      </c>
      <c r="I392">
        <f>CD392*AF392*(BY392-BX392*(1000-AF392*CA392)/(1000-AF392*BZ392))/(100*BS392)</f>
        <v>0</v>
      </c>
      <c r="J392">
        <f>BX392 - IF(AF392&gt;1, I392*BS392*100.0/(AH392*CL392), 0)</f>
        <v>0</v>
      </c>
      <c r="K392">
        <f>((Q392-H392/2)*J392-I392)/(Q392+H392/2)</f>
        <v>0</v>
      </c>
      <c r="L392">
        <f>K392*(CE392+CF392)/1000.0</f>
        <v>0</v>
      </c>
      <c r="M392">
        <f>(BX392 - IF(AF392&gt;1, I392*BS392*100.0/(AH392*CL392), 0))*(CE392+CF392)/1000.0</f>
        <v>0</v>
      </c>
      <c r="N392">
        <f>2.0/((1/P392-1/O392)+SIGN(P392)*SQRT((1/P392-1/O392)*(1/P392-1/O392) + 4*BT392/((BT392+1)*(BT392+1))*(2*1/P392*1/O392-1/O392*1/O392)))</f>
        <v>0</v>
      </c>
      <c r="O392">
        <f>IF(LEFT(BU392,1)&lt;&gt;"0",IF(LEFT(BU392,1)="1",3.0,BV392),$D$5+$E$5*(CL392*CE392/($K$5*1000))+$F$5*(CL392*CE392/($K$5*1000))*MAX(MIN(BS392,$J$5),$I$5)*MAX(MIN(BS392,$J$5),$I$5)+$G$5*MAX(MIN(BS392,$J$5),$I$5)*(CL392*CE392/($K$5*1000))+$H$5*(CL392*CE392/($K$5*1000))*(CL392*CE392/($K$5*1000)))</f>
        <v>0</v>
      </c>
      <c r="P392">
        <f>H392*(1000-(1000*0.61365*exp(17.502*T392/(240.97+T392))/(CE392+CF392)+BZ392)/2)/(1000*0.61365*exp(17.502*T392/(240.97+T392))/(CE392+CF392)-BZ392)</f>
        <v>0</v>
      </c>
      <c r="Q392">
        <f>1/((BT392+1)/(N392/1.6)+1/(O392/1.37)) + BT392/((BT392+1)/(N392/1.6) + BT392/(O392/1.37))</f>
        <v>0</v>
      </c>
      <c r="R392">
        <f>(BP392*BR392)</f>
        <v>0</v>
      </c>
      <c r="S392">
        <f>(CG392+(R392+2*0.95*5.67E-8*(((CG392+$B$7)+273)^4-(CG392+273)^4)-44100*H392)/(1.84*29.3*O392+8*0.95*5.67E-8*(CG392+273)^3))</f>
        <v>0</v>
      </c>
      <c r="T392">
        <f>($C$7*CH392+$D$7*CI392+$E$7*S392)</f>
        <v>0</v>
      </c>
      <c r="U392">
        <f>0.61365*exp(17.502*T392/(240.97+T392))</f>
        <v>0</v>
      </c>
      <c r="V392">
        <f>(W392/X392*100)</f>
        <v>0</v>
      </c>
      <c r="W392">
        <f>BZ392*(CE392+CF392)/1000</f>
        <v>0</v>
      </c>
      <c r="X392">
        <f>0.61365*exp(17.502*CG392/(240.97+CG392))</f>
        <v>0</v>
      </c>
      <c r="Y392">
        <f>(U392-BZ392*(CE392+CF392)/1000)</f>
        <v>0</v>
      </c>
      <c r="Z392">
        <f>(-H392*44100)</f>
        <v>0</v>
      </c>
      <c r="AA392">
        <f>2*29.3*O392*0.92*(CG392-T392)</f>
        <v>0</v>
      </c>
      <c r="AB392">
        <f>2*0.95*5.67E-8*(((CG392+$B$7)+273)^4-(T392+273)^4)</f>
        <v>0</v>
      </c>
      <c r="AC392">
        <f>R392+AB392+Z392+AA392</f>
        <v>0</v>
      </c>
      <c r="AD392">
        <v>0</v>
      </c>
      <c r="AE392">
        <v>0</v>
      </c>
      <c r="AF392">
        <f>IF(AD392*$H$13&gt;=AH392,1.0,(AH392/(AH392-AD392*$H$13)))</f>
        <v>0</v>
      </c>
      <c r="AG392">
        <f>(AF392-1)*100</f>
        <v>0</v>
      </c>
      <c r="AH392">
        <f>MAX(0,($B$13+$C$13*CL392)/(1+$D$13*CL392)*CE392/(CG392+273)*$E$13)</f>
        <v>0</v>
      </c>
      <c r="AI392" t="s">
        <v>294</v>
      </c>
      <c r="AJ392">
        <v>0</v>
      </c>
      <c r="AK392">
        <v>0</v>
      </c>
      <c r="AL392">
        <f>AK392-AJ392</f>
        <v>0</v>
      </c>
      <c r="AM392">
        <f>AL392/AK392</f>
        <v>0</v>
      </c>
      <c r="AN392">
        <v>0</v>
      </c>
      <c r="AO392" t="s">
        <v>294</v>
      </c>
      <c r="AP392">
        <v>0</v>
      </c>
      <c r="AQ392">
        <v>0</v>
      </c>
      <c r="AR392">
        <f>1-AP392/AQ392</f>
        <v>0</v>
      </c>
      <c r="AS392">
        <v>0.5</v>
      </c>
      <c r="AT392">
        <f>BP392</f>
        <v>0</v>
      </c>
      <c r="AU392">
        <f>I392</f>
        <v>0</v>
      </c>
      <c r="AV392">
        <f>AR392*AS392*AT392</f>
        <v>0</v>
      </c>
      <c r="AW392">
        <f>BB392/AQ392</f>
        <v>0</v>
      </c>
      <c r="AX392">
        <f>(AU392-AN392)/AT392</f>
        <v>0</v>
      </c>
      <c r="AY392">
        <f>(AK392-AQ392)/AQ392</f>
        <v>0</v>
      </c>
      <c r="AZ392" t="s">
        <v>294</v>
      </c>
      <c r="BA392">
        <v>0</v>
      </c>
      <c r="BB392">
        <f>AQ392-BA392</f>
        <v>0</v>
      </c>
      <c r="BC392">
        <f>(AQ392-AP392)/(AQ392-BA392)</f>
        <v>0</v>
      </c>
      <c r="BD392">
        <f>(AK392-AQ392)/(AK392-BA392)</f>
        <v>0</v>
      </c>
      <c r="BE392">
        <f>(AQ392-AP392)/(AQ392-AJ392)</f>
        <v>0</v>
      </c>
      <c r="BF392">
        <f>(AK392-AQ392)/(AK392-AJ392)</f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f>$B$11*CM392+$C$11*CN392+$F$11*CO392*(1-CR392)</f>
        <v>0</v>
      </c>
      <c r="BP392">
        <f>BO392*BQ392</f>
        <v>0</v>
      </c>
      <c r="BQ392">
        <f>($B$11*$D$9+$C$11*$D$9+$F$11*((DB392+CT392)/MAX(DB392+CT392+DC392, 0.1)*$I$9+DC392/MAX(DB392+CT392+DC392, 0.1)*$J$9))/($B$11+$C$11+$F$11)</f>
        <v>0</v>
      </c>
      <c r="BR392">
        <f>($B$11*$K$9+$C$11*$K$9+$F$11*((DB392+CT392)/MAX(DB392+CT392+DC392, 0.1)*$P$9+DC392/MAX(DB392+CT392+DC392, 0.1)*$Q$9))/($B$11+$C$11+$F$11)</f>
        <v>0</v>
      </c>
      <c r="BS392">
        <v>6</v>
      </c>
      <c r="BT392">
        <v>0.5</v>
      </c>
      <c r="BU392" t="s">
        <v>295</v>
      </c>
      <c r="BV392">
        <v>2</v>
      </c>
      <c r="BW392">
        <v>1621534319.6</v>
      </c>
      <c r="BX392">
        <v>1235.02</v>
      </c>
      <c r="BY392">
        <v>1244.7</v>
      </c>
      <c r="BZ392">
        <v>12.9533</v>
      </c>
      <c r="CA392">
        <v>12.9556</v>
      </c>
      <c r="CB392">
        <v>1222.43</v>
      </c>
      <c r="CC392">
        <v>12.7996</v>
      </c>
      <c r="CD392">
        <v>699.776</v>
      </c>
      <c r="CE392">
        <v>100.923</v>
      </c>
      <c r="CF392">
        <v>0.100694</v>
      </c>
      <c r="CG392">
        <v>22.9232</v>
      </c>
      <c r="CH392">
        <v>22.8811</v>
      </c>
      <c r="CI392">
        <v>999.9</v>
      </c>
      <c r="CJ392">
        <v>0</v>
      </c>
      <c r="CK392">
        <v>0</v>
      </c>
      <c r="CL392">
        <v>9960</v>
      </c>
      <c r="CM392">
        <v>0</v>
      </c>
      <c r="CN392">
        <v>3.16624</v>
      </c>
      <c r="CO392">
        <v>599.809</v>
      </c>
      <c r="CP392">
        <v>0.932968</v>
      </c>
      <c r="CQ392">
        <v>0.0670323</v>
      </c>
      <c r="CR392">
        <v>0</v>
      </c>
      <c r="CS392">
        <v>3.3064</v>
      </c>
      <c r="CT392">
        <v>4.99951</v>
      </c>
      <c r="CU392">
        <v>87.035</v>
      </c>
      <c r="CV392">
        <v>4812.51</v>
      </c>
      <c r="CW392">
        <v>37.562</v>
      </c>
      <c r="CX392">
        <v>41.375</v>
      </c>
      <c r="CY392">
        <v>39.937</v>
      </c>
      <c r="CZ392">
        <v>40.875</v>
      </c>
      <c r="DA392">
        <v>39.812</v>
      </c>
      <c r="DB392">
        <v>554.94</v>
      </c>
      <c r="DC392">
        <v>39.87</v>
      </c>
      <c r="DD392">
        <v>0</v>
      </c>
      <c r="DE392">
        <v>1621534323.4</v>
      </c>
      <c r="DF392">
        <v>0</v>
      </c>
      <c r="DG392">
        <v>3.446344</v>
      </c>
      <c r="DH392">
        <v>-0.142392300805694</v>
      </c>
      <c r="DI392">
        <v>2.76199229431478</v>
      </c>
      <c r="DJ392">
        <v>86.65026</v>
      </c>
      <c r="DK392">
        <v>15</v>
      </c>
      <c r="DL392">
        <v>1621533543.5</v>
      </c>
      <c r="DM392" t="s">
        <v>296</v>
      </c>
      <c r="DN392">
        <v>1621533543</v>
      </c>
      <c r="DO392">
        <v>1621533543.5</v>
      </c>
      <c r="DP392">
        <v>4</v>
      </c>
      <c r="DQ392">
        <v>0.002</v>
      </c>
      <c r="DR392">
        <v>0.003</v>
      </c>
      <c r="DS392">
        <v>8.559</v>
      </c>
      <c r="DT392">
        <v>0.154</v>
      </c>
      <c r="DU392">
        <v>420</v>
      </c>
      <c r="DV392">
        <v>13</v>
      </c>
      <c r="DW392">
        <v>1.35</v>
      </c>
      <c r="DX392">
        <v>0.35</v>
      </c>
      <c r="DY392">
        <v>-10.1830726829268</v>
      </c>
      <c r="DZ392">
        <v>0.506049616724729</v>
      </c>
      <c r="EA392">
        <v>0.170193322889638</v>
      </c>
      <c r="EB392">
        <v>0</v>
      </c>
      <c r="EC392">
        <v>3.46454285714286</v>
      </c>
      <c r="ED392">
        <v>-0.340522896281785</v>
      </c>
      <c r="EE392">
        <v>0.155387937177917</v>
      </c>
      <c r="EF392">
        <v>1</v>
      </c>
      <c r="EG392">
        <v>-0.00847848821951219</v>
      </c>
      <c r="EH392">
        <v>0.0838419003344948</v>
      </c>
      <c r="EI392">
        <v>0.00973624320861317</v>
      </c>
      <c r="EJ392">
        <v>1</v>
      </c>
      <c r="EK392">
        <v>2</v>
      </c>
      <c r="EL392">
        <v>3</v>
      </c>
      <c r="EM392" t="s">
        <v>306</v>
      </c>
      <c r="EN392">
        <v>100</v>
      </c>
      <c r="EO392">
        <v>100</v>
      </c>
      <c r="EP392">
        <v>12.59</v>
      </c>
      <c r="EQ392">
        <v>0.1537</v>
      </c>
      <c r="ER392">
        <v>5.25304998807394</v>
      </c>
      <c r="ES392">
        <v>0.0095515401478521</v>
      </c>
      <c r="ET392">
        <v>-4.08282145803731e-06</v>
      </c>
      <c r="EU392">
        <v>9.61633180237613e-10</v>
      </c>
      <c r="EV392">
        <v>-0.0133641391554055</v>
      </c>
      <c r="EW392">
        <v>0.00964955815971448</v>
      </c>
      <c r="EX392">
        <v>0.000351754833574242</v>
      </c>
      <c r="EY392">
        <v>-6.74969522547015e-06</v>
      </c>
      <c r="EZ392">
        <v>-1</v>
      </c>
      <c r="FA392">
        <v>-1</v>
      </c>
      <c r="FB392">
        <v>-1</v>
      </c>
      <c r="FC392">
        <v>-1</v>
      </c>
      <c r="FD392">
        <v>12.9</v>
      </c>
      <c r="FE392">
        <v>12.9</v>
      </c>
      <c r="FF392">
        <v>2</v>
      </c>
      <c r="FG392">
        <v>794.04</v>
      </c>
      <c r="FH392">
        <v>741.8</v>
      </c>
      <c r="FI392">
        <v>19.9999</v>
      </c>
      <c r="FJ392">
        <v>26.6935</v>
      </c>
      <c r="FK392">
        <v>30</v>
      </c>
      <c r="FL392">
        <v>26.7633</v>
      </c>
      <c r="FM392">
        <v>26.7409</v>
      </c>
      <c r="FN392">
        <v>64.9689</v>
      </c>
      <c r="FO392">
        <v>14.2568</v>
      </c>
      <c r="FP392">
        <v>6.08919</v>
      </c>
      <c r="FQ392">
        <v>20</v>
      </c>
      <c r="FR392">
        <v>1253.11</v>
      </c>
      <c r="FS392">
        <v>12.9953</v>
      </c>
      <c r="FT392">
        <v>100.061</v>
      </c>
      <c r="FU392">
        <v>100.426</v>
      </c>
    </row>
    <row r="393" spans="1:177">
      <c r="A393">
        <v>377</v>
      </c>
      <c r="B393">
        <v>1621534321.6</v>
      </c>
      <c r="C393">
        <v>752.099999904633</v>
      </c>
      <c r="D393" t="s">
        <v>1050</v>
      </c>
      <c r="E393" t="s">
        <v>1051</v>
      </c>
      <c r="G393">
        <v>1621534321.6</v>
      </c>
      <c r="H393">
        <f>CD393*AF393*(BZ393-CA393)/(100*BS393*(1000-AF393*BZ393))</f>
        <v>0</v>
      </c>
      <c r="I393">
        <f>CD393*AF393*(BY393-BX393*(1000-AF393*CA393)/(1000-AF393*BZ393))/(100*BS393)</f>
        <v>0</v>
      </c>
      <c r="J393">
        <f>BX393 - IF(AF393&gt;1, I393*BS393*100.0/(AH393*CL393), 0)</f>
        <v>0</v>
      </c>
      <c r="K393">
        <f>((Q393-H393/2)*J393-I393)/(Q393+H393/2)</f>
        <v>0</v>
      </c>
      <c r="L393">
        <f>K393*(CE393+CF393)/1000.0</f>
        <v>0</v>
      </c>
      <c r="M393">
        <f>(BX393 - IF(AF393&gt;1, I393*BS393*100.0/(AH393*CL393), 0))*(CE393+CF393)/1000.0</f>
        <v>0</v>
      </c>
      <c r="N393">
        <f>2.0/((1/P393-1/O393)+SIGN(P393)*SQRT((1/P393-1/O393)*(1/P393-1/O393) + 4*BT393/((BT393+1)*(BT393+1))*(2*1/P393*1/O393-1/O393*1/O393)))</f>
        <v>0</v>
      </c>
      <c r="O393">
        <f>IF(LEFT(BU393,1)&lt;&gt;"0",IF(LEFT(BU393,1)="1",3.0,BV393),$D$5+$E$5*(CL393*CE393/($K$5*1000))+$F$5*(CL393*CE393/($K$5*1000))*MAX(MIN(BS393,$J$5),$I$5)*MAX(MIN(BS393,$J$5),$I$5)+$G$5*MAX(MIN(BS393,$J$5),$I$5)*(CL393*CE393/($K$5*1000))+$H$5*(CL393*CE393/($K$5*1000))*(CL393*CE393/($K$5*1000)))</f>
        <v>0</v>
      </c>
      <c r="P393">
        <f>H393*(1000-(1000*0.61365*exp(17.502*T393/(240.97+T393))/(CE393+CF393)+BZ393)/2)/(1000*0.61365*exp(17.502*T393/(240.97+T393))/(CE393+CF393)-BZ393)</f>
        <v>0</v>
      </c>
      <c r="Q393">
        <f>1/((BT393+1)/(N393/1.6)+1/(O393/1.37)) + BT393/((BT393+1)/(N393/1.6) + BT393/(O393/1.37))</f>
        <v>0</v>
      </c>
      <c r="R393">
        <f>(BP393*BR393)</f>
        <v>0</v>
      </c>
      <c r="S393">
        <f>(CG393+(R393+2*0.95*5.67E-8*(((CG393+$B$7)+273)^4-(CG393+273)^4)-44100*H393)/(1.84*29.3*O393+8*0.95*5.67E-8*(CG393+273)^3))</f>
        <v>0</v>
      </c>
      <c r="T393">
        <f>($C$7*CH393+$D$7*CI393+$E$7*S393)</f>
        <v>0</v>
      </c>
      <c r="U393">
        <f>0.61365*exp(17.502*T393/(240.97+T393))</f>
        <v>0</v>
      </c>
      <c r="V393">
        <f>(W393/X393*100)</f>
        <v>0</v>
      </c>
      <c r="W393">
        <f>BZ393*(CE393+CF393)/1000</f>
        <v>0</v>
      </c>
      <c r="X393">
        <f>0.61365*exp(17.502*CG393/(240.97+CG393))</f>
        <v>0</v>
      </c>
      <c r="Y393">
        <f>(U393-BZ393*(CE393+CF393)/1000)</f>
        <v>0</v>
      </c>
      <c r="Z393">
        <f>(-H393*44100)</f>
        <v>0</v>
      </c>
      <c r="AA393">
        <f>2*29.3*O393*0.92*(CG393-T393)</f>
        <v>0</v>
      </c>
      <c r="AB393">
        <f>2*0.95*5.67E-8*(((CG393+$B$7)+273)^4-(T393+273)^4)</f>
        <v>0</v>
      </c>
      <c r="AC393">
        <f>R393+AB393+Z393+AA393</f>
        <v>0</v>
      </c>
      <c r="AD393">
        <v>0</v>
      </c>
      <c r="AE393">
        <v>0</v>
      </c>
      <c r="AF393">
        <f>IF(AD393*$H$13&gt;=AH393,1.0,(AH393/(AH393-AD393*$H$13)))</f>
        <v>0</v>
      </c>
      <c r="AG393">
        <f>(AF393-1)*100</f>
        <v>0</v>
      </c>
      <c r="AH393">
        <f>MAX(0,($B$13+$C$13*CL393)/(1+$D$13*CL393)*CE393/(CG393+273)*$E$13)</f>
        <v>0</v>
      </c>
      <c r="AI393" t="s">
        <v>294</v>
      </c>
      <c r="AJ393">
        <v>0</v>
      </c>
      <c r="AK393">
        <v>0</v>
      </c>
      <c r="AL393">
        <f>AK393-AJ393</f>
        <v>0</v>
      </c>
      <c r="AM393">
        <f>AL393/AK393</f>
        <v>0</v>
      </c>
      <c r="AN393">
        <v>0</v>
      </c>
      <c r="AO393" t="s">
        <v>294</v>
      </c>
      <c r="AP393">
        <v>0</v>
      </c>
      <c r="AQ393">
        <v>0</v>
      </c>
      <c r="AR393">
        <f>1-AP393/AQ393</f>
        <v>0</v>
      </c>
      <c r="AS393">
        <v>0.5</v>
      </c>
      <c r="AT393">
        <f>BP393</f>
        <v>0</v>
      </c>
      <c r="AU393">
        <f>I393</f>
        <v>0</v>
      </c>
      <c r="AV393">
        <f>AR393*AS393*AT393</f>
        <v>0</v>
      </c>
      <c r="AW393">
        <f>BB393/AQ393</f>
        <v>0</v>
      </c>
      <c r="AX393">
        <f>(AU393-AN393)/AT393</f>
        <v>0</v>
      </c>
      <c r="AY393">
        <f>(AK393-AQ393)/AQ393</f>
        <v>0</v>
      </c>
      <c r="AZ393" t="s">
        <v>294</v>
      </c>
      <c r="BA393">
        <v>0</v>
      </c>
      <c r="BB393">
        <f>AQ393-BA393</f>
        <v>0</v>
      </c>
      <c r="BC393">
        <f>(AQ393-AP393)/(AQ393-BA393)</f>
        <v>0</v>
      </c>
      <c r="BD393">
        <f>(AK393-AQ393)/(AK393-BA393)</f>
        <v>0</v>
      </c>
      <c r="BE393">
        <f>(AQ393-AP393)/(AQ393-AJ393)</f>
        <v>0</v>
      </c>
      <c r="BF393">
        <f>(AK393-AQ393)/(AK393-AJ393)</f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f>$B$11*CM393+$C$11*CN393+$F$11*CO393*(1-CR393)</f>
        <v>0</v>
      </c>
      <c r="BP393">
        <f>BO393*BQ393</f>
        <v>0</v>
      </c>
      <c r="BQ393">
        <f>($B$11*$D$9+$C$11*$D$9+$F$11*((DB393+CT393)/MAX(DB393+CT393+DC393, 0.1)*$I$9+DC393/MAX(DB393+CT393+DC393, 0.1)*$J$9))/($B$11+$C$11+$F$11)</f>
        <v>0</v>
      </c>
      <c r="BR393">
        <f>($B$11*$K$9+$C$11*$K$9+$F$11*((DB393+CT393)/MAX(DB393+CT393+DC393, 0.1)*$P$9+DC393/MAX(DB393+CT393+DC393, 0.1)*$Q$9))/($B$11+$C$11+$F$11)</f>
        <v>0</v>
      </c>
      <c r="BS393">
        <v>6</v>
      </c>
      <c r="BT393">
        <v>0.5</v>
      </c>
      <c r="BU393" t="s">
        <v>295</v>
      </c>
      <c r="BV393">
        <v>2</v>
      </c>
      <c r="BW393">
        <v>1621534321.6</v>
      </c>
      <c r="BX393">
        <v>1238.27</v>
      </c>
      <c r="BY393">
        <v>1248.38</v>
      </c>
      <c r="BZ393">
        <v>12.9495</v>
      </c>
      <c r="CA393">
        <v>12.9487</v>
      </c>
      <c r="CB393">
        <v>1225.67</v>
      </c>
      <c r="CC393">
        <v>12.796</v>
      </c>
      <c r="CD393">
        <v>699.88</v>
      </c>
      <c r="CE393">
        <v>100.925</v>
      </c>
      <c r="CF393">
        <v>0.100384</v>
      </c>
      <c r="CG393">
        <v>22.9232</v>
      </c>
      <c r="CH393">
        <v>22.8865</v>
      </c>
      <c r="CI393">
        <v>999.9</v>
      </c>
      <c r="CJ393">
        <v>0</v>
      </c>
      <c r="CK393">
        <v>0</v>
      </c>
      <c r="CL393">
        <v>9990</v>
      </c>
      <c r="CM393">
        <v>0</v>
      </c>
      <c r="CN393">
        <v>3.16624</v>
      </c>
      <c r="CO393">
        <v>599.807</v>
      </c>
      <c r="CP393">
        <v>0.932968</v>
      </c>
      <c r="CQ393">
        <v>0.0670323</v>
      </c>
      <c r="CR393">
        <v>0</v>
      </c>
      <c r="CS393">
        <v>3.6927</v>
      </c>
      <c r="CT393">
        <v>4.99951</v>
      </c>
      <c r="CU393">
        <v>86.6718</v>
      </c>
      <c r="CV393">
        <v>4812.49</v>
      </c>
      <c r="CW393">
        <v>37.562</v>
      </c>
      <c r="CX393">
        <v>41.375</v>
      </c>
      <c r="CY393">
        <v>39.937</v>
      </c>
      <c r="CZ393">
        <v>40.875</v>
      </c>
      <c r="DA393">
        <v>39.875</v>
      </c>
      <c r="DB393">
        <v>554.94</v>
      </c>
      <c r="DC393">
        <v>39.87</v>
      </c>
      <c r="DD393">
        <v>0</v>
      </c>
      <c r="DE393">
        <v>1621534325.2</v>
      </c>
      <c r="DF393">
        <v>0</v>
      </c>
      <c r="DG393">
        <v>3.47913076923077</v>
      </c>
      <c r="DH393">
        <v>0.377162397300744</v>
      </c>
      <c r="DI393">
        <v>2.27643760309166</v>
      </c>
      <c r="DJ393">
        <v>86.6671153846154</v>
      </c>
      <c r="DK393">
        <v>15</v>
      </c>
      <c r="DL393">
        <v>1621533543.5</v>
      </c>
      <c r="DM393" t="s">
        <v>296</v>
      </c>
      <c r="DN393">
        <v>1621533543</v>
      </c>
      <c r="DO393">
        <v>1621533543.5</v>
      </c>
      <c r="DP393">
        <v>4</v>
      </c>
      <c r="DQ393">
        <v>0.002</v>
      </c>
      <c r="DR393">
        <v>0.003</v>
      </c>
      <c r="DS393">
        <v>8.559</v>
      </c>
      <c r="DT393">
        <v>0.154</v>
      </c>
      <c r="DU393">
        <v>420</v>
      </c>
      <c r="DV393">
        <v>13</v>
      </c>
      <c r="DW393">
        <v>1.35</v>
      </c>
      <c r="DX393">
        <v>0.35</v>
      </c>
      <c r="DY393">
        <v>-10.1542265853659</v>
      </c>
      <c r="DZ393">
        <v>0.925807108013929</v>
      </c>
      <c r="EA393">
        <v>0.200989359657812</v>
      </c>
      <c r="EB393">
        <v>0</v>
      </c>
      <c r="EC393">
        <v>3.47172058823529</v>
      </c>
      <c r="ED393">
        <v>0.068035207211714</v>
      </c>
      <c r="EE393">
        <v>0.149347738279044</v>
      </c>
      <c r="EF393">
        <v>1</v>
      </c>
      <c r="EG393">
        <v>-0.00582345968292683</v>
      </c>
      <c r="EH393">
        <v>0.0614777007804878</v>
      </c>
      <c r="EI393">
        <v>0.00771463369368203</v>
      </c>
      <c r="EJ393">
        <v>1</v>
      </c>
      <c r="EK393">
        <v>2</v>
      </c>
      <c r="EL393">
        <v>3</v>
      </c>
      <c r="EM393" t="s">
        <v>306</v>
      </c>
      <c r="EN393">
        <v>100</v>
      </c>
      <c r="EO393">
        <v>100</v>
      </c>
      <c r="EP393">
        <v>12.6</v>
      </c>
      <c r="EQ393">
        <v>0.1535</v>
      </c>
      <c r="ER393">
        <v>5.25304998807394</v>
      </c>
      <c r="ES393">
        <v>0.0095515401478521</v>
      </c>
      <c r="ET393">
        <v>-4.08282145803731e-06</v>
      </c>
      <c r="EU393">
        <v>9.61633180237613e-10</v>
      </c>
      <c r="EV393">
        <v>-0.0133641391554055</v>
      </c>
      <c r="EW393">
        <v>0.00964955815971448</v>
      </c>
      <c r="EX393">
        <v>0.000351754833574242</v>
      </c>
      <c r="EY393">
        <v>-6.74969522547015e-06</v>
      </c>
      <c r="EZ393">
        <v>-1</v>
      </c>
      <c r="FA393">
        <v>-1</v>
      </c>
      <c r="FB393">
        <v>-1</v>
      </c>
      <c r="FC393">
        <v>-1</v>
      </c>
      <c r="FD393">
        <v>13</v>
      </c>
      <c r="FE393">
        <v>13</v>
      </c>
      <c r="FF393">
        <v>2</v>
      </c>
      <c r="FG393">
        <v>792.617</v>
      </c>
      <c r="FH393">
        <v>741.421</v>
      </c>
      <c r="FI393">
        <v>19.9999</v>
      </c>
      <c r="FJ393">
        <v>26.6935</v>
      </c>
      <c r="FK393">
        <v>30.0001</v>
      </c>
      <c r="FL393">
        <v>26.7633</v>
      </c>
      <c r="FM393">
        <v>26.7409</v>
      </c>
      <c r="FN393">
        <v>65.1064</v>
      </c>
      <c r="FO393">
        <v>14.2568</v>
      </c>
      <c r="FP393">
        <v>6.08919</v>
      </c>
      <c r="FQ393">
        <v>20</v>
      </c>
      <c r="FR393">
        <v>1256.46</v>
      </c>
      <c r="FS393">
        <v>12.9953</v>
      </c>
      <c r="FT393">
        <v>100.064</v>
      </c>
      <c r="FU393">
        <v>100.429</v>
      </c>
    </row>
    <row r="394" spans="1:177">
      <c r="A394">
        <v>378</v>
      </c>
      <c r="B394">
        <v>1621534323.6</v>
      </c>
      <c r="C394">
        <v>754.099999904633</v>
      </c>
      <c r="D394" t="s">
        <v>1052</v>
      </c>
      <c r="E394" t="s">
        <v>1053</v>
      </c>
      <c r="G394">
        <v>1621534323.6</v>
      </c>
      <c r="H394">
        <f>CD394*AF394*(BZ394-CA394)/(100*BS394*(1000-AF394*BZ394))</f>
        <v>0</v>
      </c>
      <c r="I394">
        <f>CD394*AF394*(BY394-BX394*(1000-AF394*CA394)/(1000-AF394*BZ394))/(100*BS394)</f>
        <v>0</v>
      </c>
      <c r="J394">
        <f>BX394 - IF(AF394&gt;1, I394*BS394*100.0/(AH394*CL394), 0)</f>
        <v>0</v>
      </c>
      <c r="K394">
        <f>((Q394-H394/2)*J394-I394)/(Q394+H394/2)</f>
        <v>0</v>
      </c>
      <c r="L394">
        <f>K394*(CE394+CF394)/1000.0</f>
        <v>0</v>
      </c>
      <c r="M394">
        <f>(BX394 - IF(AF394&gt;1, I394*BS394*100.0/(AH394*CL394), 0))*(CE394+CF394)/1000.0</f>
        <v>0</v>
      </c>
      <c r="N394">
        <f>2.0/((1/P394-1/O394)+SIGN(P394)*SQRT((1/P394-1/O394)*(1/P394-1/O394) + 4*BT394/((BT394+1)*(BT394+1))*(2*1/P394*1/O394-1/O394*1/O394)))</f>
        <v>0</v>
      </c>
      <c r="O394">
        <f>IF(LEFT(BU394,1)&lt;&gt;"0",IF(LEFT(BU394,1)="1",3.0,BV394),$D$5+$E$5*(CL394*CE394/($K$5*1000))+$F$5*(CL394*CE394/($K$5*1000))*MAX(MIN(BS394,$J$5),$I$5)*MAX(MIN(BS394,$J$5),$I$5)+$G$5*MAX(MIN(BS394,$J$5),$I$5)*(CL394*CE394/($K$5*1000))+$H$5*(CL394*CE394/($K$5*1000))*(CL394*CE394/($K$5*1000)))</f>
        <v>0</v>
      </c>
      <c r="P394">
        <f>H394*(1000-(1000*0.61365*exp(17.502*T394/(240.97+T394))/(CE394+CF394)+BZ394)/2)/(1000*0.61365*exp(17.502*T394/(240.97+T394))/(CE394+CF394)-BZ394)</f>
        <v>0</v>
      </c>
      <c r="Q394">
        <f>1/((BT394+1)/(N394/1.6)+1/(O394/1.37)) + BT394/((BT394+1)/(N394/1.6) + BT394/(O394/1.37))</f>
        <v>0</v>
      </c>
      <c r="R394">
        <f>(BP394*BR394)</f>
        <v>0</v>
      </c>
      <c r="S394">
        <f>(CG394+(R394+2*0.95*5.67E-8*(((CG394+$B$7)+273)^4-(CG394+273)^4)-44100*H394)/(1.84*29.3*O394+8*0.95*5.67E-8*(CG394+273)^3))</f>
        <v>0</v>
      </c>
      <c r="T394">
        <f>($C$7*CH394+$D$7*CI394+$E$7*S394)</f>
        <v>0</v>
      </c>
      <c r="U394">
        <f>0.61365*exp(17.502*T394/(240.97+T394))</f>
        <v>0</v>
      </c>
      <c r="V394">
        <f>(W394/X394*100)</f>
        <v>0</v>
      </c>
      <c r="W394">
        <f>BZ394*(CE394+CF394)/1000</f>
        <v>0</v>
      </c>
      <c r="X394">
        <f>0.61365*exp(17.502*CG394/(240.97+CG394))</f>
        <v>0</v>
      </c>
      <c r="Y394">
        <f>(U394-BZ394*(CE394+CF394)/1000)</f>
        <v>0</v>
      </c>
      <c r="Z394">
        <f>(-H394*44100)</f>
        <v>0</v>
      </c>
      <c r="AA394">
        <f>2*29.3*O394*0.92*(CG394-T394)</f>
        <v>0</v>
      </c>
      <c r="AB394">
        <f>2*0.95*5.67E-8*(((CG394+$B$7)+273)^4-(T394+273)^4)</f>
        <v>0</v>
      </c>
      <c r="AC394">
        <f>R394+AB394+Z394+AA394</f>
        <v>0</v>
      </c>
      <c r="AD394">
        <v>0</v>
      </c>
      <c r="AE394">
        <v>0</v>
      </c>
      <c r="AF394">
        <f>IF(AD394*$H$13&gt;=AH394,1.0,(AH394/(AH394-AD394*$H$13)))</f>
        <v>0</v>
      </c>
      <c r="AG394">
        <f>(AF394-1)*100</f>
        <v>0</v>
      </c>
      <c r="AH394">
        <f>MAX(0,($B$13+$C$13*CL394)/(1+$D$13*CL394)*CE394/(CG394+273)*$E$13)</f>
        <v>0</v>
      </c>
      <c r="AI394" t="s">
        <v>294</v>
      </c>
      <c r="AJ394">
        <v>0</v>
      </c>
      <c r="AK394">
        <v>0</v>
      </c>
      <c r="AL394">
        <f>AK394-AJ394</f>
        <v>0</v>
      </c>
      <c r="AM394">
        <f>AL394/AK394</f>
        <v>0</v>
      </c>
      <c r="AN394">
        <v>0</v>
      </c>
      <c r="AO394" t="s">
        <v>294</v>
      </c>
      <c r="AP394">
        <v>0</v>
      </c>
      <c r="AQ394">
        <v>0</v>
      </c>
      <c r="AR394">
        <f>1-AP394/AQ394</f>
        <v>0</v>
      </c>
      <c r="AS394">
        <v>0.5</v>
      </c>
      <c r="AT394">
        <f>BP394</f>
        <v>0</v>
      </c>
      <c r="AU394">
        <f>I394</f>
        <v>0</v>
      </c>
      <c r="AV394">
        <f>AR394*AS394*AT394</f>
        <v>0</v>
      </c>
      <c r="AW394">
        <f>BB394/AQ394</f>
        <v>0</v>
      </c>
      <c r="AX394">
        <f>(AU394-AN394)/AT394</f>
        <v>0</v>
      </c>
      <c r="AY394">
        <f>(AK394-AQ394)/AQ394</f>
        <v>0</v>
      </c>
      <c r="AZ394" t="s">
        <v>294</v>
      </c>
      <c r="BA394">
        <v>0</v>
      </c>
      <c r="BB394">
        <f>AQ394-BA394</f>
        <v>0</v>
      </c>
      <c r="BC394">
        <f>(AQ394-AP394)/(AQ394-BA394)</f>
        <v>0</v>
      </c>
      <c r="BD394">
        <f>(AK394-AQ394)/(AK394-BA394)</f>
        <v>0</v>
      </c>
      <c r="BE394">
        <f>(AQ394-AP394)/(AQ394-AJ394)</f>
        <v>0</v>
      </c>
      <c r="BF394">
        <f>(AK394-AQ394)/(AK394-AJ394)</f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f>$B$11*CM394+$C$11*CN394+$F$11*CO394*(1-CR394)</f>
        <v>0</v>
      </c>
      <c r="BP394">
        <f>BO394*BQ394</f>
        <v>0</v>
      </c>
      <c r="BQ394">
        <f>($B$11*$D$9+$C$11*$D$9+$F$11*((DB394+CT394)/MAX(DB394+CT394+DC394, 0.1)*$I$9+DC394/MAX(DB394+CT394+DC394, 0.1)*$J$9))/($B$11+$C$11+$F$11)</f>
        <v>0</v>
      </c>
      <c r="BR394">
        <f>($B$11*$K$9+$C$11*$K$9+$F$11*((DB394+CT394)/MAX(DB394+CT394+DC394, 0.1)*$P$9+DC394/MAX(DB394+CT394+DC394, 0.1)*$Q$9))/($B$11+$C$11+$F$11)</f>
        <v>0</v>
      </c>
      <c r="BS394">
        <v>6</v>
      </c>
      <c r="BT394">
        <v>0.5</v>
      </c>
      <c r="BU394" t="s">
        <v>295</v>
      </c>
      <c r="BV394">
        <v>2</v>
      </c>
      <c r="BW394">
        <v>1621534323.6</v>
      </c>
      <c r="BX394">
        <v>1241.77</v>
      </c>
      <c r="BY394">
        <v>1251.64</v>
      </c>
      <c r="BZ394">
        <v>12.9512</v>
      </c>
      <c r="CA394">
        <v>12.9465</v>
      </c>
      <c r="CB394">
        <v>1229.15</v>
      </c>
      <c r="CC394">
        <v>12.7976</v>
      </c>
      <c r="CD394">
        <v>699.946</v>
      </c>
      <c r="CE394">
        <v>100.928</v>
      </c>
      <c r="CF394">
        <v>0.100826</v>
      </c>
      <c r="CG394">
        <v>22.9255</v>
      </c>
      <c r="CH394">
        <v>22.8871</v>
      </c>
      <c r="CI394">
        <v>999.9</v>
      </c>
      <c r="CJ394">
        <v>0</v>
      </c>
      <c r="CK394">
        <v>0</v>
      </c>
      <c r="CL394">
        <v>9980</v>
      </c>
      <c r="CM394">
        <v>0</v>
      </c>
      <c r="CN394">
        <v>3.16624</v>
      </c>
      <c r="CO394">
        <v>599.803</v>
      </c>
      <c r="CP394">
        <v>0.932968</v>
      </c>
      <c r="CQ394">
        <v>0.0670323</v>
      </c>
      <c r="CR394">
        <v>0</v>
      </c>
      <c r="CS394">
        <v>3.3436</v>
      </c>
      <c r="CT394">
        <v>4.99951</v>
      </c>
      <c r="CU394">
        <v>87.2792</v>
      </c>
      <c r="CV394">
        <v>4812.46</v>
      </c>
      <c r="CW394">
        <v>37.562</v>
      </c>
      <c r="CX394">
        <v>41.375</v>
      </c>
      <c r="CY394">
        <v>39.937</v>
      </c>
      <c r="CZ394">
        <v>40.875</v>
      </c>
      <c r="DA394">
        <v>39.875</v>
      </c>
      <c r="DB394">
        <v>554.93</v>
      </c>
      <c r="DC394">
        <v>39.87</v>
      </c>
      <c r="DD394">
        <v>0</v>
      </c>
      <c r="DE394">
        <v>1621534327.6</v>
      </c>
      <c r="DF394">
        <v>0</v>
      </c>
      <c r="DG394">
        <v>3.4734</v>
      </c>
      <c r="DH394">
        <v>-0.272649567174786</v>
      </c>
      <c r="DI394">
        <v>2.65675896748114</v>
      </c>
      <c r="DJ394">
        <v>86.7461692307692</v>
      </c>
      <c r="DK394">
        <v>15</v>
      </c>
      <c r="DL394">
        <v>1621533543.5</v>
      </c>
      <c r="DM394" t="s">
        <v>296</v>
      </c>
      <c r="DN394">
        <v>1621533543</v>
      </c>
      <c r="DO394">
        <v>1621533543.5</v>
      </c>
      <c r="DP394">
        <v>4</v>
      </c>
      <c r="DQ394">
        <v>0.002</v>
      </c>
      <c r="DR394">
        <v>0.003</v>
      </c>
      <c r="DS394">
        <v>8.559</v>
      </c>
      <c r="DT394">
        <v>0.154</v>
      </c>
      <c r="DU394">
        <v>420</v>
      </c>
      <c r="DV394">
        <v>13</v>
      </c>
      <c r="DW394">
        <v>1.35</v>
      </c>
      <c r="DX394">
        <v>0.35</v>
      </c>
      <c r="DY394">
        <v>-10.1612265853659</v>
      </c>
      <c r="DZ394">
        <v>0.421185365853651</v>
      </c>
      <c r="EA394">
        <v>0.210818623380265</v>
      </c>
      <c r="EB394">
        <v>1</v>
      </c>
      <c r="EC394">
        <v>3.48279705882353</v>
      </c>
      <c r="ED394">
        <v>-0.015715131022827</v>
      </c>
      <c r="EE394">
        <v>0.152161834291254</v>
      </c>
      <c r="EF394">
        <v>1</v>
      </c>
      <c r="EG394">
        <v>-0.00357709090243902</v>
      </c>
      <c r="EH394">
        <v>0.0453573251289199</v>
      </c>
      <c r="EI394">
        <v>0.00628356581199332</v>
      </c>
      <c r="EJ394">
        <v>1</v>
      </c>
      <c r="EK394">
        <v>3</v>
      </c>
      <c r="EL394">
        <v>3</v>
      </c>
      <c r="EM394" t="s">
        <v>297</v>
      </c>
      <c r="EN394">
        <v>100</v>
      </c>
      <c r="EO394">
        <v>100</v>
      </c>
      <c r="EP394">
        <v>12.62</v>
      </c>
      <c r="EQ394">
        <v>0.1536</v>
      </c>
      <c r="ER394">
        <v>5.25304998807394</v>
      </c>
      <c r="ES394">
        <v>0.0095515401478521</v>
      </c>
      <c r="ET394">
        <v>-4.08282145803731e-06</v>
      </c>
      <c r="EU394">
        <v>9.61633180237613e-10</v>
      </c>
      <c r="EV394">
        <v>-0.0133641391554055</v>
      </c>
      <c r="EW394">
        <v>0.00964955815971448</v>
      </c>
      <c r="EX394">
        <v>0.000351754833574242</v>
      </c>
      <c r="EY394">
        <v>-6.74969522547015e-06</v>
      </c>
      <c r="EZ394">
        <v>-1</v>
      </c>
      <c r="FA394">
        <v>-1</v>
      </c>
      <c r="FB394">
        <v>-1</v>
      </c>
      <c r="FC394">
        <v>-1</v>
      </c>
      <c r="FD394">
        <v>13</v>
      </c>
      <c r="FE394">
        <v>13</v>
      </c>
      <c r="FF394">
        <v>2</v>
      </c>
      <c r="FG394">
        <v>793.329</v>
      </c>
      <c r="FH394">
        <v>741.011</v>
      </c>
      <c r="FI394">
        <v>20</v>
      </c>
      <c r="FJ394">
        <v>26.6935</v>
      </c>
      <c r="FK394">
        <v>30.0001</v>
      </c>
      <c r="FL394">
        <v>26.7633</v>
      </c>
      <c r="FM394">
        <v>26.7386</v>
      </c>
      <c r="FN394">
        <v>65.2491</v>
      </c>
      <c r="FO394">
        <v>14.2568</v>
      </c>
      <c r="FP394">
        <v>6.08919</v>
      </c>
      <c r="FQ394">
        <v>20</v>
      </c>
      <c r="FR394">
        <v>1259.82</v>
      </c>
      <c r="FS394">
        <v>12.9953</v>
      </c>
      <c r="FT394">
        <v>100.066</v>
      </c>
      <c r="FU394">
        <v>100.428</v>
      </c>
    </row>
    <row r="395" spans="1:177">
      <c r="A395">
        <v>379</v>
      </c>
      <c r="B395">
        <v>1621534325.6</v>
      </c>
      <c r="C395">
        <v>756.099999904633</v>
      </c>
      <c r="D395" t="s">
        <v>1054</v>
      </c>
      <c r="E395" t="s">
        <v>1055</v>
      </c>
      <c r="G395">
        <v>1621534325.6</v>
      </c>
      <c r="H395">
        <f>CD395*AF395*(BZ395-CA395)/(100*BS395*(1000-AF395*BZ395))</f>
        <v>0</v>
      </c>
      <c r="I395">
        <f>CD395*AF395*(BY395-BX395*(1000-AF395*CA395)/(1000-AF395*BZ395))/(100*BS395)</f>
        <v>0</v>
      </c>
      <c r="J395">
        <f>BX395 - IF(AF395&gt;1, I395*BS395*100.0/(AH395*CL395), 0)</f>
        <v>0</v>
      </c>
      <c r="K395">
        <f>((Q395-H395/2)*J395-I395)/(Q395+H395/2)</f>
        <v>0</v>
      </c>
      <c r="L395">
        <f>K395*(CE395+CF395)/1000.0</f>
        <v>0</v>
      </c>
      <c r="M395">
        <f>(BX395 - IF(AF395&gt;1, I395*BS395*100.0/(AH395*CL395), 0))*(CE395+CF395)/1000.0</f>
        <v>0</v>
      </c>
      <c r="N395">
        <f>2.0/((1/P395-1/O395)+SIGN(P395)*SQRT((1/P395-1/O395)*(1/P395-1/O395) + 4*BT395/((BT395+1)*(BT395+1))*(2*1/P395*1/O395-1/O395*1/O395)))</f>
        <v>0</v>
      </c>
      <c r="O395">
        <f>IF(LEFT(BU395,1)&lt;&gt;"0",IF(LEFT(BU395,1)="1",3.0,BV395),$D$5+$E$5*(CL395*CE395/($K$5*1000))+$F$5*(CL395*CE395/($K$5*1000))*MAX(MIN(BS395,$J$5),$I$5)*MAX(MIN(BS395,$J$5),$I$5)+$G$5*MAX(MIN(BS395,$J$5),$I$5)*(CL395*CE395/($K$5*1000))+$H$5*(CL395*CE395/($K$5*1000))*(CL395*CE395/($K$5*1000)))</f>
        <v>0</v>
      </c>
      <c r="P395">
        <f>H395*(1000-(1000*0.61365*exp(17.502*T395/(240.97+T395))/(CE395+CF395)+BZ395)/2)/(1000*0.61365*exp(17.502*T395/(240.97+T395))/(CE395+CF395)-BZ395)</f>
        <v>0</v>
      </c>
      <c r="Q395">
        <f>1/((BT395+1)/(N395/1.6)+1/(O395/1.37)) + BT395/((BT395+1)/(N395/1.6) + BT395/(O395/1.37))</f>
        <v>0</v>
      </c>
      <c r="R395">
        <f>(BP395*BR395)</f>
        <v>0</v>
      </c>
      <c r="S395">
        <f>(CG395+(R395+2*0.95*5.67E-8*(((CG395+$B$7)+273)^4-(CG395+273)^4)-44100*H395)/(1.84*29.3*O395+8*0.95*5.67E-8*(CG395+273)^3))</f>
        <v>0</v>
      </c>
      <c r="T395">
        <f>($C$7*CH395+$D$7*CI395+$E$7*S395)</f>
        <v>0</v>
      </c>
      <c r="U395">
        <f>0.61365*exp(17.502*T395/(240.97+T395))</f>
        <v>0</v>
      </c>
      <c r="V395">
        <f>(W395/X395*100)</f>
        <v>0</v>
      </c>
      <c r="W395">
        <f>BZ395*(CE395+CF395)/1000</f>
        <v>0</v>
      </c>
      <c r="X395">
        <f>0.61365*exp(17.502*CG395/(240.97+CG395))</f>
        <v>0</v>
      </c>
      <c r="Y395">
        <f>(U395-BZ395*(CE395+CF395)/1000)</f>
        <v>0</v>
      </c>
      <c r="Z395">
        <f>(-H395*44100)</f>
        <v>0</v>
      </c>
      <c r="AA395">
        <f>2*29.3*O395*0.92*(CG395-T395)</f>
        <v>0</v>
      </c>
      <c r="AB395">
        <f>2*0.95*5.67E-8*(((CG395+$B$7)+273)^4-(T395+273)^4)</f>
        <v>0</v>
      </c>
      <c r="AC395">
        <f>R395+AB395+Z395+AA395</f>
        <v>0</v>
      </c>
      <c r="AD395">
        <v>0</v>
      </c>
      <c r="AE395">
        <v>0</v>
      </c>
      <c r="AF395">
        <f>IF(AD395*$H$13&gt;=AH395,1.0,(AH395/(AH395-AD395*$H$13)))</f>
        <v>0</v>
      </c>
      <c r="AG395">
        <f>(AF395-1)*100</f>
        <v>0</v>
      </c>
      <c r="AH395">
        <f>MAX(0,($B$13+$C$13*CL395)/(1+$D$13*CL395)*CE395/(CG395+273)*$E$13)</f>
        <v>0</v>
      </c>
      <c r="AI395" t="s">
        <v>294</v>
      </c>
      <c r="AJ395">
        <v>0</v>
      </c>
      <c r="AK395">
        <v>0</v>
      </c>
      <c r="AL395">
        <f>AK395-AJ395</f>
        <v>0</v>
      </c>
      <c r="AM395">
        <f>AL395/AK395</f>
        <v>0</v>
      </c>
      <c r="AN395">
        <v>0</v>
      </c>
      <c r="AO395" t="s">
        <v>294</v>
      </c>
      <c r="AP395">
        <v>0</v>
      </c>
      <c r="AQ395">
        <v>0</v>
      </c>
      <c r="AR395">
        <f>1-AP395/AQ395</f>
        <v>0</v>
      </c>
      <c r="AS395">
        <v>0.5</v>
      </c>
      <c r="AT395">
        <f>BP395</f>
        <v>0</v>
      </c>
      <c r="AU395">
        <f>I395</f>
        <v>0</v>
      </c>
      <c r="AV395">
        <f>AR395*AS395*AT395</f>
        <v>0</v>
      </c>
      <c r="AW395">
        <f>BB395/AQ395</f>
        <v>0</v>
      </c>
      <c r="AX395">
        <f>(AU395-AN395)/AT395</f>
        <v>0</v>
      </c>
      <c r="AY395">
        <f>(AK395-AQ395)/AQ395</f>
        <v>0</v>
      </c>
      <c r="AZ395" t="s">
        <v>294</v>
      </c>
      <c r="BA395">
        <v>0</v>
      </c>
      <c r="BB395">
        <f>AQ395-BA395</f>
        <v>0</v>
      </c>
      <c r="BC395">
        <f>(AQ395-AP395)/(AQ395-BA395)</f>
        <v>0</v>
      </c>
      <c r="BD395">
        <f>(AK395-AQ395)/(AK395-BA395)</f>
        <v>0</v>
      </c>
      <c r="BE395">
        <f>(AQ395-AP395)/(AQ395-AJ395)</f>
        <v>0</v>
      </c>
      <c r="BF395">
        <f>(AK395-AQ395)/(AK395-AJ395)</f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f>$B$11*CM395+$C$11*CN395+$F$11*CO395*(1-CR395)</f>
        <v>0</v>
      </c>
      <c r="BP395">
        <f>BO395*BQ395</f>
        <v>0</v>
      </c>
      <c r="BQ395">
        <f>($B$11*$D$9+$C$11*$D$9+$F$11*((DB395+CT395)/MAX(DB395+CT395+DC395, 0.1)*$I$9+DC395/MAX(DB395+CT395+DC395, 0.1)*$J$9))/($B$11+$C$11+$F$11)</f>
        <v>0</v>
      </c>
      <c r="BR395">
        <f>($B$11*$K$9+$C$11*$K$9+$F$11*((DB395+CT395)/MAX(DB395+CT395+DC395, 0.1)*$P$9+DC395/MAX(DB395+CT395+DC395, 0.1)*$Q$9))/($B$11+$C$11+$F$11)</f>
        <v>0</v>
      </c>
      <c r="BS395">
        <v>6</v>
      </c>
      <c r="BT395">
        <v>0.5</v>
      </c>
      <c r="BU395" t="s">
        <v>295</v>
      </c>
      <c r="BV395">
        <v>2</v>
      </c>
      <c r="BW395">
        <v>1621534325.6</v>
      </c>
      <c r="BX395">
        <v>1245.15</v>
      </c>
      <c r="BY395">
        <v>1255.24</v>
      </c>
      <c r="BZ395">
        <v>12.9524</v>
      </c>
      <c r="CA395">
        <v>12.9452</v>
      </c>
      <c r="CB395">
        <v>1232.53</v>
      </c>
      <c r="CC395">
        <v>12.7988</v>
      </c>
      <c r="CD395">
        <v>700.115</v>
      </c>
      <c r="CE395">
        <v>100.925</v>
      </c>
      <c r="CF395">
        <v>0.100178</v>
      </c>
      <c r="CG395">
        <v>22.9258</v>
      </c>
      <c r="CH395">
        <v>22.9063</v>
      </c>
      <c r="CI395">
        <v>999.9</v>
      </c>
      <c r="CJ395">
        <v>0</v>
      </c>
      <c r="CK395">
        <v>0</v>
      </c>
      <c r="CL395">
        <v>10020</v>
      </c>
      <c r="CM395">
        <v>0</v>
      </c>
      <c r="CN395">
        <v>3.16624</v>
      </c>
      <c r="CO395">
        <v>599.812</v>
      </c>
      <c r="CP395">
        <v>0.932968</v>
      </c>
      <c r="CQ395">
        <v>0.0670323</v>
      </c>
      <c r="CR395">
        <v>0</v>
      </c>
      <c r="CS395">
        <v>3.587</v>
      </c>
      <c r="CT395">
        <v>4.99951</v>
      </c>
      <c r="CU395">
        <v>86.9672</v>
      </c>
      <c r="CV395">
        <v>4812.53</v>
      </c>
      <c r="CW395">
        <v>37.562</v>
      </c>
      <c r="CX395">
        <v>41.375</v>
      </c>
      <c r="CY395">
        <v>39.937</v>
      </c>
      <c r="CZ395">
        <v>40.875</v>
      </c>
      <c r="DA395">
        <v>39.812</v>
      </c>
      <c r="DB395">
        <v>554.94</v>
      </c>
      <c r="DC395">
        <v>39.87</v>
      </c>
      <c r="DD395">
        <v>0</v>
      </c>
      <c r="DE395">
        <v>1621534329.4</v>
      </c>
      <c r="DF395">
        <v>0</v>
      </c>
      <c r="DG395">
        <v>3.475372</v>
      </c>
      <c r="DH395">
        <v>0.0626461597893656</v>
      </c>
      <c r="DI395">
        <v>2.36347690781028</v>
      </c>
      <c r="DJ395">
        <v>86.824412</v>
      </c>
      <c r="DK395">
        <v>15</v>
      </c>
      <c r="DL395">
        <v>1621533543.5</v>
      </c>
      <c r="DM395" t="s">
        <v>296</v>
      </c>
      <c r="DN395">
        <v>1621533543</v>
      </c>
      <c r="DO395">
        <v>1621533543.5</v>
      </c>
      <c r="DP395">
        <v>4</v>
      </c>
      <c r="DQ395">
        <v>0.002</v>
      </c>
      <c r="DR395">
        <v>0.003</v>
      </c>
      <c r="DS395">
        <v>8.559</v>
      </c>
      <c r="DT395">
        <v>0.154</v>
      </c>
      <c r="DU395">
        <v>420</v>
      </c>
      <c r="DV395">
        <v>13</v>
      </c>
      <c r="DW395">
        <v>1.35</v>
      </c>
      <c r="DX395">
        <v>0.35</v>
      </c>
      <c r="DY395">
        <v>-10.1338287804878</v>
      </c>
      <c r="DZ395">
        <v>0.361149198606268</v>
      </c>
      <c r="EA395">
        <v>0.207710269297605</v>
      </c>
      <c r="EB395">
        <v>1</v>
      </c>
      <c r="EC395">
        <v>3.46634285714286</v>
      </c>
      <c r="ED395">
        <v>0.0308477495107714</v>
      </c>
      <c r="EE395">
        <v>0.151682580760358</v>
      </c>
      <c r="EF395">
        <v>1</v>
      </c>
      <c r="EG395">
        <v>-0.00191376912195122</v>
      </c>
      <c r="EH395">
        <v>0.0383124271777004</v>
      </c>
      <c r="EI395">
        <v>0.00574076759369553</v>
      </c>
      <c r="EJ395">
        <v>1</v>
      </c>
      <c r="EK395">
        <v>3</v>
      </c>
      <c r="EL395">
        <v>3</v>
      </c>
      <c r="EM395" t="s">
        <v>297</v>
      </c>
      <c r="EN395">
        <v>100</v>
      </c>
      <c r="EO395">
        <v>100</v>
      </c>
      <c r="EP395">
        <v>12.62</v>
      </c>
      <c r="EQ395">
        <v>0.1536</v>
      </c>
      <c r="ER395">
        <v>5.25304998807394</v>
      </c>
      <c r="ES395">
        <v>0.0095515401478521</v>
      </c>
      <c r="ET395">
        <v>-4.08282145803731e-06</v>
      </c>
      <c r="EU395">
        <v>9.61633180237613e-10</v>
      </c>
      <c r="EV395">
        <v>-0.0133641391554055</v>
      </c>
      <c r="EW395">
        <v>0.00964955815971448</v>
      </c>
      <c r="EX395">
        <v>0.000351754833574242</v>
      </c>
      <c r="EY395">
        <v>-6.74969522547015e-06</v>
      </c>
      <c r="EZ395">
        <v>-1</v>
      </c>
      <c r="FA395">
        <v>-1</v>
      </c>
      <c r="FB395">
        <v>-1</v>
      </c>
      <c r="FC395">
        <v>-1</v>
      </c>
      <c r="FD395">
        <v>13</v>
      </c>
      <c r="FE395">
        <v>13</v>
      </c>
      <c r="FF395">
        <v>2</v>
      </c>
      <c r="FG395">
        <v>793.328</v>
      </c>
      <c r="FH395">
        <v>741.39</v>
      </c>
      <c r="FI395">
        <v>20</v>
      </c>
      <c r="FJ395">
        <v>26.6935</v>
      </c>
      <c r="FK395">
        <v>29.9999</v>
      </c>
      <c r="FL395">
        <v>26.7633</v>
      </c>
      <c r="FM395">
        <v>26.7386</v>
      </c>
      <c r="FN395">
        <v>65.3863</v>
      </c>
      <c r="FO395">
        <v>14.2568</v>
      </c>
      <c r="FP395">
        <v>6.08919</v>
      </c>
      <c r="FQ395">
        <v>20</v>
      </c>
      <c r="FR395">
        <v>1263.18</v>
      </c>
      <c r="FS395">
        <v>12.9953</v>
      </c>
      <c r="FT395">
        <v>100.066</v>
      </c>
      <c r="FU395">
        <v>100.426</v>
      </c>
    </row>
    <row r="396" spans="1:177">
      <c r="A396">
        <v>380</v>
      </c>
      <c r="B396">
        <v>1621534327.6</v>
      </c>
      <c r="C396">
        <v>758.099999904633</v>
      </c>
      <c r="D396" t="s">
        <v>1056</v>
      </c>
      <c r="E396" t="s">
        <v>1057</v>
      </c>
      <c r="G396">
        <v>1621534327.6</v>
      </c>
      <c r="H396">
        <f>CD396*AF396*(BZ396-CA396)/(100*BS396*(1000-AF396*BZ396))</f>
        <v>0</v>
      </c>
      <c r="I396">
        <f>CD396*AF396*(BY396-BX396*(1000-AF396*CA396)/(1000-AF396*BZ396))/(100*BS396)</f>
        <v>0</v>
      </c>
      <c r="J396">
        <f>BX396 - IF(AF396&gt;1, I396*BS396*100.0/(AH396*CL396), 0)</f>
        <v>0</v>
      </c>
      <c r="K396">
        <f>((Q396-H396/2)*J396-I396)/(Q396+H396/2)</f>
        <v>0</v>
      </c>
      <c r="L396">
        <f>K396*(CE396+CF396)/1000.0</f>
        <v>0</v>
      </c>
      <c r="M396">
        <f>(BX396 - IF(AF396&gt;1, I396*BS396*100.0/(AH396*CL396), 0))*(CE396+CF396)/1000.0</f>
        <v>0</v>
      </c>
      <c r="N396">
        <f>2.0/((1/P396-1/O396)+SIGN(P396)*SQRT((1/P396-1/O396)*(1/P396-1/O396) + 4*BT396/((BT396+1)*(BT396+1))*(2*1/P396*1/O396-1/O396*1/O396)))</f>
        <v>0</v>
      </c>
      <c r="O396">
        <f>IF(LEFT(BU396,1)&lt;&gt;"0",IF(LEFT(BU396,1)="1",3.0,BV396),$D$5+$E$5*(CL396*CE396/($K$5*1000))+$F$5*(CL396*CE396/($K$5*1000))*MAX(MIN(BS396,$J$5),$I$5)*MAX(MIN(BS396,$J$5),$I$5)+$G$5*MAX(MIN(BS396,$J$5),$I$5)*(CL396*CE396/($K$5*1000))+$H$5*(CL396*CE396/($K$5*1000))*(CL396*CE396/($K$5*1000)))</f>
        <v>0</v>
      </c>
      <c r="P396">
        <f>H396*(1000-(1000*0.61365*exp(17.502*T396/(240.97+T396))/(CE396+CF396)+BZ396)/2)/(1000*0.61365*exp(17.502*T396/(240.97+T396))/(CE396+CF396)-BZ396)</f>
        <v>0</v>
      </c>
      <c r="Q396">
        <f>1/((BT396+1)/(N396/1.6)+1/(O396/1.37)) + BT396/((BT396+1)/(N396/1.6) + BT396/(O396/1.37))</f>
        <v>0</v>
      </c>
      <c r="R396">
        <f>(BP396*BR396)</f>
        <v>0</v>
      </c>
      <c r="S396">
        <f>(CG396+(R396+2*0.95*5.67E-8*(((CG396+$B$7)+273)^4-(CG396+273)^4)-44100*H396)/(1.84*29.3*O396+8*0.95*5.67E-8*(CG396+273)^3))</f>
        <v>0</v>
      </c>
      <c r="T396">
        <f>($C$7*CH396+$D$7*CI396+$E$7*S396)</f>
        <v>0</v>
      </c>
      <c r="U396">
        <f>0.61365*exp(17.502*T396/(240.97+T396))</f>
        <v>0</v>
      </c>
      <c r="V396">
        <f>(W396/X396*100)</f>
        <v>0</v>
      </c>
      <c r="W396">
        <f>BZ396*(CE396+CF396)/1000</f>
        <v>0</v>
      </c>
      <c r="X396">
        <f>0.61365*exp(17.502*CG396/(240.97+CG396))</f>
        <v>0</v>
      </c>
      <c r="Y396">
        <f>(U396-BZ396*(CE396+CF396)/1000)</f>
        <v>0</v>
      </c>
      <c r="Z396">
        <f>(-H396*44100)</f>
        <v>0</v>
      </c>
      <c r="AA396">
        <f>2*29.3*O396*0.92*(CG396-T396)</f>
        <v>0</v>
      </c>
      <c r="AB396">
        <f>2*0.95*5.67E-8*(((CG396+$B$7)+273)^4-(T396+273)^4)</f>
        <v>0</v>
      </c>
      <c r="AC396">
        <f>R396+AB396+Z396+AA396</f>
        <v>0</v>
      </c>
      <c r="AD396">
        <v>0</v>
      </c>
      <c r="AE396">
        <v>0</v>
      </c>
      <c r="AF396">
        <f>IF(AD396*$H$13&gt;=AH396,1.0,(AH396/(AH396-AD396*$H$13)))</f>
        <v>0</v>
      </c>
      <c r="AG396">
        <f>(AF396-1)*100</f>
        <v>0</v>
      </c>
      <c r="AH396">
        <f>MAX(0,($B$13+$C$13*CL396)/(1+$D$13*CL396)*CE396/(CG396+273)*$E$13)</f>
        <v>0</v>
      </c>
      <c r="AI396" t="s">
        <v>294</v>
      </c>
      <c r="AJ396">
        <v>0</v>
      </c>
      <c r="AK396">
        <v>0</v>
      </c>
      <c r="AL396">
        <f>AK396-AJ396</f>
        <v>0</v>
      </c>
      <c r="AM396">
        <f>AL396/AK396</f>
        <v>0</v>
      </c>
      <c r="AN396">
        <v>0</v>
      </c>
      <c r="AO396" t="s">
        <v>294</v>
      </c>
      <c r="AP396">
        <v>0</v>
      </c>
      <c r="AQ396">
        <v>0</v>
      </c>
      <c r="AR396">
        <f>1-AP396/AQ396</f>
        <v>0</v>
      </c>
      <c r="AS396">
        <v>0.5</v>
      </c>
      <c r="AT396">
        <f>BP396</f>
        <v>0</v>
      </c>
      <c r="AU396">
        <f>I396</f>
        <v>0</v>
      </c>
      <c r="AV396">
        <f>AR396*AS396*AT396</f>
        <v>0</v>
      </c>
      <c r="AW396">
        <f>BB396/AQ396</f>
        <v>0</v>
      </c>
      <c r="AX396">
        <f>(AU396-AN396)/AT396</f>
        <v>0</v>
      </c>
      <c r="AY396">
        <f>(AK396-AQ396)/AQ396</f>
        <v>0</v>
      </c>
      <c r="AZ396" t="s">
        <v>294</v>
      </c>
      <c r="BA396">
        <v>0</v>
      </c>
      <c r="BB396">
        <f>AQ396-BA396</f>
        <v>0</v>
      </c>
      <c r="BC396">
        <f>(AQ396-AP396)/(AQ396-BA396)</f>
        <v>0</v>
      </c>
      <c r="BD396">
        <f>(AK396-AQ396)/(AK396-BA396)</f>
        <v>0</v>
      </c>
      <c r="BE396">
        <f>(AQ396-AP396)/(AQ396-AJ396)</f>
        <v>0</v>
      </c>
      <c r="BF396">
        <f>(AK396-AQ396)/(AK396-AJ396)</f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f>$B$11*CM396+$C$11*CN396+$F$11*CO396*(1-CR396)</f>
        <v>0</v>
      </c>
      <c r="BP396">
        <f>BO396*BQ396</f>
        <v>0</v>
      </c>
      <c r="BQ396">
        <f>($B$11*$D$9+$C$11*$D$9+$F$11*((DB396+CT396)/MAX(DB396+CT396+DC396, 0.1)*$I$9+DC396/MAX(DB396+CT396+DC396, 0.1)*$J$9))/($B$11+$C$11+$F$11)</f>
        <v>0</v>
      </c>
      <c r="BR396">
        <f>($B$11*$K$9+$C$11*$K$9+$F$11*((DB396+CT396)/MAX(DB396+CT396+DC396, 0.1)*$P$9+DC396/MAX(DB396+CT396+DC396, 0.1)*$Q$9))/($B$11+$C$11+$F$11)</f>
        <v>0</v>
      </c>
      <c r="BS396">
        <v>6</v>
      </c>
      <c r="BT396">
        <v>0.5</v>
      </c>
      <c r="BU396" t="s">
        <v>295</v>
      </c>
      <c r="BV396">
        <v>2</v>
      </c>
      <c r="BW396">
        <v>1621534327.6</v>
      </c>
      <c r="BX396">
        <v>1248.46</v>
      </c>
      <c r="BY396">
        <v>1258.38</v>
      </c>
      <c r="BZ396">
        <v>12.9465</v>
      </c>
      <c r="CA396">
        <v>12.9448</v>
      </c>
      <c r="CB396">
        <v>1235.83</v>
      </c>
      <c r="CC396">
        <v>12.793</v>
      </c>
      <c r="CD396">
        <v>699.947</v>
      </c>
      <c r="CE396">
        <v>100.927</v>
      </c>
      <c r="CF396">
        <v>0.100754</v>
      </c>
      <c r="CG396">
        <v>22.927</v>
      </c>
      <c r="CH396">
        <v>22.8935</v>
      </c>
      <c r="CI396">
        <v>999.9</v>
      </c>
      <c r="CJ396">
        <v>0</v>
      </c>
      <c r="CK396">
        <v>0</v>
      </c>
      <c r="CL396">
        <v>10010</v>
      </c>
      <c r="CM396">
        <v>0</v>
      </c>
      <c r="CN396">
        <v>3.16624</v>
      </c>
      <c r="CO396">
        <v>600.112</v>
      </c>
      <c r="CP396">
        <v>0.933003</v>
      </c>
      <c r="CQ396">
        <v>0.0669971</v>
      </c>
      <c r="CR396">
        <v>0</v>
      </c>
      <c r="CS396">
        <v>3.4245</v>
      </c>
      <c r="CT396">
        <v>4.99951</v>
      </c>
      <c r="CU396">
        <v>87.0124</v>
      </c>
      <c r="CV396">
        <v>4815.01</v>
      </c>
      <c r="CW396">
        <v>37.562</v>
      </c>
      <c r="CX396">
        <v>41.375</v>
      </c>
      <c r="CY396">
        <v>39.937</v>
      </c>
      <c r="CZ396">
        <v>40.875</v>
      </c>
      <c r="DA396">
        <v>39.875</v>
      </c>
      <c r="DB396">
        <v>555.24</v>
      </c>
      <c r="DC396">
        <v>39.87</v>
      </c>
      <c r="DD396">
        <v>0</v>
      </c>
      <c r="DE396">
        <v>1621534331.2</v>
      </c>
      <c r="DF396">
        <v>0</v>
      </c>
      <c r="DG396">
        <v>3.48005</v>
      </c>
      <c r="DH396">
        <v>0.111531628038851</v>
      </c>
      <c r="DI396">
        <v>2.07798289756116</v>
      </c>
      <c r="DJ396">
        <v>86.8825461538462</v>
      </c>
      <c r="DK396">
        <v>15</v>
      </c>
      <c r="DL396">
        <v>1621533543.5</v>
      </c>
      <c r="DM396" t="s">
        <v>296</v>
      </c>
      <c r="DN396">
        <v>1621533543</v>
      </c>
      <c r="DO396">
        <v>1621533543.5</v>
      </c>
      <c r="DP396">
        <v>4</v>
      </c>
      <c r="DQ396">
        <v>0.002</v>
      </c>
      <c r="DR396">
        <v>0.003</v>
      </c>
      <c r="DS396">
        <v>8.559</v>
      </c>
      <c r="DT396">
        <v>0.154</v>
      </c>
      <c r="DU396">
        <v>420</v>
      </c>
      <c r="DV396">
        <v>13</v>
      </c>
      <c r="DW396">
        <v>1.35</v>
      </c>
      <c r="DX396">
        <v>0.35</v>
      </c>
      <c r="DY396">
        <v>-10.1540631707317</v>
      </c>
      <c r="DZ396">
        <v>0.13650355400697</v>
      </c>
      <c r="EA396">
        <v>0.215225645691022</v>
      </c>
      <c r="EB396">
        <v>1</v>
      </c>
      <c r="EC396">
        <v>3.47662352941176</v>
      </c>
      <c r="ED396">
        <v>0.163017904094155</v>
      </c>
      <c r="EE396">
        <v>0.149436518213516</v>
      </c>
      <c r="EF396">
        <v>1</v>
      </c>
      <c r="EG396">
        <v>-0.00024718887804878</v>
      </c>
      <c r="EH396">
        <v>0.0299765769198606</v>
      </c>
      <c r="EI396">
        <v>0.00500070949884244</v>
      </c>
      <c r="EJ396">
        <v>1</v>
      </c>
      <c r="EK396">
        <v>3</v>
      </c>
      <c r="EL396">
        <v>3</v>
      </c>
      <c r="EM396" t="s">
        <v>297</v>
      </c>
      <c r="EN396">
        <v>100</v>
      </c>
      <c r="EO396">
        <v>100</v>
      </c>
      <c r="EP396">
        <v>12.63</v>
      </c>
      <c r="EQ396">
        <v>0.1535</v>
      </c>
      <c r="ER396">
        <v>5.25304998807394</v>
      </c>
      <c r="ES396">
        <v>0.0095515401478521</v>
      </c>
      <c r="ET396">
        <v>-4.08282145803731e-06</v>
      </c>
      <c r="EU396">
        <v>9.61633180237613e-10</v>
      </c>
      <c r="EV396">
        <v>-0.0133641391554055</v>
      </c>
      <c r="EW396">
        <v>0.00964955815971448</v>
      </c>
      <c r="EX396">
        <v>0.000351754833574242</v>
      </c>
      <c r="EY396">
        <v>-6.74969522547015e-06</v>
      </c>
      <c r="EZ396">
        <v>-1</v>
      </c>
      <c r="FA396">
        <v>-1</v>
      </c>
      <c r="FB396">
        <v>-1</v>
      </c>
      <c r="FC396">
        <v>-1</v>
      </c>
      <c r="FD396">
        <v>13.1</v>
      </c>
      <c r="FE396">
        <v>13.1</v>
      </c>
      <c r="FF396">
        <v>2</v>
      </c>
      <c r="FG396">
        <v>793.506</v>
      </c>
      <c r="FH396">
        <v>741.39</v>
      </c>
      <c r="FI396">
        <v>20.0001</v>
      </c>
      <c r="FJ396">
        <v>26.6935</v>
      </c>
      <c r="FK396">
        <v>30</v>
      </c>
      <c r="FL396">
        <v>26.7633</v>
      </c>
      <c r="FM396">
        <v>26.7386</v>
      </c>
      <c r="FN396">
        <v>65.5321</v>
      </c>
      <c r="FO396">
        <v>14.2568</v>
      </c>
      <c r="FP396">
        <v>6.08919</v>
      </c>
      <c r="FQ396">
        <v>20</v>
      </c>
      <c r="FR396">
        <v>1266.54</v>
      </c>
      <c r="FS396">
        <v>12.9953</v>
      </c>
      <c r="FT396">
        <v>100.066</v>
      </c>
      <c r="FU396">
        <v>100.426</v>
      </c>
    </row>
    <row r="397" spans="1:177">
      <c r="A397">
        <v>381</v>
      </c>
      <c r="B397">
        <v>1621534329.6</v>
      </c>
      <c r="C397">
        <v>760.099999904633</v>
      </c>
      <c r="D397" t="s">
        <v>1058</v>
      </c>
      <c r="E397" t="s">
        <v>1059</v>
      </c>
      <c r="G397">
        <v>1621534329.6</v>
      </c>
      <c r="H397">
        <f>CD397*AF397*(BZ397-CA397)/(100*BS397*(1000-AF397*BZ397))</f>
        <v>0</v>
      </c>
      <c r="I397">
        <f>CD397*AF397*(BY397-BX397*(1000-AF397*CA397)/(1000-AF397*BZ397))/(100*BS397)</f>
        <v>0</v>
      </c>
      <c r="J397">
        <f>BX397 - IF(AF397&gt;1, I397*BS397*100.0/(AH397*CL397), 0)</f>
        <v>0</v>
      </c>
      <c r="K397">
        <f>((Q397-H397/2)*J397-I397)/(Q397+H397/2)</f>
        <v>0</v>
      </c>
      <c r="L397">
        <f>K397*(CE397+CF397)/1000.0</f>
        <v>0</v>
      </c>
      <c r="M397">
        <f>(BX397 - IF(AF397&gt;1, I397*BS397*100.0/(AH397*CL397), 0))*(CE397+CF397)/1000.0</f>
        <v>0</v>
      </c>
      <c r="N397">
        <f>2.0/((1/P397-1/O397)+SIGN(P397)*SQRT((1/P397-1/O397)*(1/P397-1/O397) + 4*BT397/((BT397+1)*(BT397+1))*(2*1/P397*1/O397-1/O397*1/O397)))</f>
        <v>0</v>
      </c>
      <c r="O397">
        <f>IF(LEFT(BU397,1)&lt;&gt;"0",IF(LEFT(BU397,1)="1",3.0,BV397),$D$5+$E$5*(CL397*CE397/($K$5*1000))+$F$5*(CL397*CE397/($K$5*1000))*MAX(MIN(BS397,$J$5),$I$5)*MAX(MIN(BS397,$J$5),$I$5)+$G$5*MAX(MIN(BS397,$J$5),$I$5)*(CL397*CE397/($K$5*1000))+$H$5*(CL397*CE397/($K$5*1000))*(CL397*CE397/($K$5*1000)))</f>
        <v>0</v>
      </c>
      <c r="P397">
        <f>H397*(1000-(1000*0.61365*exp(17.502*T397/(240.97+T397))/(CE397+CF397)+BZ397)/2)/(1000*0.61365*exp(17.502*T397/(240.97+T397))/(CE397+CF397)-BZ397)</f>
        <v>0</v>
      </c>
      <c r="Q397">
        <f>1/((BT397+1)/(N397/1.6)+1/(O397/1.37)) + BT397/((BT397+1)/(N397/1.6) + BT397/(O397/1.37))</f>
        <v>0</v>
      </c>
      <c r="R397">
        <f>(BP397*BR397)</f>
        <v>0</v>
      </c>
      <c r="S397">
        <f>(CG397+(R397+2*0.95*5.67E-8*(((CG397+$B$7)+273)^4-(CG397+273)^4)-44100*H397)/(1.84*29.3*O397+8*0.95*5.67E-8*(CG397+273)^3))</f>
        <v>0</v>
      </c>
      <c r="T397">
        <f>($C$7*CH397+$D$7*CI397+$E$7*S397)</f>
        <v>0</v>
      </c>
      <c r="U397">
        <f>0.61365*exp(17.502*T397/(240.97+T397))</f>
        <v>0</v>
      </c>
      <c r="V397">
        <f>(W397/X397*100)</f>
        <v>0</v>
      </c>
      <c r="W397">
        <f>BZ397*(CE397+CF397)/1000</f>
        <v>0</v>
      </c>
      <c r="X397">
        <f>0.61365*exp(17.502*CG397/(240.97+CG397))</f>
        <v>0</v>
      </c>
      <c r="Y397">
        <f>(U397-BZ397*(CE397+CF397)/1000)</f>
        <v>0</v>
      </c>
      <c r="Z397">
        <f>(-H397*44100)</f>
        <v>0</v>
      </c>
      <c r="AA397">
        <f>2*29.3*O397*0.92*(CG397-T397)</f>
        <v>0</v>
      </c>
      <c r="AB397">
        <f>2*0.95*5.67E-8*(((CG397+$B$7)+273)^4-(T397+273)^4)</f>
        <v>0</v>
      </c>
      <c r="AC397">
        <f>R397+AB397+Z397+AA397</f>
        <v>0</v>
      </c>
      <c r="AD397">
        <v>0</v>
      </c>
      <c r="AE397">
        <v>0</v>
      </c>
      <c r="AF397">
        <f>IF(AD397*$H$13&gt;=AH397,1.0,(AH397/(AH397-AD397*$H$13)))</f>
        <v>0</v>
      </c>
      <c r="AG397">
        <f>(AF397-1)*100</f>
        <v>0</v>
      </c>
      <c r="AH397">
        <f>MAX(0,($B$13+$C$13*CL397)/(1+$D$13*CL397)*CE397/(CG397+273)*$E$13)</f>
        <v>0</v>
      </c>
      <c r="AI397" t="s">
        <v>294</v>
      </c>
      <c r="AJ397">
        <v>0</v>
      </c>
      <c r="AK397">
        <v>0</v>
      </c>
      <c r="AL397">
        <f>AK397-AJ397</f>
        <v>0</v>
      </c>
      <c r="AM397">
        <f>AL397/AK397</f>
        <v>0</v>
      </c>
      <c r="AN397">
        <v>0</v>
      </c>
      <c r="AO397" t="s">
        <v>294</v>
      </c>
      <c r="AP397">
        <v>0</v>
      </c>
      <c r="AQ397">
        <v>0</v>
      </c>
      <c r="AR397">
        <f>1-AP397/AQ397</f>
        <v>0</v>
      </c>
      <c r="AS397">
        <v>0.5</v>
      </c>
      <c r="AT397">
        <f>BP397</f>
        <v>0</v>
      </c>
      <c r="AU397">
        <f>I397</f>
        <v>0</v>
      </c>
      <c r="AV397">
        <f>AR397*AS397*AT397</f>
        <v>0</v>
      </c>
      <c r="AW397">
        <f>BB397/AQ397</f>
        <v>0</v>
      </c>
      <c r="AX397">
        <f>(AU397-AN397)/AT397</f>
        <v>0</v>
      </c>
      <c r="AY397">
        <f>(AK397-AQ397)/AQ397</f>
        <v>0</v>
      </c>
      <c r="AZ397" t="s">
        <v>294</v>
      </c>
      <c r="BA397">
        <v>0</v>
      </c>
      <c r="BB397">
        <f>AQ397-BA397</f>
        <v>0</v>
      </c>
      <c r="BC397">
        <f>(AQ397-AP397)/(AQ397-BA397)</f>
        <v>0</v>
      </c>
      <c r="BD397">
        <f>(AK397-AQ397)/(AK397-BA397)</f>
        <v>0</v>
      </c>
      <c r="BE397">
        <f>(AQ397-AP397)/(AQ397-AJ397)</f>
        <v>0</v>
      </c>
      <c r="BF397">
        <f>(AK397-AQ397)/(AK397-AJ397)</f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f>$B$11*CM397+$C$11*CN397+$F$11*CO397*(1-CR397)</f>
        <v>0</v>
      </c>
      <c r="BP397">
        <f>BO397*BQ397</f>
        <v>0</v>
      </c>
      <c r="BQ397">
        <f>($B$11*$D$9+$C$11*$D$9+$F$11*((DB397+CT397)/MAX(DB397+CT397+DC397, 0.1)*$I$9+DC397/MAX(DB397+CT397+DC397, 0.1)*$J$9))/($B$11+$C$11+$F$11)</f>
        <v>0</v>
      </c>
      <c r="BR397">
        <f>($B$11*$K$9+$C$11*$K$9+$F$11*((DB397+CT397)/MAX(DB397+CT397+DC397, 0.1)*$P$9+DC397/MAX(DB397+CT397+DC397, 0.1)*$Q$9))/($B$11+$C$11+$F$11)</f>
        <v>0</v>
      </c>
      <c r="BS397">
        <v>6</v>
      </c>
      <c r="BT397">
        <v>0.5</v>
      </c>
      <c r="BU397" t="s">
        <v>295</v>
      </c>
      <c r="BV397">
        <v>2</v>
      </c>
      <c r="BW397">
        <v>1621534329.6</v>
      </c>
      <c r="BX397">
        <v>1251.97</v>
      </c>
      <c r="BY397">
        <v>1262.26</v>
      </c>
      <c r="BZ397">
        <v>12.9465</v>
      </c>
      <c r="CA397">
        <v>12.9423</v>
      </c>
      <c r="CB397">
        <v>1239.32</v>
      </c>
      <c r="CC397">
        <v>12.793</v>
      </c>
      <c r="CD397">
        <v>700.144</v>
      </c>
      <c r="CE397">
        <v>100.923</v>
      </c>
      <c r="CF397">
        <v>0.10005</v>
      </c>
      <c r="CG397">
        <v>22.9258</v>
      </c>
      <c r="CH397">
        <v>22.893</v>
      </c>
      <c r="CI397">
        <v>999.9</v>
      </c>
      <c r="CJ397">
        <v>0</v>
      </c>
      <c r="CK397">
        <v>0</v>
      </c>
      <c r="CL397">
        <v>10050</v>
      </c>
      <c r="CM397">
        <v>0</v>
      </c>
      <c r="CN397">
        <v>3.15494</v>
      </c>
      <c r="CO397">
        <v>600.116</v>
      </c>
      <c r="CP397">
        <v>0.933003</v>
      </c>
      <c r="CQ397">
        <v>0.0669971</v>
      </c>
      <c r="CR397">
        <v>0</v>
      </c>
      <c r="CS397">
        <v>3.4546</v>
      </c>
      <c r="CT397">
        <v>4.99951</v>
      </c>
      <c r="CU397">
        <v>85.8239</v>
      </c>
      <c r="CV397">
        <v>4815.04</v>
      </c>
      <c r="CW397">
        <v>37.562</v>
      </c>
      <c r="CX397">
        <v>41.375</v>
      </c>
      <c r="CY397">
        <v>39.937</v>
      </c>
      <c r="CZ397">
        <v>40.875</v>
      </c>
      <c r="DA397">
        <v>39.875</v>
      </c>
      <c r="DB397">
        <v>555.25</v>
      </c>
      <c r="DC397">
        <v>39.87</v>
      </c>
      <c r="DD397">
        <v>0</v>
      </c>
      <c r="DE397">
        <v>1621534333.6</v>
      </c>
      <c r="DF397">
        <v>0</v>
      </c>
      <c r="DG397">
        <v>3.46843461538462</v>
      </c>
      <c r="DH397">
        <v>0.15008889322073</v>
      </c>
      <c r="DI397">
        <v>-0.204495720598228</v>
      </c>
      <c r="DJ397">
        <v>86.9095038461539</v>
      </c>
      <c r="DK397">
        <v>15</v>
      </c>
      <c r="DL397">
        <v>1621533543.5</v>
      </c>
      <c r="DM397" t="s">
        <v>296</v>
      </c>
      <c r="DN397">
        <v>1621533543</v>
      </c>
      <c r="DO397">
        <v>1621533543.5</v>
      </c>
      <c r="DP397">
        <v>4</v>
      </c>
      <c r="DQ397">
        <v>0.002</v>
      </c>
      <c r="DR397">
        <v>0.003</v>
      </c>
      <c r="DS397">
        <v>8.559</v>
      </c>
      <c r="DT397">
        <v>0.154</v>
      </c>
      <c r="DU397">
        <v>420</v>
      </c>
      <c r="DV397">
        <v>13</v>
      </c>
      <c r="DW397">
        <v>1.35</v>
      </c>
      <c r="DX397">
        <v>0.35</v>
      </c>
      <c r="DY397">
        <v>-10.14453</v>
      </c>
      <c r="DZ397">
        <v>-0.0128098954703911</v>
      </c>
      <c r="EA397">
        <v>0.213935903747349</v>
      </c>
      <c r="EB397">
        <v>1</v>
      </c>
      <c r="EC397">
        <v>3.48295</v>
      </c>
      <c r="ED397">
        <v>-0.0165291631445425</v>
      </c>
      <c r="EE397">
        <v>0.145186626855393</v>
      </c>
      <c r="EF397">
        <v>1</v>
      </c>
      <c r="EG397">
        <v>0.000613026243902439</v>
      </c>
      <c r="EH397">
        <v>0.0242475173937282</v>
      </c>
      <c r="EI397">
        <v>0.00470383283415631</v>
      </c>
      <c r="EJ397">
        <v>1</v>
      </c>
      <c r="EK397">
        <v>3</v>
      </c>
      <c r="EL397">
        <v>3</v>
      </c>
      <c r="EM397" t="s">
        <v>297</v>
      </c>
      <c r="EN397">
        <v>100</v>
      </c>
      <c r="EO397">
        <v>100</v>
      </c>
      <c r="EP397">
        <v>12.65</v>
      </c>
      <c r="EQ397">
        <v>0.1535</v>
      </c>
      <c r="ER397">
        <v>5.25304998807394</v>
      </c>
      <c r="ES397">
        <v>0.0095515401478521</v>
      </c>
      <c r="ET397">
        <v>-4.08282145803731e-06</v>
      </c>
      <c r="EU397">
        <v>9.61633180237613e-10</v>
      </c>
      <c r="EV397">
        <v>-0.0133641391554055</v>
      </c>
      <c r="EW397">
        <v>0.00964955815971448</v>
      </c>
      <c r="EX397">
        <v>0.000351754833574242</v>
      </c>
      <c r="EY397">
        <v>-6.74969522547015e-06</v>
      </c>
      <c r="EZ397">
        <v>-1</v>
      </c>
      <c r="FA397">
        <v>-1</v>
      </c>
      <c r="FB397">
        <v>-1</v>
      </c>
      <c r="FC397">
        <v>-1</v>
      </c>
      <c r="FD397">
        <v>13.1</v>
      </c>
      <c r="FE397">
        <v>13.1</v>
      </c>
      <c r="FF397">
        <v>2</v>
      </c>
      <c r="FG397">
        <v>793.138</v>
      </c>
      <c r="FH397">
        <v>741.959</v>
      </c>
      <c r="FI397">
        <v>20</v>
      </c>
      <c r="FJ397">
        <v>26.6935</v>
      </c>
      <c r="FK397">
        <v>30.0001</v>
      </c>
      <c r="FL397">
        <v>26.762</v>
      </c>
      <c r="FM397">
        <v>26.7386</v>
      </c>
      <c r="FN397">
        <v>65.6686</v>
      </c>
      <c r="FO397">
        <v>14.2568</v>
      </c>
      <c r="FP397">
        <v>6.08919</v>
      </c>
      <c r="FQ397">
        <v>20</v>
      </c>
      <c r="FR397">
        <v>1269.93</v>
      </c>
      <c r="FS397">
        <v>12.9953</v>
      </c>
      <c r="FT397">
        <v>100.065</v>
      </c>
      <c r="FU397">
        <v>100.427</v>
      </c>
    </row>
    <row r="398" spans="1:177">
      <c r="A398">
        <v>382</v>
      </c>
      <c r="B398">
        <v>1621534331.6</v>
      </c>
      <c r="C398">
        <v>762.099999904633</v>
      </c>
      <c r="D398" t="s">
        <v>1060</v>
      </c>
      <c r="E398" t="s">
        <v>1061</v>
      </c>
      <c r="G398">
        <v>1621534331.6</v>
      </c>
      <c r="H398">
        <f>CD398*AF398*(BZ398-CA398)/(100*BS398*(1000-AF398*BZ398))</f>
        <v>0</v>
      </c>
      <c r="I398">
        <f>CD398*AF398*(BY398-BX398*(1000-AF398*CA398)/(1000-AF398*BZ398))/(100*BS398)</f>
        <v>0</v>
      </c>
      <c r="J398">
        <f>BX398 - IF(AF398&gt;1, I398*BS398*100.0/(AH398*CL398), 0)</f>
        <v>0</v>
      </c>
      <c r="K398">
        <f>((Q398-H398/2)*J398-I398)/(Q398+H398/2)</f>
        <v>0</v>
      </c>
      <c r="L398">
        <f>K398*(CE398+CF398)/1000.0</f>
        <v>0</v>
      </c>
      <c r="M398">
        <f>(BX398 - IF(AF398&gt;1, I398*BS398*100.0/(AH398*CL398), 0))*(CE398+CF398)/1000.0</f>
        <v>0</v>
      </c>
      <c r="N398">
        <f>2.0/((1/P398-1/O398)+SIGN(P398)*SQRT((1/P398-1/O398)*(1/P398-1/O398) + 4*BT398/((BT398+1)*(BT398+1))*(2*1/P398*1/O398-1/O398*1/O398)))</f>
        <v>0</v>
      </c>
      <c r="O398">
        <f>IF(LEFT(BU398,1)&lt;&gt;"0",IF(LEFT(BU398,1)="1",3.0,BV398),$D$5+$E$5*(CL398*CE398/($K$5*1000))+$F$5*(CL398*CE398/($K$5*1000))*MAX(MIN(BS398,$J$5),$I$5)*MAX(MIN(BS398,$J$5),$I$5)+$G$5*MAX(MIN(BS398,$J$5),$I$5)*(CL398*CE398/($K$5*1000))+$H$5*(CL398*CE398/($K$5*1000))*(CL398*CE398/($K$5*1000)))</f>
        <v>0</v>
      </c>
      <c r="P398">
        <f>H398*(1000-(1000*0.61365*exp(17.502*T398/(240.97+T398))/(CE398+CF398)+BZ398)/2)/(1000*0.61365*exp(17.502*T398/(240.97+T398))/(CE398+CF398)-BZ398)</f>
        <v>0</v>
      </c>
      <c r="Q398">
        <f>1/((BT398+1)/(N398/1.6)+1/(O398/1.37)) + BT398/((BT398+1)/(N398/1.6) + BT398/(O398/1.37))</f>
        <v>0</v>
      </c>
      <c r="R398">
        <f>(BP398*BR398)</f>
        <v>0</v>
      </c>
      <c r="S398">
        <f>(CG398+(R398+2*0.95*5.67E-8*(((CG398+$B$7)+273)^4-(CG398+273)^4)-44100*H398)/(1.84*29.3*O398+8*0.95*5.67E-8*(CG398+273)^3))</f>
        <v>0</v>
      </c>
      <c r="T398">
        <f>($C$7*CH398+$D$7*CI398+$E$7*S398)</f>
        <v>0</v>
      </c>
      <c r="U398">
        <f>0.61365*exp(17.502*T398/(240.97+T398))</f>
        <v>0</v>
      </c>
      <c r="V398">
        <f>(W398/X398*100)</f>
        <v>0</v>
      </c>
      <c r="W398">
        <f>BZ398*(CE398+CF398)/1000</f>
        <v>0</v>
      </c>
      <c r="X398">
        <f>0.61365*exp(17.502*CG398/(240.97+CG398))</f>
        <v>0</v>
      </c>
      <c r="Y398">
        <f>(U398-BZ398*(CE398+CF398)/1000)</f>
        <v>0</v>
      </c>
      <c r="Z398">
        <f>(-H398*44100)</f>
        <v>0</v>
      </c>
      <c r="AA398">
        <f>2*29.3*O398*0.92*(CG398-T398)</f>
        <v>0</v>
      </c>
      <c r="AB398">
        <f>2*0.95*5.67E-8*(((CG398+$B$7)+273)^4-(T398+273)^4)</f>
        <v>0</v>
      </c>
      <c r="AC398">
        <f>R398+AB398+Z398+AA398</f>
        <v>0</v>
      </c>
      <c r="AD398">
        <v>0</v>
      </c>
      <c r="AE398">
        <v>0</v>
      </c>
      <c r="AF398">
        <f>IF(AD398*$H$13&gt;=AH398,1.0,(AH398/(AH398-AD398*$H$13)))</f>
        <v>0</v>
      </c>
      <c r="AG398">
        <f>(AF398-1)*100</f>
        <v>0</v>
      </c>
      <c r="AH398">
        <f>MAX(0,($B$13+$C$13*CL398)/(1+$D$13*CL398)*CE398/(CG398+273)*$E$13)</f>
        <v>0</v>
      </c>
      <c r="AI398" t="s">
        <v>294</v>
      </c>
      <c r="AJ398">
        <v>0</v>
      </c>
      <c r="AK398">
        <v>0</v>
      </c>
      <c r="AL398">
        <f>AK398-AJ398</f>
        <v>0</v>
      </c>
      <c r="AM398">
        <f>AL398/AK398</f>
        <v>0</v>
      </c>
      <c r="AN398">
        <v>0</v>
      </c>
      <c r="AO398" t="s">
        <v>294</v>
      </c>
      <c r="AP398">
        <v>0</v>
      </c>
      <c r="AQ398">
        <v>0</v>
      </c>
      <c r="AR398">
        <f>1-AP398/AQ398</f>
        <v>0</v>
      </c>
      <c r="AS398">
        <v>0.5</v>
      </c>
      <c r="AT398">
        <f>BP398</f>
        <v>0</v>
      </c>
      <c r="AU398">
        <f>I398</f>
        <v>0</v>
      </c>
      <c r="AV398">
        <f>AR398*AS398*AT398</f>
        <v>0</v>
      </c>
      <c r="AW398">
        <f>BB398/AQ398</f>
        <v>0</v>
      </c>
      <c r="AX398">
        <f>(AU398-AN398)/AT398</f>
        <v>0</v>
      </c>
      <c r="AY398">
        <f>(AK398-AQ398)/AQ398</f>
        <v>0</v>
      </c>
      <c r="AZ398" t="s">
        <v>294</v>
      </c>
      <c r="BA398">
        <v>0</v>
      </c>
      <c r="BB398">
        <f>AQ398-BA398</f>
        <v>0</v>
      </c>
      <c r="BC398">
        <f>(AQ398-AP398)/(AQ398-BA398)</f>
        <v>0</v>
      </c>
      <c r="BD398">
        <f>(AK398-AQ398)/(AK398-BA398)</f>
        <v>0</v>
      </c>
      <c r="BE398">
        <f>(AQ398-AP398)/(AQ398-AJ398)</f>
        <v>0</v>
      </c>
      <c r="BF398">
        <f>(AK398-AQ398)/(AK398-AJ398)</f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f>$B$11*CM398+$C$11*CN398+$F$11*CO398*(1-CR398)</f>
        <v>0</v>
      </c>
      <c r="BP398">
        <f>BO398*BQ398</f>
        <v>0</v>
      </c>
      <c r="BQ398">
        <f>($B$11*$D$9+$C$11*$D$9+$F$11*((DB398+CT398)/MAX(DB398+CT398+DC398, 0.1)*$I$9+DC398/MAX(DB398+CT398+DC398, 0.1)*$J$9))/($B$11+$C$11+$F$11)</f>
        <v>0</v>
      </c>
      <c r="BR398">
        <f>($B$11*$K$9+$C$11*$K$9+$F$11*((DB398+CT398)/MAX(DB398+CT398+DC398, 0.1)*$P$9+DC398/MAX(DB398+CT398+DC398, 0.1)*$Q$9))/($B$11+$C$11+$F$11)</f>
        <v>0</v>
      </c>
      <c r="BS398">
        <v>6</v>
      </c>
      <c r="BT398">
        <v>0.5</v>
      </c>
      <c r="BU398" t="s">
        <v>295</v>
      </c>
      <c r="BV398">
        <v>2</v>
      </c>
      <c r="BW398">
        <v>1621534331.6</v>
      </c>
      <c r="BX398">
        <v>1255.29</v>
      </c>
      <c r="BY398">
        <v>1264.7</v>
      </c>
      <c r="BZ398">
        <v>12.9406</v>
      </c>
      <c r="CA398">
        <v>12.9532</v>
      </c>
      <c r="CB398">
        <v>1242.63</v>
      </c>
      <c r="CC398">
        <v>12.7872</v>
      </c>
      <c r="CD398">
        <v>700.104</v>
      </c>
      <c r="CE398">
        <v>100.922</v>
      </c>
      <c r="CF398">
        <v>0.101002</v>
      </c>
      <c r="CG398">
        <v>22.9282</v>
      </c>
      <c r="CH398">
        <v>22.8881</v>
      </c>
      <c r="CI398">
        <v>999.9</v>
      </c>
      <c r="CJ398">
        <v>0</v>
      </c>
      <c r="CK398">
        <v>0</v>
      </c>
      <c r="CL398">
        <v>9980</v>
      </c>
      <c r="CM398">
        <v>0</v>
      </c>
      <c r="CN398">
        <v>3.05316</v>
      </c>
      <c r="CO398">
        <v>600.111</v>
      </c>
      <c r="CP398">
        <v>0.933003</v>
      </c>
      <c r="CQ398">
        <v>0.0669971</v>
      </c>
      <c r="CR398">
        <v>0</v>
      </c>
      <c r="CS398">
        <v>3.4262</v>
      </c>
      <c r="CT398">
        <v>4.99951</v>
      </c>
      <c r="CU398">
        <v>85.126</v>
      </c>
      <c r="CV398">
        <v>4815</v>
      </c>
      <c r="CW398">
        <v>37.562</v>
      </c>
      <c r="CX398">
        <v>41.375</v>
      </c>
      <c r="CY398">
        <v>39.937</v>
      </c>
      <c r="CZ398">
        <v>40.875</v>
      </c>
      <c r="DA398">
        <v>39.875</v>
      </c>
      <c r="DB398">
        <v>555.24</v>
      </c>
      <c r="DC398">
        <v>39.87</v>
      </c>
      <c r="DD398">
        <v>0</v>
      </c>
      <c r="DE398">
        <v>1621534335.4</v>
      </c>
      <c r="DF398">
        <v>0</v>
      </c>
      <c r="DG398">
        <v>3.455544</v>
      </c>
      <c r="DH398">
        <v>-0.309553843272777</v>
      </c>
      <c r="DI398">
        <v>-5.10104615147939</v>
      </c>
      <c r="DJ398">
        <v>86.709456</v>
      </c>
      <c r="DK398">
        <v>15</v>
      </c>
      <c r="DL398">
        <v>1621533543.5</v>
      </c>
      <c r="DM398" t="s">
        <v>296</v>
      </c>
      <c r="DN398">
        <v>1621533543</v>
      </c>
      <c r="DO398">
        <v>1621533543.5</v>
      </c>
      <c r="DP398">
        <v>4</v>
      </c>
      <c r="DQ398">
        <v>0.002</v>
      </c>
      <c r="DR398">
        <v>0.003</v>
      </c>
      <c r="DS398">
        <v>8.559</v>
      </c>
      <c r="DT398">
        <v>0.154</v>
      </c>
      <c r="DU398">
        <v>420</v>
      </c>
      <c r="DV398">
        <v>13</v>
      </c>
      <c r="DW398">
        <v>1.35</v>
      </c>
      <c r="DX398">
        <v>0.35</v>
      </c>
      <c r="DY398">
        <v>-10.1480392682927</v>
      </c>
      <c r="DZ398">
        <v>-0.496743554006984</v>
      </c>
      <c r="EA398">
        <v>0.210606319519182</v>
      </c>
      <c r="EB398">
        <v>1</v>
      </c>
      <c r="EC398">
        <v>3.46696571428571</v>
      </c>
      <c r="ED398">
        <v>-0.14314050880626</v>
      </c>
      <c r="EE398">
        <v>0.146797720774165</v>
      </c>
      <c r="EF398">
        <v>1</v>
      </c>
      <c r="EG398">
        <v>0.0018212396097561</v>
      </c>
      <c r="EH398">
        <v>0.0251205409756098</v>
      </c>
      <c r="EI398">
        <v>0.00528877501096321</v>
      </c>
      <c r="EJ398">
        <v>1</v>
      </c>
      <c r="EK398">
        <v>3</v>
      </c>
      <c r="EL398">
        <v>3</v>
      </c>
      <c r="EM398" t="s">
        <v>297</v>
      </c>
      <c r="EN398">
        <v>100</v>
      </c>
      <c r="EO398">
        <v>100</v>
      </c>
      <c r="EP398">
        <v>12.66</v>
      </c>
      <c r="EQ398">
        <v>0.1534</v>
      </c>
      <c r="ER398">
        <v>5.25304998807394</v>
      </c>
      <c r="ES398">
        <v>0.0095515401478521</v>
      </c>
      <c r="ET398">
        <v>-4.08282145803731e-06</v>
      </c>
      <c r="EU398">
        <v>9.61633180237613e-10</v>
      </c>
      <c r="EV398">
        <v>-0.0133641391554055</v>
      </c>
      <c r="EW398">
        <v>0.00964955815971448</v>
      </c>
      <c r="EX398">
        <v>0.000351754833574242</v>
      </c>
      <c r="EY398">
        <v>-6.74969522547015e-06</v>
      </c>
      <c r="EZ398">
        <v>-1</v>
      </c>
      <c r="FA398">
        <v>-1</v>
      </c>
      <c r="FB398">
        <v>-1</v>
      </c>
      <c r="FC398">
        <v>-1</v>
      </c>
      <c r="FD398">
        <v>13.1</v>
      </c>
      <c r="FE398">
        <v>13.1</v>
      </c>
      <c r="FF398">
        <v>2</v>
      </c>
      <c r="FG398">
        <v>792.408</v>
      </c>
      <c r="FH398">
        <v>741.39</v>
      </c>
      <c r="FI398">
        <v>20.0001</v>
      </c>
      <c r="FJ398">
        <v>26.6935</v>
      </c>
      <c r="FK398">
        <v>30</v>
      </c>
      <c r="FL398">
        <v>26.7611</v>
      </c>
      <c r="FM398">
        <v>26.7386</v>
      </c>
      <c r="FN398">
        <v>65.8089</v>
      </c>
      <c r="FO398">
        <v>14.2568</v>
      </c>
      <c r="FP398">
        <v>6.08919</v>
      </c>
      <c r="FQ398">
        <v>20</v>
      </c>
      <c r="FR398">
        <v>1273.29</v>
      </c>
      <c r="FS398">
        <v>12.9953</v>
      </c>
      <c r="FT398">
        <v>100.063</v>
      </c>
      <c r="FU398">
        <v>100.426</v>
      </c>
    </row>
    <row r="399" spans="1:177">
      <c r="A399">
        <v>383</v>
      </c>
      <c r="B399">
        <v>1621534333.6</v>
      </c>
      <c r="C399">
        <v>764.099999904633</v>
      </c>
      <c r="D399" t="s">
        <v>1062</v>
      </c>
      <c r="E399" t="s">
        <v>1063</v>
      </c>
      <c r="G399">
        <v>1621534333.6</v>
      </c>
      <c r="H399">
        <f>CD399*AF399*(BZ399-CA399)/(100*BS399*(1000-AF399*BZ399))</f>
        <v>0</v>
      </c>
      <c r="I399">
        <f>CD399*AF399*(BY399-BX399*(1000-AF399*CA399)/(1000-AF399*BZ399))/(100*BS399)</f>
        <v>0</v>
      </c>
      <c r="J399">
        <f>BX399 - IF(AF399&gt;1, I399*BS399*100.0/(AH399*CL399), 0)</f>
        <v>0</v>
      </c>
      <c r="K399">
        <f>((Q399-H399/2)*J399-I399)/(Q399+H399/2)</f>
        <v>0</v>
      </c>
      <c r="L399">
        <f>K399*(CE399+CF399)/1000.0</f>
        <v>0</v>
      </c>
      <c r="M399">
        <f>(BX399 - IF(AF399&gt;1, I399*BS399*100.0/(AH399*CL399), 0))*(CE399+CF399)/1000.0</f>
        <v>0</v>
      </c>
      <c r="N399">
        <f>2.0/((1/P399-1/O399)+SIGN(P399)*SQRT((1/P399-1/O399)*(1/P399-1/O399) + 4*BT399/((BT399+1)*(BT399+1))*(2*1/P399*1/O399-1/O399*1/O399)))</f>
        <v>0</v>
      </c>
      <c r="O399">
        <f>IF(LEFT(BU399,1)&lt;&gt;"0",IF(LEFT(BU399,1)="1",3.0,BV399),$D$5+$E$5*(CL399*CE399/($K$5*1000))+$F$5*(CL399*CE399/($K$5*1000))*MAX(MIN(BS399,$J$5),$I$5)*MAX(MIN(BS399,$J$5),$I$5)+$G$5*MAX(MIN(BS399,$J$5),$I$5)*(CL399*CE399/($K$5*1000))+$H$5*(CL399*CE399/($K$5*1000))*(CL399*CE399/($K$5*1000)))</f>
        <v>0</v>
      </c>
      <c r="P399">
        <f>H399*(1000-(1000*0.61365*exp(17.502*T399/(240.97+T399))/(CE399+CF399)+BZ399)/2)/(1000*0.61365*exp(17.502*T399/(240.97+T399))/(CE399+CF399)-BZ399)</f>
        <v>0</v>
      </c>
      <c r="Q399">
        <f>1/((BT399+1)/(N399/1.6)+1/(O399/1.37)) + BT399/((BT399+1)/(N399/1.6) + BT399/(O399/1.37))</f>
        <v>0</v>
      </c>
      <c r="R399">
        <f>(BP399*BR399)</f>
        <v>0</v>
      </c>
      <c r="S399">
        <f>(CG399+(R399+2*0.95*5.67E-8*(((CG399+$B$7)+273)^4-(CG399+273)^4)-44100*H399)/(1.84*29.3*O399+8*0.95*5.67E-8*(CG399+273)^3))</f>
        <v>0</v>
      </c>
      <c r="T399">
        <f>($C$7*CH399+$D$7*CI399+$E$7*S399)</f>
        <v>0</v>
      </c>
      <c r="U399">
        <f>0.61365*exp(17.502*T399/(240.97+T399))</f>
        <v>0</v>
      </c>
      <c r="V399">
        <f>(W399/X399*100)</f>
        <v>0</v>
      </c>
      <c r="W399">
        <f>BZ399*(CE399+CF399)/1000</f>
        <v>0</v>
      </c>
      <c r="X399">
        <f>0.61365*exp(17.502*CG399/(240.97+CG399))</f>
        <v>0</v>
      </c>
      <c r="Y399">
        <f>(U399-BZ399*(CE399+CF399)/1000)</f>
        <v>0</v>
      </c>
      <c r="Z399">
        <f>(-H399*44100)</f>
        <v>0</v>
      </c>
      <c r="AA399">
        <f>2*29.3*O399*0.92*(CG399-T399)</f>
        <v>0</v>
      </c>
      <c r="AB399">
        <f>2*0.95*5.67E-8*(((CG399+$B$7)+273)^4-(T399+273)^4)</f>
        <v>0</v>
      </c>
      <c r="AC399">
        <f>R399+AB399+Z399+AA399</f>
        <v>0</v>
      </c>
      <c r="AD399">
        <v>0</v>
      </c>
      <c r="AE399">
        <v>0</v>
      </c>
      <c r="AF399">
        <f>IF(AD399*$H$13&gt;=AH399,1.0,(AH399/(AH399-AD399*$H$13)))</f>
        <v>0</v>
      </c>
      <c r="AG399">
        <f>(AF399-1)*100</f>
        <v>0</v>
      </c>
      <c r="AH399">
        <f>MAX(0,($B$13+$C$13*CL399)/(1+$D$13*CL399)*CE399/(CG399+273)*$E$13)</f>
        <v>0</v>
      </c>
      <c r="AI399" t="s">
        <v>294</v>
      </c>
      <c r="AJ399">
        <v>0</v>
      </c>
      <c r="AK399">
        <v>0</v>
      </c>
      <c r="AL399">
        <f>AK399-AJ399</f>
        <v>0</v>
      </c>
      <c r="AM399">
        <f>AL399/AK399</f>
        <v>0</v>
      </c>
      <c r="AN399">
        <v>0</v>
      </c>
      <c r="AO399" t="s">
        <v>294</v>
      </c>
      <c r="AP399">
        <v>0</v>
      </c>
      <c r="AQ399">
        <v>0</v>
      </c>
      <c r="AR399">
        <f>1-AP399/AQ399</f>
        <v>0</v>
      </c>
      <c r="AS399">
        <v>0.5</v>
      </c>
      <c r="AT399">
        <f>BP399</f>
        <v>0</v>
      </c>
      <c r="AU399">
        <f>I399</f>
        <v>0</v>
      </c>
      <c r="AV399">
        <f>AR399*AS399*AT399</f>
        <v>0</v>
      </c>
      <c r="AW399">
        <f>BB399/AQ399</f>
        <v>0</v>
      </c>
      <c r="AX399">
        <f>(AU399-AN399)/AT399</f>
        <v>0</v>
      </c>
      <c r="AY399">
        <f>(AK399-AQ399)/AQ399</f>
        <v>0</v>
      </c>
      <c r="AZ399" t="s">
        <v>294</v>
      </c>
      <c r="BA399">
        <v>0</v>
      </c>
      <c r="BB399">
        <f>AQ399-BA399</f>
        <v>0</v>
      </c>
      <c r="BC399">
        <f>(AQ399-AP399)/(AQ399-BA399)</f>
        <v>0</v>
      </c>
      <c r="BD399">
        <f>(AK399-AQ399)/(AK399-BA399)</f>
        <v>0</v>
      </c>
      <c r="BE399">
        <f>(AQ399-AP399)/(AQ399-AJ399)</f>
        <v>0</v>
      </c>
      <c r="BF399">
        <f>(AK399-AQ399)/(AK399-AJ399)</f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f>$B$11*CM399+$C$11*CN399+$F$11*CO399*(1-CR399)</f>
        <v>0</v>
      </c>
      <c r="BP399">
        <f>BO399*BQ399</f>
        <v>0</v>
      </c>
      <c r="BQ399">
        <f>($B$11*$D$9+$C$11*$D$9+$F$11*((DB399+CT399)/MAX(DB399+CT399+DC399, 0.1)*$I$9+DC399/MAX(DB399+CT399+DC399, 0.1)*$J$9))/($B$11+$C$11+$F$11)</f>
        <v>0</v>
      </c>
      <c r="BR399">
        <f>($B$11*$K$9+$C$11*$K$9+$F$11*((DB399+CT399)/MAX(DB399+CT399+DC399, 0.1)*$P$9+DC399/MAX(DB399+CT399+DC399, 0.1)*$Q$9))/($B$11+$C$11+$F$11)</f>
        <v>0</v>
      </c>
      <c r="BS399">
        <v>6</v>
      </c>
      <c r="BT399">
        <v>0.5</v>
      </c>
      <c r="BU399" t="s">
        <v>295</v>
      </c>
      <c r="BV399">
        <v>2</v>
      </c>
      <c r="BW399">
        <v>1621534333.6</v>
      </c>
      <c r="BX399">
        <v>1258.54</v>
      </c>
      <c r="BY399">
        <v>1268.83</v>
      </c>
      <c r="BZ399">
        <v>12.9434</v>
      </c>
      <c r="CA399">
        <v>12.9379</v>
      </c>
      <c r="CB399">
        <v>1245.87</v>
      </c>
      <c r="CC399">
        <v>12.79</v>
      </c>
      <c r="CD399">
        <v>700.059</v>
      </c>
      <c r="CE399">
        <v>100.928</v>
      </c>
      <c r="CF399">
        <v>0.100022</v>
      </c>
      <c r="CG399">
        <v>22.927</v>
      </c>
      <c r="CH399">
        <v>22.8993</v>
      </c>
      <c r="CI399">
        <v>999.9</v>
      </c>
      <c r="CJ399">
        <v>0</v>
      </c>
      <c r="CK399">
        <v>0</v>
      </c>
      <c r="CL399">
        <v>10030</v>
      </c>
      <c r="CM399">
        <v>0</v>
      </c>
      <c r="CN399">
        <v>3.0984</v>
      </c>
      <c r="CO399">
        <v>600.12</v>
      </c>
      <c r="CP399">
        <v>0.932968</v>
      </c>
      <c r="CQ399">
        <v>0.0670323</v>
      </c>
      <c r="CR399">
        <v>0</v>
      </c>
      <c r="CS399">
        <v>3.744</v>
      </c>
      <c r="CT399">
        <v>4.99951</v>
      </c>
      <c r="CU399">
        <v>84.8042</v>
      </c>
      <c r="CV399">
        <v>4815.02</v>
      </c>
      <c r="CW399">
        <v>37.562</v>
      </c>
      <c r="CX399">
        <v>41.375</v>
      </c>
      <c r="CY399">
        <v>39.937</v>
      </c>
      <c r="CZ399">
        <v>40.875</v>
      </c>
      <c r="DA399">
        <v>39.875</v>
      </c>
      <c r="DB399">
        <v>555.23</v>
      </c>
      <c r="DC399">
        <v>39.89</v>
      </c>
      <c r="DD399">
        <v>0</v>
      </c>
      <c r="DE399">
        <v>1621534337.2</v>
      </c>
      <c r="DF399">
        <v>0</v>
      </c>
      <c r="DG399">
        <v>3.46532307692308</v>
      </c>
      <c r="DH399">
        <v>-0.600246155162736</v>
      </c>
      <c r="DI399">
        <v>-7.66186667264648</v>
      </c>
      <c r="DJ399">
        <v>86.4861769230769</v>
      </c>
      <c r="DK399">
        <v>15</v>
      </c>
      <c r="DL399">
        <v>1621533543.5</v>
      </c>
      <c r="DM399" t="s">
        <v>296</v>
      </c>
      <c r="DN399">
        <v>1621533543</v>
      </c>
      <c r="DO399">
        <v>1621533543.5</v>
      </c>
      <c r="DP399">
        <v>4</v>
      </c>
      <c r="DQ399">
        <v>0.002</v>
      </c>
      <c r="DR399">
        <v>0.003</v>
      </c>
      <c r="DS399">
        <v>8.559</v>
      </c>
      <c r="DT399">
        <v>0.154</v>
      </c>
      <c r="DU399">
        <v>420</v>
      </c>
      <c r="DV399">
        <v>13</v>
      </c>
      <c r="DW399">
        <v>1.35</v>
      </c>
      <c r="DX399">
        <v>0.35</v>
      </c>
      <c r="DY399">
        <v>-10.1463451219512</v>
      </c>
      <c r="DZ399">
        <v>-0.416375540069679</v>
      </c>
      <c r="EA399">
        <v>0.246223648585074</v>
      </c>
      <c r="EB399">
        <v>1</v>
      </c>
      <c r="EC399">
        <v>3.44635</v>
      </c>
      <c r="ED399">
        <v>-0.33897919118568</v>
      </c>
      <c r="EE399">
        <v>0.156767904972325</v>
      </c>
      <c r="EF399">
        <v>1</v>
      </c>
      <c r="EG399">
        <v>0.00139887863414634</v>
      </c>
      <c r="EH399">
        <v>0.012703719804878</v>
      </c>
      <c r="EI399">
        <v>0.0068031294884296</v>
      </c>
      <c r="EJ399">
        <v>1</v>
      </c>
      <c r="EK399">
        <v>3</v>
      </c>
      <c r="EL399">
        <v>3</v>
      </c>
      <c r="EM399" t="s">
        <v>297</v>
      </c>
      <c r="EN399">
        <v>100</v>
      </c>
      <c r="EO399">
        <v>100</v>
      </c>
      <c r="EP399">
        <v>12.67</v>
      </c>
      <c r="EQ399">
        <v>0.1534</v>
      </c>
      <c r="ER399">
        <v>5.25304998807394</v>
      </c>
      <c r="ES399">
        <v>0.0095515401478521</v>
      </c>
      <c r="ET399">
        <v>-4.08282145803731e-06</v>
      </c>
      <c r="EU399">
        <v>9.61633180237613e-10</v>
      </c>
      <c r="EV399">
        <v>-0.0133641391554055</v>
      </c>
      <c r="EW399">
        <v>0.00964955815971448</v>
      </c>
      <c r="EX399">
        <v>0.000351754833574242</v>
      </c>
      <c r="EY399">
        <v>-6.74969522547015e-06</v>
      </c>
      <c r="EZ399">
        <v>-1</v>
      </c>
      <c r="FA399">
        <v>-1</v>
      </c>
      <c r="FB399">
        <v>-1</v>
      </c>
      <c r="FC399">
        <v>-1</v>
      </c>
      <c r="FD399">
        <v>13.2</v>
      </c>
      <c r="FE399">
        <v>13.2</v>
      </c>
      <c r="FF399">
        <v>2</v>
      </c>
      <c r="FG399">
        <v>792.585</v>
      </c>
      <c r="FH399">
        <v>741.201</v>
      </c>
      <c r="FI399">
        <v>20.0005</v>
      </c>
      <c r="FJ399">
        <v>26.6913</v>
      </c>
      <c r="FK399">
        <v>30</v>
      </c>
      <c r="FL399">
        <v>26.7611</v>
      </c>
      <c r="FM399">
        <v>26.7386</v>
      </c>
      <c r="FN399">
        <v>65.9379</v>
      </c>
      <c r="FO399">
        <v>14.2568</v>
      </c>
      <c r="FP399">
        <v>6.08919</v>
      </c>
      <c r="FQ399">
        <v>20</v>
      </c>
      <c r="FR399">
        <v>1276.64</v>
      </c>
      <c r="FS399">
        <v>12.9953</v>
      </c>
      <c r="FT399">
        <v>100.063</v>
      </c>
      <c r="FU399">
        <v>100.43</v>
      </c>
    </row>
    <row r="400" spans="1:177">
      <c r="A400">
        <v>384</v>
      </c>
      <c r="B400">
        <v>1621534335.6</v>
      </c>
      <c r="C400">
        <v>766.099999904633</v>
      </c>
      <c r="D400" t="s">
        <v>1064</v>
      </c>
      <c r="E400" t="s">
        <v>1065</v>
      </c>
      <c r="G400">
        <v>1621534335.6</v>
      </c>
      <c r="H400">
        <f>CD400*AF400*(BZ400-CA400)/(100*BS400*(1000-AF400*BZ400))</f>
        <v>0</v>
      </c>
      <c r="I400">
        <f>CD400*AF400*(BY400-BX400*(1000-AF400*CA400)/(1000-AF400*BZ400))/(100*BS400)</f>
        <v>0</v>
      </c>
      <c r="J400">
        <f>BX400 - IF(AF400&gt;1, I400*BS400*100.0/(AH400*CL400), 0)</f>
        <v>0</v>
      </c>
      <c r="K400">
        <f>((Q400-H400/2)*J400-I400)/(Q400+H400/2)</f>
        <v>0</v>
      </c>
      <c r="L400">
        <f>K400*(CE400+CF400)/1000.0</f>
        <v>0</v>
      </c>
      <c r="M400">
        <f>(BX400 - IF(AF400&gt;1, I400*BS400*100.0/(AH400*CL400), 0))*(CE400+CF400)/1000.0</f>
        <v>0</v>
      </c>
      <c r="N400">
        <f>2.0/((1/P400-1/O400)+SIGN(P400)*SQRT((1/P400-1/O400)*(1/P400-1/O400) + 4*BT400/((BT400+1)*(BT400+1))*(2*1/P400*1/O400-1/O400*1/O400)))</f>
        <v>0</v>
      </c>
      <c r="O400">
        <f>IF(LEFT(BU400,1)&lt;&gt;"0",IF(LEFT(BU400,1)="1",3.0,BV400),$D$5+$E$5*(CL400*CE400/($K$5*1000))+$F$5*(CL400*CE400/($K$5*1000))*MAX(MIN(BS400,$J$5),$I$5)*MAX(MIN(BS400,$J$5),$I$5)+$G$5*MAX(MIN(BS400,$J$5),$I$5)*(CL400*CE400/($K$5*1000))+$H$5*(CL400*CE400/($K$5*1000))*(CL400*CE400/($K$5*1000)))</f>
        <v>0</v>
      </c>
      <c r="P400">
        <f>H400*(1000-(1000*0.61365*exp(17.502*T400/(240.97+T400))/(CE400+CF400)+BZ400)/2)/(1000*0.61365*exp(17.502*T400/(240.97+T400))/(CE400+CF400)-BZ400)</f>
        <v>0</v>
      </c>
      <c r="Q400">
        <f>1/((BT400+1)/(N400/1.6)+1/(O400/1.37)) + BT400/((BT400+1)/(N400/1.6) + BT400/(O400/1.37))</f>
        <v>0</v>
      </c>
      <c r="R400">
        <f>(BP400*BR400)</f>
        <v>0</v>
      </c>
      <c r="S400">
        <f>(CG400+(R400+2*0.95*5.67E-8*(((CG400+$B$7)+273)^4-(CG400+273)^4)-44100*H400)/(1.84*29.3*O400+8*0.95*5.67E-8*(CG400+273)^3))</f>
        <v>0</v>
      </c>
      <c r="T400">
        <f>($C$7*CH400+$D$7*CI400+$E$7*S400)</f>
        <v>0</v>
      </c>
      <c r="U400">
        <f>0.61365*exp(17.502*T400/(240.97+T400))</f>
        <v>0</v>
      </c>
      <c r="V400">
        <f>(W400/X400*100)</f>
        <v>0</v>
      </c>
      <c r="W400">
        <f>BZ400*(CE400+CF400)/1000</f>
        <v>0</v>
      </c>
      <c r="X400">
        <f>0.61365*exp(17.502*CG400/(240.97+CG400))</f>
        <v>0</v>
      </c>
      <c r="Y400">
        <f>(U400-BZ400*(CE400+CF400)/1000)</f>
        <v>0</v>
      </c>
      <c r="Z400">
        <f>(-H400*44100)</f>
        <v>0</v>
      </c>
      <c r="AA400">
        <f>2*29.3*O400*0.92*(CG400-T400)</f>
        <v>0</v>
      </c>
      <c r="AB400">
        <f>2*0.95*5.67E-8*(((CG400+$B$7)+273)^4-(T400+273)^4)</f>
        <v>0</v>
      </c>
      <c r="AC400">
        <f>R400+AB400+Z400+AA400</f>
        <v>0</v>
      </c>
      <c r="AD400">
        <v>0</v>
      </c>
      <c r="AE400">
        <v>0</v>
      </c>
      <c r="AF400">
        <f>IF(AD400*$H$13&gt;=AH400,1.0,(AH400/(AH400-AD400*$H$13)))</f>
        <v>0</v>
      </c>
      <c r="AG400">
        <f>(AF400-1)*100</f>
        <v>0</v>
      </c>
      <c r="AH400">
        <f>MAX(0,($B$13+$C$13*CL400)/(1+$D$13*CL400)*CE400/(CG400+273)*$E$13)</f>
        <v>0</v>
      </c>
      <c r="AI400" t="s">
        <v>294</v>
      </c>
      <c r="AJ400">
        <v>0</v>
      </c>
      <c r="AK400">
        <v>0</v>
      </c>
      <c r="AL400">
        <f>AK400-AJ400</f>
        <v>0</v>
      </c>
      <c r="AM400">
        <f>AL400/AK400</f>
        <v>0</v>
      </c>
      <c r="AN400">
        <v>0</v>
      </c>
      <c r="AO400" t="s">
        <v>294</v>
      </c>
      <c r="AP400">
        <v>0</v>
      </c>
      <c r="AQ400">
        <v>0</v>
      </c>
      <c r="AR400">
        <f>1-AP400/AQ400</f>
        <v>0</v>
      </c>
      <c r="AS400">
        <v>0.5</v>
      </c>
      <c r="AT400">
        <f>BP400</f>
        <v>0</v>
      </c>
      <c r="AU400">
        <f>I400</f>
        <v>0</v>
      </c>
      <c r="AV400">
        <f>AR400*AS400*AT400</f>
        <v>0</v>
      </c>
      <c r="AW400">
        <f>BB400/AQ400</f>
        <v>0</v>
      </c>
      <c r="AX400">
        <f>(AU400-AN400)/AT400</f>
        <v>0</v>
      </c>
      <c r="AY400">
        <f>(AK400-AQ400)/AQ400</f>
        <v>0</v>
      </c>
      <c r="AZ400" t="s">
        <v>294</v>
      </c>
      <c r="BA400">
        <v>0</v>
      </c>
      <c r="BB400">
        <f>AQ400-BA400</f>
        <v>0</v>
      </c>
      <c r="BC400">
        <f>(AQ400-AP400)/(AQ400-BA400)</f>
        <v>0</v>
      </c>
      <c r="BD400">
        <f>(AK400-AQ400)/(AK400-BA400)</f>
        <v>0</v>
      </c>
      <c r="BE400">
        <f>(AQ400-AP400)/(AQ400-AJ400)</f>
        <v>0</v>
      </c>
      <c r="BF400">
        <f>(AK400-AQ400)/(AK400-AJ400)</f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f>$B$11*CM400+$C$11*CN400+$F$11*CO400*(1-CR400)</f>
        <v>0</v>
      </c>
      <c r="BP400">
        <f>BO400*BQ400</f>
        <v>0</v>
      </c>
      <c r="BQ400">
        <f>($B$11*$D$9+$C$11*$D$9+$F$11*((DB400+CT400)/MAX(DB400+CT400+DC400, 0.1)*$I$9+DC400/MAX(DB400+CT400+DC400, 0.1)*$J$9))/($B$11+$C$11+$F$11)</f>
        <v>0</v>
      </c>
      <c r="BR400">
        <f>($B$11*$K$9+$C$11*$K$9+$F$11*((DB400+CT400)/MAX(DB400+CT400+DC400, 0.1)*$P$9+DC400/MAX(DB400+CT400+DC400, 0.1)*$Q$9))/($B$11+$C$11+$F$11)</f>
        <v>0</v>
      </c>
      <c r="BS400">
        <v>6</v>
      </c>
      <c r="BT400">
        <v>0.5</v>
      </c>
      <c r="BU400" t="s">
        <v>295</v>
      </c>
      <c r="BV400">
        <v>2</v>
      </c>
      <c r="BW400">
        <v>1621534335.6</v>
      </c>
      <c r="BX400">
        <v>1261.87</v>
      </c>
      <c r="BY400">
        <v>1271.2</v>
      </c>
      <c r="BZ400">
        <v>12.9392</v>
      </c>
      <c r="CA400">
        <v>12.9459</v>
      </c>
      <c r="CB400">
        <v>1249.19</v>
      </c>
      <c r="CC400">
        <v>12.7858</v>
      </c>
      <c r="CD400">
        <v>700.174</v>
      </c>
      <c r="CE400">
        <v>100.925</v>
      </c>
      <c r="CF400">
        <v>0.100115</v>
      </c>
      <c r="CG400">
        <v>22.9289</v>
      </c>
      <c r="CH400">
        <v>22.8841</v>
      </c>
      <c r="CI400">
        <v>999.9</v>
      </c>
      <c r="CJ400">
        <v>0</v>
      </c>
      <c r="CK400">
        <v>0</v>
      </c>
      <c r="CL400">
        <v>9970</v>
      </c>
      <c r="CM400">
        <v>0</v>
      </c>
      <c r="CN400">
        <v>3.1097</v>
      </c>
      <c r="CO400">
        <v>600.116</v>
      </c>
      <c r="CP400">
        <v>0.933003</v>
      </c>
      <c r="CQ400">
        <v>0.0669971</v>
      </c>
      <c r="CR400">
        <v>0</v>
      </c>
      <c r="CS400">
        <v>3.1188</v>
      </c>
      <c r="CT400">
        <v>4.99951</v>
      </c>
      <c r="CU400">
        <v>85.7371</v>
      </c>
      <c r="CV400">
        <v>4815.04</v>
      </c>
      <c r="CW400">
        <v>37.562</v>
      </c>
      <c r="CX400">
        <v>41.375</v>
      </c>
      <c r="CY400">
        <v>39.937</v>
      </c>
      <c r="CZ400">
        <v>40.875</v>
      </c>
      <c r="DA400">
        <v>39.875</v>
      </c>
      <c r="DB400">
        <v>555.25</v>
      </c>
      <c r="DC400">
        <v>39.87</v>
      </c>
      <c r="DD400">
        <v>0</v>
      </c>
      <c r="DE400">
        <v>1621534339.6</v>
      </c>
      <c r="DF400">
        <v>0</v>
      </c>
      <c r="DG400">
        <v>3.43177307692308</v>
      </c>
      <c r="DH400">
        <v>-0.958252987218539</v>
      </c>
      <c r="DI400">
        <v>-9.15675897943859</v>
      </c>
      <c r="DJ400">
        <v>86.2686692307692</v>
      </c>
      <c r="DK400">
        <v>15</v>
      </c>
      <c r="DL400">
        <v>1621533543.5</v>
      </c>
      <c r="DM400" t="s">
        <v>296</v>
      </c>
      <c r="DN400">
        <v>1621533543</v>
      </c>
      <c r="DO400">
        <v>1621533543.5</v>
      </c>
      <c r="DP400">
        <v>4</v>
      </c>
      <c r="DQ400">
        <v>0.002</v>
      </c>
      <c r="DR400">
        <v>0.003</v>
      </c>
      <c r="DS400">
        <v>8.559</v>
      </c>
      <c r="DT400">
        <v>0.154</v>
      </c>
      <c r="DU400">
        <v>420</v>
      </c>
      <c r="DV400">
        <v>13</v>
      </c>
      <c r="DW400">
        <v>1.35</v>
      </c>
      <c r="DX400">
        <v>0.35</v>
      </c>
      <c r="DY400">
        <v>-10.1380912195122</v>
      </c>
      <c r="DZ400">
        <v>-0.12548885017423</v>
      </c>
      <c r="EA400">
        <v>0.270257785891726</v>
      </c>
      <c r="EB400">
        <v>1</v>
      </c>
      <c r="EC400">
        <v>3.44210882352941</v>
      </c>
      <c r="ED400">
        <v>-0.269003381234153</v>
      </c>
      <c r="EE400">
        <v>0.16382909022667</v>
      </c>
      <c r="EF400">
        <v>1</v>
      </c>
      <c r="EG400">
        <v>0.00190507026829268</v>
      </c>
      <c r="EH400">
        <v>0.0149630905505226</v>
      </c>
      <c r="EI400">
        <v>0.00693222602527382</v>
      </c>
      <c r="EJ400">
        <v>1</v>
      </c>
      <c r="EK400">
        <v>3</v>
      </c>
      <c r="EL400">
        <v>3</v>
      </c>
      <c r="EM400" t="s">
        <v>297</v>
      </c>
      <c r="EN400">
        <v>100</v>
      </c>
      <c r="EO400">
        <v>100</v>
      </c>
      <c r="EP400">
        <v>12.68</v>
      </c>
      <c r="EQ400">
        <v>0.1534</v>
      </c>
      <c r="ER400">
        <v>5.25304998807394</v>
      </c>
      <c r="ES400">
        <v>0.0095515401478521</v>
      </c>
      <c r="ET400">
        <v>-4.08282145803731e-06</v>
      </c>
      <c r="EU400">
        <v>9.61633180237613e-10</v>
      </c>
      <c r="EV400">
        <v>-0.0133641391554055</v>
      </c>
      <c r="EW400">
        <v>0.00964955815971448</v>
      </c>
      <c r="EX400">
        <v>0.000351754833574242</v>
      </c>
      <c r="EY400">
        <v>-6.74969522547015e-06</v>
      </c>
      <c r="EZ400">
        <v>-1</v>
      </c>
      <c r="FA400">
        <v>-1</v>
      </c>
      <c r="FB400">
        <v>-1</v>
      </c>
      <c r="FC400">
        <v>-1</v>
      </c>
      <c r="FD400">
        <v>13.2</v>
      </c>
      <c r="FE400">
        <v>13.2</v>
      </c>
      <c r="FF400">
        <v>2</v>
      </c>
      <c r="FG400">
        <v>793.652</v>
      </c>
      <c r="FH400">
        <v>741.359</v>
      </c>
      <c r="FI400">
        <v>20.0003</v>
      </c>
      <c r="FJ400">
        <v>26.6913</v>
      </c>
      <c r="FK400">
        <v>30.0001</v>
      </c>
      <c r="FL400">
        <v>26.7611</v>
      </c>
      <c r="FM400">
        <v>26.7364</v>
      </c>
      <c r="FN400">
        <v>66.0798</v>
      </c>
      <c r="FO400">
        <v>14.2568</v>
      </c>
      <c r="FP400">
        <v>6.08919</v>
      </c>
      <c r="FQ400">
        <v>20</v>
      </c>
      <c r="FR400">
        <v>1279.99</v>
      </c>
      <c r="FS400">
        <v>12.9953</v>
      </c>
      <c r="FT400">
        <v>100.062</v>
      </c>
      <c r="FU400">
        <v>100.424</v>
      </c>
    </row>
    <row r="401" spans="1:177">
      <c r="A401">
        <v>385</v>
      </c>
      <c r="B401">
        <v>1621534337.6</v>
      </c>
      <c r="C401">
        <v>768.099999904633</v>
      </c>
      <c r="D401" t="s">
        <v>1066</v>
      </c>
      <c r="E401" t="s">
        <v>1067</v>
      </c>
      <c r="G401">
        <v>1621534337.6</v>
      </c>
      <c r="H401">
        <f>CD401*AF401*(BZ401-CA401)/(100*BS401*(1000-AF401*BZ401))</f>
        <v>0</v>
      </c>
      <c r="I401">
        <f>CD401*AF401*(BY401-BX401*(1000-AF401*CA401)/(1000-AF401*BZ401))/(100*BS401)</f>
        <v>0</v>
      </c>
      <c r="J401">
        <f>BX401 - IF(AF401&gt;1, I401*BS401*100.0/(AH401*CL401), 0)</f>
        <v>0</v>
      </c>
      <c r="K401">
        <f>((Q401-H401/2)*J401-I401)/(Q401+H401/2)</f>
        <v>0</v>
      </c>
      <c r="L401">
        <f>K401*(CE401+CF401)/1000.0</f>
        <v>0</v>
      </c>
      <c r="M401">
        <f>(BX401 - IF(AF401&gt;1, I401*BS401*100.0/(AH401*CL401), 0))*(CE401+CF401)/1000.0</f>
        <v>0</v>
      </c>
      <c r="N401">
        <f>2.0/((1/P401-1/O401)+SIGN(P401)*SQRT((1/P401-1/O401)*(1/P401-1/O401) + 4*BT401/((BT401+1)*(BT401+1))*(2*1/P401*1/O401-1/O401*1/O401)))</f>
        <v>0</v>
      </c>
      <c r="O401">
        <f>IF(LEFT(BU401,1)&lt;&gt;"0",IF(LEFT(BU401,1)="1",3.0,BV401),$D$5+$E$5*(CL401*CE401/($K$5*1000))+$F$5*(CL401*CE401/($K$5*1000))*MAX(MIN(BS401,$J$5),$I$5)*MAX(MIN(BS401,$J$5),$I$5)+$G$5*MAX(MIN(BS401,$J$5),$I$5)*(CL401*CE401/($K$5*1000))+$H$5*(CL401*CE401/($K$5*1000))*(CL401*CE401/($K$5*1000)))</f>
        <v>0</v>
      </c>
      <c r="P401">
        <f>H401*(1000-(1000*0.61365*exp(17.502*T401/(240.97+T401))/(CE401+CF401)+BZ401)/2)/(1000*0.61365*exp(17.502*T401/(240.97+T401))/(CE401+CF401)-BZ401)</f>
        <v>0</v>
      </c>
      <c r="Q401">
        <f>1/((BT401+1)/(N401/1.6)+1/(O401/1.37)) + BT401/((BT401+1)/(N401/1.6) + BT401/(O401/1.37))</f>
        <v>0</v>
      </c>
      <c r="R401">
        <f>(BP401*BR401)</f>
        <v>0</v>
      </c>
      <c r="S401">
        <f>(CG401+(R401+2*0.95*5.67E-8*(((CG401+$B$7)+273)^4-(CG401+273)^4)-44100*H401)/(1.84*29.3*O401+8*0.95*5.67E-8*(CG401+273)^3))</f>
        <v>0</v>
      </c>
      <c r="T401">
        <f>($C$7*CH401+$D$7*CI401+$E$7*S401)</f>
        <v>0</v>
      </c>
      <c r="U401">
        <f>0.61365*exp(17.502*T401/(240.97+T401))</f>
        <v>0</v>
      </c>
      <c r="V401">
        <f>(W401/X401*100)</f>
        <v>0</v>
      </c>
      <c r="W401">
        <f>BZ401*(CE401+CF401)/1000</f>
        <v>0</v>
      </c>
      <c r="X401">
        <f>0.61365*exp(17.502*CG401/(240.97+CG401))</f>
        <v>0</v>
      </c>
      <c r="Y401">
        <f>(U401-BZ401*(CE401+CF401)/1000)</f>
        <v>0</v>
      </c>
      <c r="Z401">
        <f>(-H401*44100)</f>
        <v>0</v>
      </c>
      <c r="AA401">
        <f>2*29.3*O401*0.92*(CG401-T401)</f>
        <v>0</v>
      </c>
      <c r="AB401">
        <f>2*0.95*5.67E-8*(((CG401+$B$7)+273)^4-(T401+273)^4)</f>
        <v>0</v>
      </c>
      <c r="AC401">
        <f>R401+AB401+Z401+AA401</f>
        <v>0</v>
      </c>
      <c r="AD401">
        <v>0</v>
      </c>
      <c r="AE401">
        <v>0</v>
      </c>
      <c r="AF401">
        <f>IF(AD401*$H$13&gt;=AH401,1.0,(AH401/(AH401-AD401*$H$13)))</f>
        <v>0</v>
      </c>
      <c r="AG401">
        <f>(AF401-1)*100</f>
        <v>0</v>
      </c>
      <c r="AH401">
        <f>MAX(0,($B$13+$C$13*CL401)/(1+$D$13*CL401)*CE401/(CG401+273)*$E$13)</f>
        <v>0</v>
      </c>
      <c r="AI401" t="s">
        <v>294</v>
      </c>
      <c r="AJ401">
        <v>0</v>
      </c>
      <c r="AK401">
        <v>0</v>
      </c>
      <c r="AL401">
        <f>AK401-AJ401</f>
        <v>0</v>
      </c>
      <c r="AM401">
        <f>AL401/AK401</f>
        <v>0</v>
      </c>
      <c r="AN401">
        <v>0</v>
      </c>
      <c r="AO401" t="s">
        <v>294</v>
      </c>
      <c r="AP401">
        <v>0</v>
      </c>
      <c r="AQ401">
        <v>0</v>
      </c>
      <c r="AR401">
        <f>1-AP401/AQ401</f>
        <v>0</v>
      </c>
      <c r="AS401">
        <v>0.5</v>
      </c>
      <c r="AT401">
        <f>BP401</f>
        <v>0</v>
      </c>
      <c r="AU401">
        <f>I401</f>
        <v>0</v>
      </c>
      <c r="AV401">
        <f>AR401*AS401*AT401</f>
        <v>0</v>
      </c>
      <c r="AW401">
        <f>BB401/AQ401</f>
        <v>0</v>
      </c>
      <c r="AX401">
        <f>(AU401-AN401)/AT401</f>
        <v>0</v>
      </c>
      <c r="AY401">
        <f>(AK401-AQ401)/AQ401</f>
        <v>0</v>
      </c>
      <c r="AZ401" t="s">
        <v>294</v>
      </c>
      <c r="BA401">
        <v>0</v>
      </c>
      <c r="BB401">
        <f>AQ401-BA401</f>
        <v>0</v>
      </c>
      <c r="BC401">
        <f>(AQ401-AP401)/(AQ401-BA401)</f>
        <v>0</v>
      </c>
      <c r="BD401">
        <f>(AK401-AQ401)/(AK401-BA401)</f>
        <v>0</v>
      </c>
      <c r="BE401">
        <f>(AQ401-AP401)/(AQ401-AJ401)</f>
        <v>0</v>
      </c>
      <c r="BF401">
        <f>(AK401-AQ401)/(AK401-AJ401)</f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f>$B$11*CM401+$C$11*CN401+$F$11*CO401*(1-CR401)</f>
        <v>0</v>
      </c>
      <c r="BP401">
        <f>BO401*BQ401</f>
        <v>0</v>
      </c>
      <c r="BQ401">
        <f>($B$11*$D$9+$C$11*$D$9+$F$11*((DB401+CT401)/MAX(DB401+CT401+DC401, 0.1)*$I$9+DC401/MAX(DB401+CT401+DC401, 0.1)*$J$9))/($B$11+$C$11+$F$11)</f>
        <v>0</v>
      </c>
      <c r="BR401">
        <f>($B$11*$K$9+$C$11*$K$9+$F$11*((DB401+CT401)/MAX(DB401+CT401+DC401, 0.1)*$P$9+DC401/MAX(DB401+CT401+DC401, 0.1)*$Q$9))/($B$11+$C$11+$F$11)</f>
        <v>0</v>
      </c>
      <c r="BS401">
        <v>6</v>
      </c>
      <c r="BT401">
        <v>0.5</v>
      </c>
      <c r="BU401" t="s">
        <v>295</v>
      </c>
      <c r="BV401">
        <v>2</v>
      </c>
      <c r="BW401">
        <v>1621534337.6</v>
      </c>
      <c r="BX401">
        <v>1265.3</v>
      </c>
      <c r="BY401">
        <v>1275.2</v>
      </c>
      <c r="BZ401">
        <v>12.9403</v>
      </c>
      <c r="CA401">
        <v>12.9315</v>
      </c>
      <c r="CB401">
        <v>1252.6</v>
      </c>
      <c r="CC401">
        <v>12.7869</v>
      </c>
      <c r="CD401">
        <v>699.652</v>
      </c>
      <c r="CE401">
        <v>100.92</v>
      </c>
      <c r="CF401">
        <v>0.0997738</v>
      </c>
      <c r="CG401">
        <v>22.9258</v>
      </c>
      <c r="CH401">
        <v>22.8949</v>
      </c>
      <c r="CI401">
        <v>999.9</v>
      </c>
      <c r="CJ401">
        <v>0</v>
      </c>
      <c r="CK401">
        <v>0</v>
      </c>
      <c r="CL401">
        <v>10030</v>
      </c>
      <c r="CM401">
        <v>0</v>
      </c>
      <c r="CN401">
        <v>3.05316</v>
      </c>
      <c r="CO401">
        <v>600.103</v>
      </c>
      <c r="CP401">
        <v>0.933003</v>
      </c>
      <c r="CQ401">
        <v>0.0669971</v>
      </c>
      <c r="CR401">
        <v>0</v>
      </c>
      <c r="CS401">
        <v>3.4335</v>
      </c>
      <c r="CT401">
        <v>4.99951</v>
      </c>
      <c r="CU401">
        <v>84.8916</v>
      </c>
      <c r="CV401">
        <v>4814.94</v>
      </c>
      <c r="CW401">
        <v>37.562</v>
      </c>
      <c r="CX401">
        <v>41.375</v>
      </c>
      <c r="CY401">
        <v>39.937</v>
      </c>
      <c r="CZ401">
        <v>40.875</v>
      </c>
      <c r="DA401">
        <v>39.875</v>
      </c>
      <c r="DB401">
        <v>555.23</v>
      </c>
      <c r="DC401">
        <v>39.87</v>
      </c>
      <c r="DD401">
        <v>0</v>
      </c>
      <c r="DE401">
        <v>1621534341.4</v>
      </c>
      <c r="DF401">
        <v>0</v>
      </c>
      <c r="DG401">
        <v>3.424368</v>
      </c>
      <c r="DH401">
        <v>-0.17046922562712</v>
      </c>
      <c r="DI401">
        <v>-12.5367076786011</v>
      </c>
      <c r="DJ401">
        <v>85.998312</v>
      </c>
      <c r="DK401">
        <v>15</v>
      </c>
      <c r="DL401">
        <v>1621533543.5</v>
      </c>
      <c r="DM401" t="s">
        <v>296</v>
      </c>
      <c r="DN401">
        <v>1621533543</v>
      </c>
      <c r="DO401">
        <v>1621533543.5</v>
      </c>
      <c r="DP401">
        <v>4</v>
      </c>
      <c r="DQ401">
        <v>0.002</v>
      </c>
      <c r="DR401">
        <v>0.003</v>
      </c>
      <c r="DS401">
        <v>8.559</v>
      </c>
      <c r="DT401">
        <v>0.154</v>
      </c>
      <c r="DU401">
        <v>420</v>
      </c>
      <c r="DV401">
        <v>13</v>
      </c>
      <c r="DW401">
        <v>1.35</v>
      </c>
      <c r="DX401">
        <v>0.35</v>
      </c>
      <c r="DY401">
        <v>-10.126116097561</v>
      </c>
      <c r="DZ401">
        <v>0.19709623693379</v>
      </c>
      <c r="EA401">
        <v>0.304042555388567</v>
      </c>
      <c r="EB401">
        <v>1</v>
      </c>
      <c r="EC401">
        <v>3.43686</v>
      </c>
      <c r="ED401">
        <v>-0.275006653620345</v>
      </c>
      <c r="EE401">
        <v>0.172291104488056</v>
      </c>
      <c r="EF401">
        <v>1</v>
      </c>
      <c r="EG401">
        <v>0.00237772051219512</v>
      </c>
      <c r="EH401">
        <v>0.0112729441254355</v>
      </c>
      <c r="EI401">
        <v>0.00697981192559608</v>
      </c>
      <c r="EJ401">
        <v>1</v>
      </c>
      <c r="EK401">
        <v>3</v>
      </c>
      <c r="EL401">
        <v>3</v>
      </c>
      <c r="EM401" t="s">
        <v>297</v>
      </c>
      <c r="EN401">
        <v>100</v>
      </c>
      <c r="EO401">
        <v>100</v>
      </c>
      <c r="EP401">
        <v>12.7</v>
      </c>
      <c r="EQ401">
        <v>0.1534</v>
      </c>
      <c r="ER401">
        <v>5.25304998807394</v>
      </c>
      <c r="ES401">
        <v>0.0095515401478521</v>
      </c>
      <c r="ET401">
        <v>-4.08282145803731e-06</v>
      </c>
      <c r="EU401">
        <v>9.61633180237613e-10</v>
      </c>
      <c r="EV401">
        <v>-0.0133641391554055</v>
      </c>
      <c r="EW401">
        <v>0.00964955815971448</v>
      </c>
      <c r="EX401">
        <v>0.000351754833574242</v>
      </c>
      <c r="EY401">
        <v>-6.74969522547015e-06</v>
      </c>
      <c r="EZ401">
        <v>-1</v>
      </c>
      <c r="FA401">
        <v>-1</v>
      </c>
      <c r="FB401">
        <v>-1</v>
      </c>
      <c r="FC401">
        <v>-1</v>
      </c>
      <c r="FD401">
        <v>13.2</v>
      </c>
      <c r="FE401">
        <v>13.2</v>
      </c>
      <c r="FF401">
        <v>2</v>
      </c>
      <c r="FG401">
        <v>792.23</v>
      </c>
      <c r="FH401">
        <v>742.118</v>
      </c>
      <c r="FI401">
        <v>20.0004</v>
      </c>
      <c r="FJ401">
        <v>26.6913</v>
      </c>
      <c r="FK401">
        <v>30.0001</v>
      </c>
      <c r="FL401">
        <v>26.7611</v>
      </c>
      <c r="FM401">
        <v>26.7364</v>
      </c>
      <c r="FN401">
        <v>66.2236</v>
      </c>
      <c r="FO401">
        <v>14.2568</v>
      </c>
      <c r="FP401">
        <v>6.08919</v>
      </c>
      <c r="FQ401">
        <v>20</v>
      </c>
      <c r="FR401">
        <v>1283.84</v>
      </c>
      <c r="FS401">
        <v>12.9953</v>
      </c>
      <c r="FT401">
        <v>100.063</v>
      </c>
      <c r="FU401">
        <v>100.425</v>
      </c>
    </row>
    <row r="402" spans="1:177">
      <c r="A402">
        <v>386</v>
      </c>
      <c r="B402">
        <v>1621534339.6</v>
      </c>
      <c r="C402">
        <v>770.099999904633</v>
      </c>
      <c r="D402" t="s">
        <v>1068</v>
      </c>
      <c r="E402" t="s">
        <v>1069</v>
      </c>
      <c r="G402">
        <v>1621534339.6</v>
      </c>
      <c r="H402">
        <f>CD402*AF402*(BZ402-CA402)/(100*BS402*(1000-AF402*BZ402))</f>
        <v>0</v>
      </c>
      <c r="I402">
        <f>CD402*AF402*(BY402-BX402*(1000-AF402*CA402)/(1000-AF402*BZ402))/(100*BS402)</f>
        <v>0</v>
      </c>
      <c r="J402">
        <f>BX402 - IF(AF402&gt;1, I402*BS402*100.0/(AH402*CL402), 0)</f>
        <v>0</v>
      </c>
      <c r="K402">
        <f>((Q402-H402/2)*J402-I402)/(Q402+H402/2)</f>
        <v>0</v>
      </c>
      <c r="L402">
        <f>K402*(CE402+CF402)/1000.0</f>
        <v>0</v>
      </c>
      <c r="M402">
        <f>(BX402 - IF(AF402&gt;1, I402*BS402*100.0/(AH402*CL402), 0))*(CE402+CF402)/1000.0</f>
        <v>0</v>
      </c>
      <c r="N402">
        <f>2.0/((1/P402-1/O402)+SIGN(P402)*SQRT((1/P402-1/O402)*(1/P402-1/O402) + 4*BT402/((BT402+1)*(BT402+1))*(2*1/P402*1/O402-1/O402*1/O402)))</f>
        <v>0</v>
      </c>
      <c r="O402">
        <f>IF(LEFT(BU402,1)&lt;&gt;"0",IF(LEFT(BU402,1)="1",3.0,BV402),$D$5+$E$5*(CL402*CE402/($K$5*1000))+$F$5*(CL402*CE402/($K$5*1000))*MAX(MIN(BS402,$J$5),$I$5)*MAX(MIN(BS402,$J$5),$I$5)+$G$5*MAX(MIN(BS402,$J$5),$I$5)*(CL402*CE402/($K$5*1000))+$H$5*(CL402*CE402/($K$5*1000))*(CL402*CE402/($K$5*1000)))</f>
        <v>0</v>
      </c>
      <c r="P402">
        <f>H402*(1000-(1000*0.61365*exp(17.502*T402/(240.97+T402))/(CE402+CF402)+BZ402)/2)/(1000*0.61365*exp(17.502*T402/(240.97+T402))/(CE402+CF402)-BZ402)</f>
        <v>0</v>
      </c>
      <c r="Q402">
        <f>1/((BT402+1)/(N402/1.6)+1/(O402/1.37)) + BT402/((BT402+1)/(N402/1.6) + BT402/(O402/1.37))</f>
        <v>0</v>
      </c>
      <c r="R402">
        <f>(BP402*BR402)</f>
        <v>0</v>
      </c>
      <c r="S402">
        <f>(CG402+(R402+2*0.95*5.67E-8*(((CG402+$B$7)+273)^4-(CG402+273)^4)-44100*H402)/(1.84*29.3*O402+8*0.95*5.67E-8*(CG402+273)^3))</f>
        <v>0</v>
      </c>
      <c r="T402">
        <f>($C$7*CH402+$D$7*CI402+$E$7*S402)</f>
        <v>0</v>
      </c>
      <c r="U402">
        <f>0.61365*exp(17.502*T402/(240.97+T402))</f>
        <v>0</v>
      </c>
      <c r="V402">
        <f>(W402/X402*100)</f>
        <v>0</v>
      </c>
      <c r="W402">
        <f>BZ402*(CE402+CF402)/1000</f>
        <v>0</v>
      </c>
      <c r="X402">
        <f>0.61365*exp(17.502*CG402/(240.97+CG402))</f>
        <v>0</v>
      </c>
      <c r="Y402">
        <f>(U402-BZ402*(CE402+CF402)/1000)</f>
        <v>0</v>
      </c>
      <c r="Z402">
        <f>(-H402*44100)</f>
        <v>0</v>
      </c>
      <c r="AA402">
        <f>2*29.3*O402*0.92*(CG402-T402)</f>
        <v>0</v>
      </c>
      <c r="AB402">
        <f>2*0.95*5.67E-8*(((CG402+$B$7)+273)^4-(T402+273)^4)</f>
        <v>0</v>
      </c>
      <c r="AC402">
        <f>R402+AB402+Z402+AA402</f>
        <v>0</v>
      </c>
      <c r="AD402">
        <v>0</v>
      </c>
      <c r="AE402">
        <v>0</v>
      </c>
      <c r="AF402">
        <f>IF(AD402*$H$13&gt;=AH402,1.0,(AH402/(AH402-AD402*$H$13)))</f>
        <v>0</v>
      </c>
      <c r="AG402">
        <f>(AF402-1)*100</f>
        <v>0</v>
      </c>
      <c r="AH402">
        <f>MAX(0,($B$13+$C$13*CL402)/(1+$D$13*CL402)*CE402/(CG402+273)*$E$13)</f>
        <v>0</v>
      </c>
      <c r="AI402" t="s">
        <v>294</v>
      </c>
      <c r="AJ402">
        <v>0</v>
      </c>
      <c r="AK402">
        <v>0</v>
      </c>
      <c r="AL402">
        <f>AK402-AJ402</f>
        <v>0</v>
      </c>
      <c r="AM402">
        <f>AL402/AK402</f>
        <v>0</v>
      </c>
      <c r="AN402">
        <v>0</v>
      </c>
      <c r="AO402" t="s">
        <v>294</v>
      </c>
      <c r="AP402">
        <v>0</v>
      </c>
      <c r="AQ402">
        <v>0</v>
      </c>
      <c r="AR402">
        <f>1-AP402/AQ402</f>
        <v>0</v>
      </c>
      <c r="AS402">
        <v>0.5</v>
      </c>
      <c r="AT402">
        <f>BP402</f>
        <v>0</v>
      </c>
      <c r="AU402">
        <f>I402</f>
        <v>0</v>
      </c>
      <c r="AV402">
        <f>AR402*AS402*AT402</f>
        <v>0</v>
      </c>
      <c r="AW402">
        <f>BB402/AQ402</f>
        <v>0</v>
      </c>
      <c r="AX402">
        <f>(AU402-AN402)/AT402</f>
        <v>0</v>
      </c>
      <c r="AY402">
        <f>(AK402-AQ402)/AQ402</f>
        <v>0</v>
      </c>
      <c r="AZ402" t="s">
        <v>294</v>
      </c>
      <c r="BA402">
        <v>0</v>
      </c>
      <c r="BB402">
        <f>AQ402-BA402</f>
        <v>0</v>
      </c>
      <c r="BC402">
        <f>(AQ402-AP402)/(AQ402-BA402)</f>
        <v>0</v>
      </c>
      <c r="BD402">
        <f>(AK402-AQ402)/(AK402-BA402)</f>
        <v>0</v>
      </c>
      <c r="BE402">
        <f>(AQ402-AP402)/(AQ402-AJ402)</f>
        <v>0</v>
      </c>
      <c r="BF402">
        <f>(AK402-AQ402)/(AK402-AJ402)</f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f>$B$11*CM402+$C$11*CN402+$F$11*CO402*(1-CR402)</f>
        <v>0</v>
      </c>
      <c r="BP402">
        <f>BO402*BQ402</f>
        <v>0</v>
      </c>
      <c r="BQ402">
        <f>($B$11*$D$9+$C$11*$D$9+$F$11*((DB402+CT402)/MAX(DB402+CT402+DC402, 0.1)*$I$9+DC402/MAX(DB402+CT402+DC402, 0.1)*$J$9))/($B$11+$C$11+$F$11)</f>
        <v>0</v>
      </c>
      <c r="BR402">
        <f>($B$11*$K$9+$C$11*$K$9+$F$11*((DB402+CT402)/MAX(DB402+CT402+DC402, 0.1)*$P$9+DC402/MAX(DB402+CT402+DC402, 0.1)*$Q$9))/($B$11+$C$11+$F$11)</f>
        <v>0</v>
      </c>
      <c r="BS402">
        <v>6</v>
      </c>
      <c r="BT402">
        <v>0.5</v>
      </c>
      <c r="BU402" t="s">
        <v>295</v>
      </c>
      <c r="BV402">
        <v>2</v>
      </c>
      <c r="BW402">
        <v>1621534339.6</v>
      </c>
      <c r="BX402">
        <v>1268.56</v>
      </c>
      <c r="BY402">
        <v>1278.64</v>
      </c>
      <c r="BZ402">
        <v>12.9406</v>
      </c>
      <c r="CA402">
        <v>12.931</v>
      </c>
      <c r="CB402">
        <v>1255.85</v>
      </c>
      <c r="CC402">
        <v>12.7872</v>
      </c>
      <c r="CD402">
        <v>700.082</v>
      </c>
      <c r="CE402">
        <v>100.92</v>
      </c>
      <c r="CF402">
        <v>0.0993402</v>
      </c>
      <c r="CG402">
        <v>22.927</v>
      </c>
      <c r="CH402">
        <v>22.9023</v>
      </c>
      <c r="CI402">
        <v>999.9</v>
      </c>
      <c r="CJ402">
        <v>0</v>
      </c>
      <c r="CK402">
        <v>0</v>
      </c>
      <c r="CL402">
        <v>9990</v>
      </c>
      <c r="CM402">
        <v>0</v>
      </c>
      <c r="CN402">
        <v>3.05316</v>
      </c>
      <c r="CO402">
        <v>599.797</v>
      </c>
      <c r="CP402">
        <v>0.932968</v>
      </c>
      <c r="CQ402">
        <v>0.0670323</v>
      </c>
      <c r="CR402">
        <v>0</v>
      </c>
      <c r="CS402">
        <v>3.5139</v>
      </c>
      <c r="CT402">
        <v>4.99951</v>
      </c>
      <c r="CU402">
        <v>84.678</v>
      </c>
      <c r="CV402">
        <v>4812.41</v>
      </c>
      <c r="CW402">
        <v>37.562</v>
      </c>
      <c r="CX402">
        <v>41.375</v>
      </c>
      <c r="CY402">
        <v>39.937</v>
      </c>
      <c r="CZ402">
        <v>40.875</v>
      </c>
      <c r="DA402">
        <v>39.875</v>
      </c>
      <c r="DB402">
        <v>554.93</v>
      </c>
      <c r="DC402">
        <v>39.87</v>
      </c>
      <c r="DD402">
        <v>0</v>
      </c>
      <c r="DE402">
        <v>1621534343.2</v>
      </c>
      <c r="DF402">
        <v>0</v>
      </c>
      <c r="DG402">
        <v>3.43976923076923</v>
      </c>
      <c r="DH402">
        <v>-0.255678629175215</v>
      </c>
      <c r="DI402">
        <v>-11.3789299331507</v>
      </c>
      <c r="DJ402">
        <v>85.7574730769231</v>
      </c>
      <c r="DK402">
        <v>15</v>
      </c>
      <c r="DL402">
        <v>1621533543.5</v>
      </c>
      <c r="DM402" t="s">
        <v>296</v>
      </c>
      <c r="DN402">
        <v>1621533543</v>
      </c>
      <c r="DO402">
        <v>1621533543.5</v>
      </c>
      <c r="DP402">
        <v>4</v>
      </c>
      <c r="DQ402">
        <v>0.002</v>
      </c>
      <c r="DR402">
        <v>0.003</v>
      </c>
      <c r="DS402">
        <v>8.559</v>
      </c>
      <c r="DT402">
        <v>0.154</v>
      </c>
      <c r="DU402">
        <v>420</v>
      </c>
      <c r="DV402">
        <v>13</v>
      </c>
      <c r="DW402">
        <v>1.35</v>
      </c>
      <c r="DX402">
        <v>0.35</v>
      </c>
      <c r="DY402">
        <v>-10.0979424390244</v>
      </c>
      <c r="DZ402">
        <v>0.473388710801389</v>
      </c>
      <c r="EA402">
        <v>0.305794224767846</v>
      </c>
      <c r="EB402">
        <v>1</v>
      </c>
      <c r="EC402">
        <v>3.45445882352941</v>
      </c>
      <c r="ED402">
        <v>-0.442949042193565</v>
      </c>
      <c r="EE402">
        <v>0.160319530419441</v>
      </c>
      <c r="EF402">
        <v>1</v>
      </c>
      <c r="EG402">
        <v>0.00329273636585366</v>
      </c>
      <c r="EH402">
        <v>0.00826971783972125</v>
      </c>
      <c r="EI402">
        <v>0.00682034835879952</v>
      </c>
      <c r="EJ402">
        <v>1</v>
      </c>
      <c r="EK402">
        <v>3</v>
      </c>
      <c r="EL402">
        <v>3</v>
      </c>
      <c r="EM402" t="s">
        <v>297</v>
      </c>
      <c r="EN402">
        <v>100</v>
      </c>
      <c r="EO402">
        <v>100</v>
      </c>
      <c r="EP402">
        <v>12.71</v>
      </c>
      <c r="EQ402">
        <v>0.1534</v>
      </c>
      <c r="ER402">
        <v>5.25304998807394</v>
      </c>
      <c r="ES402">
        <v>0.0095515401478521</v>
      </c>
      <c r="ET402">
        <v>-4.08282145803731e-06</v>
      </c>
      <c r="EU402">
        <v>9.61633180237613e-10</v>
      </c>
      <c r="EV402">
        <v>-0.0133641391554055</v>
      </c>
      <c r="EW402">
        <v>0.00964955815971448</v>
      </c>
      <c r="EX402">
        <v>0.000351754833574242</v>
      </c>
      <c r="EY402">
        <v>-6.74969522547015e-06</v>
      </c>
      <c r="EZ402">
        <v>-1</v>
      </c>
      <c r="FA402">
        <v>-1</v>
      </c>
      <c r="FB402">
        <v>-1</v>
      </c>
      <c r="FC402">
        <v>-1</v>
      </c>
      <c r="FD402">
        <v>13.3</v>
      </c>
      <c r="FE402">
        <v>13.3</v>
      </c>
      <c r="FF402">
        <v>2</v>
      </c>
      <c r="FG402">
        <v>793.119</v>
      </c>
      <c r="FH402">
        <v>741.738</v>
      </c>
      <c r="FI402">
        <v>20.0002</v>
      </c>
      <c r="FJ402">
        <v>26.6913</v>
      </c>
      <c r="FK402">
        <v>30</v>
      </c>
      <c r="FL402">
        <v>26.7611</v>
      </c>
      <c r="FM402">
        <v>26.7364</v>
      </c>
      <c r="FN402">
        <v>66.3621</v>
      </c>
      <c r="FO402">
        <v>14.2568</v>
      </c>
      <c r="FP402">
        <v>6.08919</v>
      </c>
      <c r="FQ402">
        <v>20</v>
      </c>
      <c r="FR402">
        <v>1287.22</v>
      </c>
      <c r="FS402">
        <v>12.9953</v>
      </c>
      <c r="FT402">
        <v>100.062</v>
      </c>
      <c r="FU402">
        <v>100.424</v>
      </c>
    </row>
    <row r="403" spans="1:177">
      <c r="A403">
        <v>387</v>
      </c>
      <c r="B403">
        <v>1621534341.6</v>
      </c>
      <c r="C403">
        <v>772.099999904633</v>
      </c>
      <c r="D403" t="s">
        <v>1070</v>
      </c>
      <c r="E403" t="s">
        <v>1071</v>
      </c>
      <c r="G403">
        <v>1621534341.6</v>
      </c>
      <c r="H403">
        <f>CD403*AF403*(BZ403-CA403)/(100*BS403*(1000-AF403*BZ403))</f>
        <v>0</v>
      </c>
      <c r="I403">
        <f>CD403*AF403*(BY403-BX403*(1000-AF403*CA403)/(1000-AF403*BZ403))/(100*BS403)</f>
        <v>0</v>
      </c>
      <c r="J403">
        <f>BX403 - IF(AF403&gt;1, I403*BS403*100.0/(AH403*CL403), 0)</f>
        <v>0</v>
      </c>
      <c r="K403">
        <f>((Q403-H403/2)*J403-I403)/(Q403+H403/2)</f>
        <v>0</v>
      </c>
      <c r="L403">
        <f>K403*(CE403+CF403)/1000.0</f>
        <v>0</v>
      </c>
      <c r="M403">
        <f>(BX403 - IF(AF403&gt;1, I403*BS403*100.0/(AH403*CL403), 0))*(CE403+CF403)/1000.0</f>
        <v>0</v>
      </c>
      <c r="N403">
        <f>2.0/((1/P403-1/O403)+SIGN(P403)*SQRT((1/P403-1/O403)*(1/P403-1/O403) + 4*BT403/((BT403+1)*(BT403+1))*(2*1/P403*1/O403-1/O403*1/O403)))</f>
        <v>0</v>
      </c>
      <c r="O403">
        <f>IF(LEFT(BU403,1)&lt;&gt;"0",IF(LEFT(BU403,1)="1",3.0,BV403),$D$5+$E$5*(CL403*CE403/($K$5*1000))+$F$5*(CL403*CE403/($K$5*1000))*MAX(MIN(BS403,$J$5),$I$5)*MAX(MIN(BS403,$J$5),$I$5)+$G$5*MAX(MIN(BS403,$J$5),$I$5)*(CL403*CE403/($K$5*1000))+$H$5*(CL403*CE403/($K$5*1000))*(CL403*CE403/($K$5*1000)))</f>
        <v>0</v>
      </c>
      <c r="P403">
        <f>H403*(1000-(1000*0.61365*exp(17.502*T403/(240.97+T403))/(CE403+CF403)+BZ403)/2)/(1000*0.61365*exp(17.502*T403/(240.97+T403))/(CE403+CF403)-BZ403)</f>
        <v>0</v>
      </c>
      <c r="Q403">
        <f>1/((BT403+1)/(N403/1.6)+1/(O403/1.37)) + BT403/((BT403+1)/(N403/1.6) + BT403/(O403/1.37))</f>
        <v>0</v>
      </c>
      <c r="R403">
        <f>(BP403*BR403)</f>
        <v>0</v>
      </c>
      <c r="S403">
        <f>(CG403+(R403+2*0.95*5.67E-8*(((CG403+$B$7)+273)^4-(CG403+273)^4)-44100*H403)/(1.84*29.3*O403+8*0.95*5.67E-8*(CG403+273)^3))</f>
        <v>0</v>
      </c>
      <c r="T403">
        <f>($C$7*CH403+$D$7*CI403+$E$7*S403)</f>
        <v>0</v>
      </c>
      <c r="U403">
        <f>0.61365*exp(17.502*T403/(240.97+T403))</f>
        <v>0</v>
      </c>
      <c r="V403">
        <f>(W403/X403*100)</f>
        <v>0</v>
      </c>
      <c r="W403">
        <f>BZ403*(CE403+CF403)/1000</f>
        <v>0</v>
      </c>
      <c r="X403">
        <f>0.61365*exp(17.502*CG403/(240.97+CG403))</f>
        <v>0</v>
      </c>
      <c r="Y403">
        <f>(U403-BZ403*(CE403+CF403)/1000)</f>
        <v>0</v>
      </c>
      <c r="Z403">
        <f>(-H403*44100)</f>
        <v>0</v>
      </c>
      <c r="AA403">
        <f>2*29.3*O403*0.92*(CG403-T403)</f>
        <v>0</v>
      </c>
      <c r="AB403">
        <f>2*0.95*5.67E-8*(((CG403+$B$7)+273)^4-(T403+273)^4)</f>
        <v>0</v>
      </c>
      <c r="AC403">
        <f>R403+AB403+Z403+AA403</f>
        <v>0</v>
      </c>
      <c r="AD403">
        <v>0</v>
      </c>
      <c r="AE403">
        <v>0</v>
      </c>
      <c r="AF403">
        <f>IF(AD403*$H$13&gt;=AH403,1.0,(AH403/(AH403-AD403*$H$13)))</f>
        <v>0</v>
      </c>
      <c r="AG403">
        <f>(AF403-1)*100</f>
        <v>0</v>
      </c>
      <c r="AH403">
        <f>MAX(0,($B$13+$C$13*CL403)/(1+$D$13*CL403)*CE403/(CG403+273)*$E$13)</f>
        <v>0</v>
      </c>
      <c r="AI403" t="s">
        <v>294</v>
      </c>
      <c r="AJ403">
        <v>0</v>
      </c>
      <c r="AK403">
        <v>0</v>
      </c>
      <c r="AL403">
        <f>AK403-AJ403</f>
        <v>0</v>
      </c>
      <c r="AM403">
        <f>AL403/AK403</f>
        <v>0</v>
      </c>
      <c r="AN403">
        <v>0</v>
      </c>
      <c r="AO403" t="s">
        <v>294</v>
      </c>
      <c r="AP403">
        <v>0</v>
      </c>
      <c r="AQ403">
        <v>0</v>
      </c>
      <c r="AR403">
        <f>1-AP403/AQ403</f>
        <v>0</v>
      </c>
      <c r="AS403">
        <v>0.5</v>
      </c>
      <c r="AT403">
        <f>BP403</f>
        <v>0</v>
      </c>
      <c r="AU403">
        <f>I403</f>
        <v>0</v>
      </c>
      <c r="AV403">
        <f>AR403*AS403*AT403</f>
        <v>0</v>
      </c>
      <c r="AW403">
        <f>BB403/AQ403</f>
        <v>0</v>
      </c>
      <c r="AX403">
        <f>(AU403-AN403)/AT403</f>
        <v>0</v>
      </c>
      <c r="AY403">
        <f>(AK403-AQ403)/AQ403</f>
        <v>0</v>
      </c>
      <c r="AZ403" t="s">
        <v>294</v>
      </c>
      <c r="BA403">
        <v>0</v>
      </c>
      <c r="BB403">
        <f>AQ403-BA403</f>
        <v>0</v>
      </c>
      <c r="BC403">
        <f>(AQ403-AP403)/(AQ403-BA403)</f>
        <v>0</v>
      </c>
      <c r="BD403">
        <f>(AK403-AQ403)/(AK403-BA403)</f>
        <v>0</v>
      </c>
      <c r="BE403">
        <f>(AQ403-AP403)/(AQ403-AJ403)</f>
        <v>0</v>
      </c>
      <c r="BF403">
        <f>(AK403-AQ403)/(AK403-AJ403)</f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f>$B$11*CM403+$C$11*CN403+$F$11*CO403*(1-CR403)</f>
        <v>0</v>
      </c>
      <c r="BP403">
        <f>BO403*BQ403</f>
        <v>0</v>
      </c>
      <c r="BQ403">
        <f>($B$11*$D$9+$C$11*$D$9+$F$11*((DB403+CT403)/MAX(DB403+CT403+DC403, 0.1)*$I$9+DC403/MAX(DB403+CT403+DC403, 0.1)*$J$9))/($B$11+$C$11+$F$11)</f>
        <v>0</v>
      </c>
      <c r="BR403">
        <f>($B$11*$K$9+$C$11*$K$9+$F$11*((DB403+CT403)/MAX(DB403+CT403+DC403, 0.1)*$P$9+DC403/MAX(DB403+CT403+DC403, 0.1)*$Q$9))/($B$11+$C$11+$F$11)</f>
        <v>0</v>
      </c>
      <c r="BS403">
        <v>6</v>
      </c>
      <c r="BT403">
        <v>0.5</v>
      </c>
      <c r="BU403" t="s">
        <v>295</v>
      </c>
      <c r="BV403">
        <v>2</v>
      </c>
      <c r="BW403">
        <v>1621534341.6</v>
      </c>
      <c r="BX403">
        <v>1271.92</v>
      </c>
      <c r="BY403">
        <v>1282.26</v>
      </c>
      <c r="BZ403">
        <v>12.9378</v>
      </c>
      <c r="CA403">
        <v>12.9322</v>
      </c>
      <c r="CB403">
        <v>1259.2</v>
      </c>
      <c r="CC403">
        <v>12.7844</v>
      </c>
      <c r="CD403">
        <v>699.685</v>
      </c>
      <c r="CE403">
        <v>100.92</v>
      </c>
      <c r="CF403">
        <v>0.100682</v>
      </c>
      <c r="CG403">
        <v>22.9282</v>
      </c>
      <c r="CH403">
        <v>22.8841</v>
      </c>
      <c r="CI403">
        <v>999.9</v>
      </c>
      <c r="CJ403">
        <v>0</v>
      </c>
      <c r="CK403">
        <v>0</v>
      </c>
      <c r="CL403">
        <v>9935</v>
      </c>
      <c r="CM403">
        <v>0</v>
      </c>
      <c r="CN403">
        <v>3.05316</v>
      </c>
      <c r="CO403">
        <v>600.12</v>
      </c>
      <c r="CP403">
        <v>0.933003</v>
      </c>
      <c r="CQ403">
        <v>0.0669971</v>
      </c>
      <c r="CR403">
        <v>0</v>
      </c>
      <c r="CS403">
        <v>3.5562</v>
      </c>
      <c r="CT403">
        <v>4.99951</v>
      </c>
      <c r="CU403">
        <v>84.5641</v>
      </c>
      <c r="CV403">
        <v>4815.08</v>
      </c>
      <c r="CW403">
        <v>37.562</v>
      </c>
      <c r="CX403">
        <v>41.375</v>
      </c>
      <c r="CY403">
        <v>39.937</v>
      </c>
      <c r="CZ403">
        <v>40.875</v>
      </c>
      <c r="DA403">
        <v>39.875</v>
      </c>
      <c r="DB403">
        <v>555.25</v>
      </c>
      <c r="DC403">
        <v>39.87</v>
      </c>
      <c r="DD403">
        <v>0</v>
      </c>
      <c r="DE403">
        <v>1621534345.6</v>
      </c>
      <c r="DF403">
        <v>0</v>
      </c>
      <c r="DG403">
        <v>3.44302307692308</v>
      </c>
      <c r="DH403">
        <v>0.626058121473882</v>
      </c>
      <c r="DI403">
        <v>-9.46285129389701</v>
      </c>
      <c r="DJ403">
        <v>85.3769153846154</v>
      </c>
      <c r="DK403">
        <v>15</v>
      </c>
      <c r="DL403">
        <v>1621533543.5</v>
      </c>
      <c r="DM403" t="s">
        <v>296</v>
      </c>
      <c r="DN403">
        <v>1621533543</v>
      </c>
      <c r="DO403">
        <v>1621533543.5</v>
      </c>
      <c r="DP403">
        <v>4</v>
      </c>
      <c r="DQ403">
        <v>0.002</v>
      </c>
      <c r="DR403">
        <v>0.003</v>
      </c>
      <c r="DS403">
        <v>8.559</v>
      </c>
      <c r="DT403">
        <v>0.154</v>
      </c>
      <c r="DU403">
        <v>420</v>
      </c>
      <c r="DV403">
        <v>13</v>
      </c>
      <c r="DW403">
        <v>1.35</v>
      </c>
      <c r="DX403">
        <v>0.35</v>
      </c>
      <c r="DY403">
        <v>-10.1122792682927</v>
      </c>
      <c r="DZ403">
        <v>1.22289010452961</v>
      </c>
      <c r="EA403">
        <v>0.296732910909016</v>
      </c>
      <c r="EB403">
        <v>0</v>
      </c>
      <c r="EC403">
        <v>3.46020882352941</v>
      </c>
      <c r="ED403">
        <v>-0.0320566356720228</v>
      </c>
      <c r="EE403">
        <v>0.158027351258175</v>
      </c>
      <c r="EF403">
        <v>1</v>
      </c>
      <c r="EG403">
        <v>0.00365220197560976</v>
      </c>
      <c r="EH403">
        <v>0.00683312479442509</v>
      </c>
      <c r="EI403">
        <v>0.00683525081271598</v>
      </c>
      <c r="EJ403">
        <v>1</v>
      </c>
      <c r="EK403">
        <v>2</v>
      </c>
      <c r="EL403">
        <v>3</v>
      </c>
      <c r="EM403" t="s">
        <v>306</v>
      </c>
      <c r="EN403">
        <v>100</v>
      </c>
      <c r="EO403">
        <v>100</v>
      </c>
      <c r="EP403">
        <v>12.72</v>
      </c>
      <c r="EQ403">
        <v>0.1534</v>
      </c>
      <c r="ER403">
        <v>5.25304998807394</v>
      </c>
      <c r="ES403">
        <v>0.0095515401478521</v>
      </c>
      <c r="ET403">
        <v>-4.08282145803731e-06</v>
      </c>
      <c r="EU403">
        <v>9.61633180237613e-10</v>
      </c>
      <c r="EV403">
        <v>-0.0133641391554055</v>
      </c>
      <c r="EW403">
        <v>0.00964955815971448</v>
      </c>
      <c r="EX403">
        <v>0.000351754833574242</v>
      </c>
      <c r="EY403">
        <v>-6.74969522547015e-06</v>
      </c>
      <c r="EZ403">
        <v>-1</v>
      </c>
      <c r="FA403">
        <v>-1</v>
      </c>
      <c r="FB403">
        <v>-1</v>
      </c>
      <c r="FC403">
        <v>-1</v>
      </c>
      <c r="FD403">
        <v>13.3</v>
      </c>
      <c r="FE403">
        <v>13.3</v>
      </c>
      <c r="FF403">
        <v>2</v>
      </c>
      <c r="FG403">
        <v>792.572</v>
      </c>
      <c r="FH403">
        <v>741.928</v>
      </c>
      <c r="FI403">
        <v>20.0002</v>
      </c>
      <c r="FJ403">
        <v>26.6913</v>
      </c>
      <c r="FK403">
        <v>30.0003</v>
      </c>
      <c r="FL403">
        <v>26.7597</v>
      </c>
      <c r="FM403">
        <v>26.7364</v>
      </c>
      <c r="FN403">
        <v>66.502</v>
      </c>
      <c r="FO403">
        <v>14.2568</v>
      </c>
      <c r="FP403">
        <v>6.08919</v>
      </c>
      <c r="FQ403">
        <v>20</v>
      </c>
      <c r="FR403">
        <v>1290.58</v>
      </c>
      <c r="FS403">
        <v>12.9953</v>
      </c>
      <c r="FT403">
        <v>100.061</v>
      </c>
      <c r="FU403">
        <v>100.427</v>
      </c>
    </row>
    <row r="404" spans="1:177">
      <c r="A404">
        <v>388</v>
      </c>
      <c r="B404">
        <v>1621534343.6</v>
      </c>
      <c r="C404">
        <v>774.099999904633</v>
      </c>
      <c r="D404" t="s">
        <v>1072</v>
      </c>
      <c r="E404" t="s">
        <v>1073</v>
      </c>
      <c r="G404">
        <v>1621534343.6</v>
      </c>
      <c r="H404">
        <f>CD404*AF404*(BZ404-CA404)/(100*BS404*(1000-AF404*BZ404))</f>
        <v>0</v>
      </c>
      <c r="I404">
        <f>CD404*AF404*(BY404-BX404*(1000-AF404*CA404)/(1000-AF404*BZ404))/(100*BS404)</f>
        <v>0</v>
      </c>
      <c r="J404">
        <f>BX404 - IF(AF404&gt;1, I404*BS404*100.0/(AH404*CL404), 0)</f>
        <v>0</v>
      </c>
      <c r="K404">
        <f>((Q404-H404/2)*J404-I404)/(Q404+H404/2)</f>
        <v>0</v>
      </c>
      <c r="L404">
        <f>K404*(CE404+CF404)/1000.0</f>
        <v>0</v>
      </c>
      <c r="M404">
        <f>(BX404 - IF(AF404&gt;1, I404*BS404*100.0/(AH404*CL404), 0))*(CE404+CF404)/1000.0</f>
        <v>0</v>
      </c>
      <c r="N404">
        <f>2.0/((1/P404-1/O404)+SIGN(P404)*SQRT((1/P404-1/O404)*(1/P404-1/O404) + 4*BT404/((BT404+1)*(BT404+1))*(2*1/P404*1/O404-1/O404*1/O404)))</f>
        <v>0</v>
      </c>
      <c r="O404">
        <f>IF(LEFT(BU404,1)&lt;&gt;"0",IF(LEFT(BU404,1)="1",3.0,BV404),$D$5+$E$5*(CL404*CE404/($K$5*1000))+$F$5*(CL404*CE404/($K$5*1000))*MAX(MIN(BS404,$J$5),$I$5)*MAX(MIN(BS404,$J$5),$I$5)+$G$5*MAX(MIN(BS404,$J$5),$I$5)*(CL404*CE404/($K$5*1000))+$H$5*(CL404*CE404/($K$5*1000))*(CL404*CE404/($K$5*1000)))</f>
        <v>0</v>
      </c>
      <c r="P404">
        <f>H404*(1000-(1000*0.61365*exp(17.502*T404/(240.97+T404))/(CE404+CF404)+BZ404)/2)/(1000*0.61365*exp(17.502*T404/(240.97+T404))/(CE404+CF404)-BZ404)</f>
        <v>0</v>
      </c>
      <c r="Q404">
        <f>1/((BT404+1)/(N404/1.6)+1/(O404/1.37)) + BT404/((BT404+1)/(N404/1.6) + BT404/(O404/1.37))</f>
        <v>0</v>
      </c>
      <c r="R404">
        <f>(BP404*BR404)</f>
        <v>0</v>
      </c>
      <c r="S404">
        <f>(CG404+(R404+2*0.95*5.67E-8*(((CG404+$B$7)+273)^4-(CG404+273)^4)-44100*H404)/(1.84*29.3*O404+8*0.95*5.67E-8*(CG404+273)^3))</f>
        <v>0</v>
      </c>
      <c r="T404">
        <f>($C$7*CH404+$D$7*CI404+$E$7*S404)</f>
        <v>0</v>
      </c>
      <c r="U404">
        <f>0.61365*exp(17.502*T404/(240.97+T404))</f>
        <v>0</v>
      </c>
      <c r="V404">
        <f>(W404/X404*100)</f>
        <v>0</v>
      </c>
      <c r="W404">
        <f>BZ404*(CE404+CF404)/1000</f>
        <v>0</v>
      </c>
      <c r="X404">
        <f>0.61365*exp(17.502*CG404/(240.97+CG404))</f>
        <v>0</v>
      </c>
      <c r="Y404">
        <f>(U404-BZ404*(CE404+CF404)/1000)</f>
        <v>0</v>
      </c>
      <c r="Z404">
        <f>(-H404*44100)</f>
        <v>0</v>
      </c>
      <c r="AA404">
        <f>2*29.3*O404*0.92*(CG404-T404)</f>
        <v>0</v>
      </c>
      <c r="AB404">
        <f>2*0.95*5.67E-8*(((CG404+$B$7)+273)^4-(T404+273)^4)</f>
        <v>0</v>
      </c>
      <c r="AC404">
        <f>R404+AB404+Z404+AA404</f>
        <v>0</v>
      </c>
      <c r="AD404">
        <v>0</v>
      </c>
      <c r="AE404">
        <v>0</v>
      </c>
      <c r="AF404">
        <f>IF(AD404*$H$13&gt;=AH404,1.0,(AH404/(AH404-AD404*$H$13)))</f>
        <v>0</v>
      </c>
      <c r="AG404">
        <f>(AF404-1)*100</f>
        <v>0</v>
      </c>
      <c r="AH404">
        <f>MAX(0,($B$13+$C$13*CL404)/(1+$D$13*CL404)*CE404/(CG404+273)*$E$13)</f>
        <v>0</v>
      </c>
      <c r="AI404" t="s">
        <v>294</v>
      </c>
      <c r="AJ404">
        <v>0</v>
      </c>
      <c r="AK404">
        <v>0</v>
      </c>
      <c r="AL404">
        <f>AK404-AJ404</f>
        <v>0</v>
      </c>
      <c r="AM404">
        <f>AL404/AK404</f>
        <v>0</v>
      </c>
      <c r="AN404">
        <v>0</v>
      </c>
      <c r="AO404" t="s">
        <v>294</v>
      </c>
      <c r="AP404">
        <v>0</v>
      </c>
      <c r="AQ404">
        <v>0</v>
      </c>
      <c r="AR404">
        <f>1-AP404/AQ404</f>
        <v>0</v>
      </c>
      <c r="AS404">
        <v>0.5</v>
      </c>
      <c r="AT404">
        <f>BP404</f>
        <v>0</v>
      </c>
      <c r="AU404">
        <f>I404</f>
        <v>0</v>
      </c>
      <c r="AV404">
        <f>AR404*AS404*AT404</f>
        <v>0</v>
      </c>
      <c r="AW404">
        <f>BB404/AQ404</f>
        <v>0</v>
      </c>
      <c r="AX404">
        <f>(AU404-AN404)/AT404</f>
        <v>0</v>
      </c>
      <c r="AY404">
        <f>(AK404-AQ404)/AQ404</f>
        <v>0</v>
      </c>
      <c r="AZ404" t="s">
        <v>294</v>
      </c>
      <c r="BA404">
        <v>0</v>
      </c>
      <c r="BB404">
        <f>AQ404-BA404</f>
        <v>0</v>
      </c>
      <c r="BC404">
        <f>(AQ404-AP404)/(AQ404-BA404)</f>
        <v>0</v>
      </c>
      <c r="BD404">
        <f>(AK404-AQ404)/(AK404-BA404)</f>
        <v>0</v>
      </c>
      <c r="BE404">
        <f>(AQ404-AP404)/(AQ404-AJ404)</f>
        <v>0</v>
      </c>
      <c r="BF404">
        <f>(AK404-AQ404)/(AK404-AJ404)</f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f>$B$11*CM404+$C$11*CN404+$F$11*CO404*(1-CR404)</f>
        <v>0</v>
      </c>
      <c r="BP404">
        <f>BO404*BQ404</f>
        <v>0</v>
      </c>
      <c r="BQ404">
        <f>($B$11*$D$9+$C$11*$D$9+$F$11*((DB404+CT404)/MAX(DB404+CT404+DC404, 0.1)*$I$9+DC404/MAX(DB404+CT404+DC404, 0.1)*$J$9))/($B$11+$C$11+$F$11)</f>
        <v>0</v>
      </c>
      <c r="BR404">
        <f>($B$11*$K$9+$C$11*$K$9+$F$11*((DB404+CT404)/MAX(DB404+CT404+DC404, 0.1)*$P$9+DC404/MAX(DB404+CT404+DC404, 0.1)*$Q$9))/($B$11+$C$11+$F$11)</f>
        <v>0</v>
      </c>
      <c r="BS404">
        <v>6</v>
      </c>
      <c r="BT404">
        <v>0.5</v>
      </c>
      <c r="BU404" t="s">
        <v>295</v>
      </c>
      <c r="BV404">
        <v>2</v>
      </c>
      <c r="BW404">
        <v>1621534343.6</v>
      </c>
      <c r="BX404">
        <v>1275.09</v>
      </c>
      <c r="BY404">
        <v>1285.49</v>
      </c>
      <c r="BZ404">
        <v>12.9344</v>
      </c>
      <c r="CA404">
        <v>12.9373</v>
      </c>
      <c r="CB404">
        <v>1262.35</v>
      </c>
      <c r="CC404">
        <v>12.7811</v>
      </c>
      <c r="CD404">
        <v>700.252</v>
      </c>
      <c r="CE404">
        <v>100.922</v>
      </c>
      <c r="CF404">
        <v>0.0994516</v>
      </c>
      <c r="CG404">
        <v>22.9297</v>
      </c>
      <c r="CH404">
        <v>22.9028</v>
      </c>
      <c r="CI404">
        <v>999.9</v>
      </c>
      <c r="CJ404">
        <v>0</v>
      </c>
      <c r="CK404">
        <v>0</v>
      </c>
      <c r="CL404">
        <v>9960</v>
      </c>
      <c r="CM404">
        <v>0</v>
      </c>
      <c r="CN404">
        <v>3.17755</v>
      </c>
      <c r="CO404">
        <v>599.803</v>
      </c>
      <c r="CP404">
        <v>0.932968</v>
      </c>
      <c r="CQ404">
        <v>0.0670323</v>
      </c>
      <c r="CR404">
        <v>0</v>
      </c>
      <c r="CS404">
        <v>3.135</v>
      </c>
      <c r="CT404">
        <v>4.99951</v>
      </c>
      <c r="CU404">
        <v>88.9826</v>
      </c>
      <c r="CV404">
        <v>4812.46</v>
      </c>
      <c r="CW404">
        <v>37.562</v>
      </c>
      <c r="CX404">
        <v>41.375</v>
      </c>
      <c r="CY404">
        <v>39.937</v>
      </c>
      <c r="CZ404">
        <v>40.875</v>
      </c>
      <c r="DA404">
        <v>39.875</v>
      </c>
      <c r="DB404">
        <v>554.93</v>
      </c>
      <c r="DC404">
        <v>39.87</v>
      </c>
      <c r="DD404">
        <v>0</v>
      </c>
      <c r="DE404">
        <v>1621534347.4</v>
      </c>
      <c r="DF404">
        <v>0</v>
      </c>
      <c r="DG404">
        <v>3.419436</v>
      </c>
      <c r="DH404">
        <v>0.402146153586517</v>
      </c>
      <c r="DI404">
        <v>2.45614615995796</v>
      </c>
      <c r="DJ404">
        <v>85.367744</v>
      </c>
      <c r="DK404">
        <v>15</v>
      </c>
      <c r="DL404">
        <v>1621533543.5</v>
      </c>
      <c r="DM404" t="s">
        <v>296</v>
      </c>
      <c r="DN404">
        <v>1621533543</v>
      </c>
      <c r="DO404">
        <v>1621533543.5</v>
      </c>
      <c r="DP404">
        <v>4</v>
      </c>
      <c r="DQ404">
        <v>0.002</v>
      </c>
      <c r="DR404">
        <v>0.003</v>
      </c>
      <c r="DS404">
        <v>8.559</v>
      </c>
      <c r="DT404">
        <v>0.154</v>
      </c>
      <c r="DU404">
        <v>420</v>
      </c>
      <c r="DV404">
        <v>13</v>
      </c>
      <c r="DW404">
        <v>1.35</v>
      </c>
      <c r="DX404">
        <v>0.35</v>
      </c>
      <c r="DY404">
        <v>-10.091527804878</v>
      </c>
      <c r="DZ404">
        <v>0.889058048780482</v>
      </c>
      <c r="EA404">
        <v>0.296407685012055</v>
      </c>
      <c r="EB404">
        <v>0</v>
      </c>
      <c r="EC404">
        <v>3.44329705882353</v>
      </c>
      <c r="ED404">
        <v>0.153428506844158</v>
      </c>
      <c r="EE404">
        <v>0.145948335913964</v>
      </c>
      <c r="EF404">
        <v>1</v>
      </c>
      <c r="EG404">
        <v>0.00382774782926829</v>
      </c>
      <c r="EH404">
        <v>0.00830360533797909</v>
      </c>
      <c r="EI404">
        <v>0.00681914090542825</v>
      </c>
      <c r="EJ404">
        <v>1</v>
      </c>
      <c r="EK404">
        <v>2</v>
      </c>
      <c r="EL404">
        <v>3</v>
      </c>
      <c r="EM404" t="s">
        <v>306</v>
      </c>
      <c r="EN404">
        <v>100</v>
      </c>
      <c r="EO404">
        <v>100</v>
      </c>
      <c r="EP404">
        <v>12.74</v>
      </c>
      <c r="EQ404">
        <v>0.1533</v>
      </c>
      <c r="ER404">
        <v>5.25304998807394</v>
      </c>
      <c r="ES404">
        <v>0.0095515401478521</v>
      </c>
      <c r="ET404">
        <v>-4.08282145803731e-06</v>
      </c>
      <c r="EU404">
        <v>9.61633180237613e-10</v>
      </c>
      <c r="EV404">
        <v>-0.0133641391554055</v>
      </c>
      <c r="EW404">
        <v>0.00964955815971448</v>
      </c>
      <c r="EX404">
        <v>0.000351754833574242</v>
      </c>
      <c r="EY404">
        <v>-6.74969522547015e-06</v>
      </c>
      <c r="EZ404">
        <v>-1</v>
      </c>
      <c r="FA404">
        <v>-1</v>
      </c>
      <c r="FB404">
        <v>-1</v>
      </c>
      <c r="FC404">
        <v>-1</v>
      </c>
      <c r="FD404">
        <v>13.3</v>
      </c>
      <c r="FE404">
        <v>13.3</v>
      </c>
      <c r="FF404">
        <v>2</v>
      </c>
      <c r="FG404">
        <v>793.441</v>
      </c>
      <c r="FH404">
        <v>741.359</v>
      </c>
      <c r="FI404">
        <v>20.0001</v>
      </c>
      <c r="FJ404">
        <v>26.6913</v>
      </c>
      <c r="FK404">
        <v>30.0001</v>
      </c>
      <c r="FL404">
        <v>26.7588</v>
      </c>
      <c r="FM404">
        <v>26.7364</v>
      </c>
      <c r="FN404">
        <v>66.6447</v>
      </c>
      <c r="FO404">
        <v>14.2568</v>
      </c>
      <c r="FP404">
        <v>6.08919</v>
      </c>
      <c r="FQ404">
        <v>20</v>
      </c>
      <c r="FR404">
        <v>1293.96</v>
      </c>
      <c r="FS404">
        <v>12.9953</v>
      </c>
      <c r="FT404">
        <v>100.062</v>
      </c>
      <c r="FU404">
        <v>100.428</v>
      </c>
    </row>
    <row r="405" spans="1:177">
      <c r="A405">
        <v>389</v>
      </c>
      <c r="B405">
        <v>1621534345.6</v>
      </c>
      <c r="C405">
        <v>776.099999904633</v>
      </c>
      <c r="D405" t="s">
        <v>1074</v>
      </c>
      <c r="E405" t="s">
        <v>1075</v>
      </c>
      <c r="G405">
        <v>1621534345.6</v>
      </c>
      <c r="H405">
        <f>CD405*AF405*(BZ405-CA405)/(100*BS405*(1000-AF405*BZ405))</f>
        <v>0</v>
      </c>
      <c r="I405">
        <f>CD405*AF405*(BY405-BX405*(1000-AF405*CA405)/(1000-AF405*BZ405))/(100*BS405)</f>
        <v>0</v>
      </c>
      <c r="J405">
        <f>BX405 - IF(AF405&gt;1, I405*BS405*100.0/(AH405*CL405), 0)</f>
        <v>0</v>
      </c>
      <c r="K405">
        <f>((Q405-H405/2)*J405-I405)/(Q405+H405/2)</f>
        <v>0</v>
      </c>
      <c r="L405">
        <f>K405*(CE405+CF405)/1000.0</f>
        <v>0</v>
      </c>
      <c r="M405">
        <f>(BX405 - IF(AF405&gt;1, I405*BS405*100.0/(AH405*CL405), 0))*(CE405+CF405)/1000.0</f>
        <v>0</v>
      </c>
      <c r="N405">
        <f>2.0/((1/P405-1/O405)+SIGN(P405)*SQRT((1/P405-1/O405)*(1/P405-1/O405) + 4*BT405/((BT405+1)*(BT405+1))*(2*1/P405*1/O405-1/O405*1/O405)))</f>
        <v>0</v>
      </c>
      <c r="O405">
        <f>IF(LEFT(BU405,1)&lt;&gt;"0",IF(LEFT(BU405,1)="1",3.0,BV405),$D$5+$E$5*(CL405*CE405/($K$5*1000))+$F$5*(CL405*CE405/($K$5*1000))*MAX(MIN(BS405,$J$5),$I$5)*MAX(MIN(BS405,$J$5),$I$5)+$G$5*MAX(MIN(BS405,$J$5),$I$5)*(CL405*CE405/($K$5*1000))+$H$5*(CL405*CE405/($K$5*1000))*(CL405*CE405/($K$5*1000)))</f>
        <v>0</v>
      </c>
      <c r="P405">
        <f>H405*(1000-(1000*0.61365*exp(17.502*T405/(240.97+T405))/(CE405+CF405)+BZ405)/2)/(1000*0.61365*exp(17.502*T405/(240.97+T405))/(CE405+CF405)-BZ405)</f>
        <v>0</v>
      </c>
      <c r="Q405">
        <f>1/((BT405+1)/(N405/1.6)+1/(O405/1.37)) + BT405/((BT405+1)/(N405/1.6) + BT405/(O405/1.37))</f>
        <v>0</v>
      </c>
      <c r="R405">
        <f>(BP405*BR405)</f>
        <v>0</v>
      </c>
      <c r="S405">
        <f>(CG405+(R405+2*0.95*5.67E-8*(((CG405+$B$7)+273)^4-(CG405+273)^4)-44100*H405)/(1.84*29.3*O405+8*0.95*5.67E-8*(CG405+273)^3))</f>
        <v>0</v>
      </c>
      <c r="T405">
        <f>($C$7*CH405+$D$7*CI405+$E$7*S405)</f>
        <v>0</v>
      </c>
      <c r="U405">
        <f>0.61365*exp(17.502*T405/(240.97+T405))</f>
        <v>0</v>
      </c>
      <c r="V405">
        <f>(W405/X405*100)</f>
        <v>0</v>
      </c>
      <c r="W405">
        <f>BZ405*(CE405+CF405)/1000</f>
        <v>0</v>
      </c>
      <c r="X405">
        <f>0.61365*exp(17.502*CG405/(240.97+CG405))</f>
        <v>0</v>
      </c>
      <c r="Y405">
        <f>(U405-BZ405*(CE405+CF405)/1000)</f>
        <v>0</v>
      </c>
      <c r="Z405">
        <f>(-H405*44100)</f>
        <v>0</v>
      </c>
      <c r="AA405">
        <f>2*29.3*O405*0.92*(CG405-T405)</f>
        <v>0</v>
      </c>
      <c r="AB405">
        <f>2*0.95*5.67E-8*(((CG405+$B$7)+273)^4-(T405+273)^4)</f>
        <v>0</v>
      </c>
      <c r="AC405">
        <f>R405+AB405+Z405+AA405</f>
        <v>0</v>
      </c>
      <c r="AD405">
        <v>0</v>
      </c>
      <c r="AE405">
        <v>0</v>
      </c>
      <c r="AF405">
        <f>IF(AD405*$H$13&gt;=AH405,1.0,(AH405/(AH405-AD405*$H$13)))</f>
        <v>0</v>
      </c>
      <c r="AG405">
        <f>(AF405-1)*100</f>
        <v>0</v>
      </c>
      <c r="AH405">
        <f>MAX(0,($B$13+$C$13*CL405)/(1+$D$13*CL405)*CE405/(CG405+273)*$E$13)</f>
        <v>0</v>
      </c>
      <c r="AI405" t="s">
        <v>294</v>
      </c>
      <c r="AJ405">
        <v>0</v>
      </c>
      <c r="AK405">
        <v>0</v>
      </c>
      <c r="AL405">
        <f>AK405-AJ405</f>
        <v>0</v>
      </c>
      <c r="AM405">
        <f>AL405/AK405</f>
        <v>0</v>
      </c>
      <c r="AN405">
        <v>0</v>
      </c>
      <c r="AO405" t="s">
        <v>294</v>
      </c>
      <c r="AP405">
        <v>0</v>
      </c>
      <c r="AQ405">
        <v>0</v>
      </c>
      <c r="AR405">
        <f>1-AP405/AQ405</f>
        <v>0</v>
      </c>
      <c r="AS405">
        <v>0.5</v>
      </c>
      <c r="AT405">
        <f>BP405</f>
        <v>0</v>
      </c>
      <c r="AU405">
        <f>I405</f>
        <v>0</v>
      </c>
      <c r="AV405">
        <f>AR405*AS405*AT405</f>
        <v>0</v>
      </c>
      <c r="AW405">
        <f>BB405/AQ405</f>
        <v>0</v>
      </c>
      <c r="AX405">
        <f>(AU405-AN405)/AT405</f>
        <v>0</v>
      </c>
      <c r="AY405">
        <f>(AK405-AQ405)/AQ405</f>
        <v>0</v>
      </c>
      <c r="AZ405" t="s">
        <v>294</v>
      </c>
      <c r="BA405">
        <v>0</v>
      </c>
      <c r="BB405">
        <f>AQ405-BA405</f>
        <v>0</v>
      </c>
      <c r="BC405">
        <f>(AQ405-AP405)/(AQ405-BA405)</f>
        <v>0</v>
      </c>
      <c r="BD405">
        <f>(AK405-AQ405)/(AK405-BA405)</f>
        <v>0</v>
      </c>
      <c r="BE405">
        <f>(AQ405-AP405)/(AQ405-AJ405)</f>
        <v>0</v>
      </c>
      <c r="BF405">
        <f>(AK405-AQ405)/(AK405-AJ405)</f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f>$B$11*CM405+$C$11*CN405+$F$11*CO405*(1-CR405)</f>
        <v>0</v>
      </c>
      <c r="BP405">
        <f>BO405*BQ405</f>
        <v>0</v>
      </c>
      <c r="BQ405">
        <f>($B$11*$D$9+$C$11*$D$9+$F$11*((DB405+CT405)/MAX(DB405+CT405+DC405, 0.1)*$I$9+DC405/MAX(DB405+CT405+DC405, 0.1)*$J$9))/($B$11+$C$11+$F$11)</f>
        <v>0</v>
      </c>
      <c r="BR405">
        <f>($B$11*$K$9+$C$11*$K$9+$F$11*((DB405+CT405)/MAX(DB405+CT405+DC405, 0.1)*$P$9+DC405/MAX(DB405+CT405+DC405, 0.1)*$Q$9))/($B$11+$C$11+$F$11)</f>
        <v>0</v>
      </c>
      <c r="BS405">
        <v>6</v>
      </c>
      <c r="BT405">
        <v>0.5</v>
      </c>
      <c r="BU405" t="s">
        <v>295</v>
      </c>
      <c r="BV405">
        <v>2</v>
      </c>
      <c r="BW405">
        <v>1621534345.6</v>
      </c>
      <c r="BX405">
        <v>1278.62</v>
      </c>
      <c r="BY405">
        <v>1288.45</v>
      </c>
      <c r="BZ405">
        <v>12.9327</v>
      </c>
      <c r="CA405">
        <v>12.937</v>
      </c>
      <c r="CB405">
        <v>1265.86</v>
      </c>
      <c r="CC405">
        <v>12.7794</v>
      </c>
      <c r="CD405">
        <v>700.274</v>
      </c>
      <c r="CE405">
        <v>100.923</v>
      </c>
      <c r="CF405">
        <v>0.098999</v>
      </c>
      <c r="CG405">
        <v>22.927</v>
      </c>
      <c r="CH405">
        <v>22.9018</v>
      </c>
      <c r="CI405">
        <v>999.9</v>
      </c>
      <c r="CJ405">
        <v>0</v>
      </c>
      <c r="CK405">
        <v>0</v>
      </c>
      <c r="CL405">
        <v>10050</v>
      </c>
      <c r="CM405">
        <v>0</v>
      </c>
      <c r="CN405">
        <v>3.22278</v>
      </c>
      <c r="CO405">
        <v>599.814</v>
      </c>
      <c r="CP405">
        <v>0.932968</v>
      </c>
      <c r="CQ405">
        <v>0.0670323</v>
      </c>
      <c r="CR405">
        <v>0</v>
      </c>
      <c r="CS405">
        <v>3.3874</v>
      </c>
      <c r="CT405">
        <v>4.99951</v>
      </c>
      <c r="CU405">
        <v>89.1381</v>
      </c>
      <c r="CV405">
        <v>4812.55</v>
      </c>
      <c r="CW405">
        <v>37.562</v>
      </c>
      <c r="CX405">
        <v>41.375</v>
      </c>
      <c r="CY405">
        <v>39.937</v>
      </c>
      <c r="CZ405">
        <v>40.875</v>
      </c>
      <c r="DA405">
        <v>39.875</v>
      </c>
      <c r="DB405">
        <v>554.94</v>
      </c>
      <c r="DC405">
        <v>39.87</v>
      </c>
      <c r="DD405">
        <v>0</v>
      </c>
      <c r="DE405">
        <v>1621534349.2</v>
      </c>
      <c r="DF405">
        <v>0</v>
      </c>
      <c r="DG405">
        <v>3.44121153846154</v>
      </c>
      <c r="DH405">
        <v>0.737199997905105</v>
      </c>
      <c r="DI405">
        <v>12.5634051446756</v>
      </c>
      <c r="DJ405">
        <v>85.7118076923077</v>
      </c>
      <c r="DK405">
        <v>15</v>
      </c>
      <c r="DL405">
        <v>1621533543.5</v>
      </c>
      <c r="DM405" t="s">
        <v>296</v>
      </c>
      <c r="DN405">
        <v>1621533543</v>
      </c>
      <c r="DO405">
        <v>1621533543.5</v>
      </c>
      <c r="DP405">
        <v>4</v>
      </c>
      <c r="DQ405">
        <v>0.002</v>
      </c>
      <c r="DR405">
        <v>0.003</v>
      </c>
      <c r="DS405">
        <v>8.559</v>
      </c>
      <c r="DT405">
        <v>0.154</v>
      </c>
      <c r="DU405">
        <v>420</v>
      </c>
      <c r="DV405">
        <v>13</v>
      </c>
      <c r="DW405">
        <v>1.35</v>
      </c>
      <c r="DX405">
        <v>0.35</v>
      </c>
      <c r="DY405">
        <v>-10.0974219512195</v>
      </c>
      <c r="DZ405">
        <v>0.91166989547036</v>
      </c>
      <c r="EA405">
        <v>0.292775158809119</v>
      </c>
      <c r="EB405">
        <v>0</v>
      </c>
      <c r="EC405">
        <v>3.45418235294118</v>
      </c>
      <c r="ED405">
        <v>0.177497280090767</v>
      </c>
      <c r="EE405">
        <v>0.163684052675714</v>
      </c>
      <c r="EF405">
        <v>1</v>
      </c>
      <c r="EG405">
        <v>0.00374247551219512</v>
      </c>
      <c r="EH405">
        <v>0.00390001406968641</v>
      </c>
      <c r="EI405">
        <v>0.00682694860463102</v>
      </c>
      <c r="EJ405">
        <v>1</v>
      </c>
      <c r="EK405">
        <v>2</v>
      </c>
      <c r="EL405">
        <v>3</v>
      </c>
      <c r="EM405" t="s">
        <v>306</v>
      </c>
      <c r="EN405">
        <v>100</v>
      </c>
      <c r="EO405">
        <v>100</v>
      </c>
      <c r="EP405">
        <v>12.76</v>
      </c>
      <c r="EQ405">
        <v>0.1533</v>
      </c>
      <c r="ER405">
        <v>5.25304998807394</v>
      </c>
      <c r="ES405">
        <v>0.0095515401478521</v>
      </c>
      <c r="ET405">
        <v>-4.08282145803731e-06</v>
      </c>
      <c r="EU405">
        <v>9.61633180237613e-10</v>
      </c>
      <c r="EV405">
        <v>-0.0133641391554055</v>
      </c>
      <c r="EW405">
        <v>0.00964955815971448</v>
      </c>
      <c r="EX405">
        <v>0.000351754833574242</v>
      </c>
      <c r="EY405">
        <v>-6.74969522547015e-06</v>
      </c>
      <c r="EZ405">
        <v>-1</v>
      </c>
      <c r="FA405">
        <v>-1</v>
      </c>
      <c r="FB405">
        <v>-1</v>
      </c>
      <c r="FC405">
        <v>-1</v>
      </c>
      <c r="FD405">
        <v>13.4</v>
      </c>
      <c r="FE405">
        <v>13.4</v>
      </c>
      <c r="FF405">
        <v>2</v>
      </c>
      <c r="FG405">
        <v>793.263</v>
      </c>
      <c r="FH405">
        <v>741.359</v>
      </c>
      <c r="FI405">
        <v>20.0001</v>
      </c>
      <c r="FJ405">
        <v>26.6913</v>
      </c>
      <c r="FK405">
        <v>30.0002</v>
      </c>
      <c r="FL405">
        <v>26.7588</v>
      </c>
      <c r="FM405">
        <v>26.7364</v>
      </c>
      <c r="FN405">
        <v>66.7844</v>
      </c>
      <c r="FO405">
        <v>14.2568</v>
      </c>
      <c r="FP405">
        <v>6.08919</v>
      </c>
      <c r="FQ405">
        <v>20</v>
      </c>
      <c r="FR405">
        <v>1297.34</v>
      </c>
      <c r="FS405">
        <v>12.9953</v>
      </c>
      <c r="FT405">
        <v>100.062</v>
      </c>
      <c r="FU405">
        <v>100.427</v>
      </c>
    </row>
    <row r="406" spans="1:177">
      <c r="A406">
        <v>390</v>
      </c>
      <c r="B406">
        <v>1621534347.6</v>
      </c>
      <c r="C406">
        <v>778.099999904633</v>
      </c>
      <c r="D406" t="s">
        <v>1076</v>
      </c>
      <c r="E406" t="s">
        <v>1077</v>
      </c>
      <c r="G406">
        <v>1621534347.6</v>
      </c>
      <c r="H406">
        <f>CD406*AF406*(BZ406-CA406)/(100*BS406*(1000-AF406*BZ406))</f>
        <v>0</v>
      </c>
      <c r="I406">
        <f>CD406*AF406*(BY406-BX406*(1000-AF406*CA406)/(1000-AF406*BZ406))/(100*BS406)</f>
        <v>0</v>
      </c>
      <c r="J406">
        <f>BX406 - IF(AF406&gt;1, I406*BS406*100.0/(AH406*CL406), 0)</f>
        <v>0</v>
      </c>
      <c r="K406">
        <f>((Q406-H406/2)*J406-I406)/(Q406+H406/2)</f>
        <v>0</v>
      </c>
      <c r="L406">
        <f>K406*(CE406+CF406)/1000.0</f>
        <v>0</v>
      </c>
      <c r="M406">
        <f>(BX406 - IF(AF406&gt;1, I406*BS406*100.0/(AH406*CL406), 0))*(CE406+CF406)/1000.0</f>
        <v>0</v>
      </c>
      <c r="N406">
        <f>2.0/((1/P406-1/O406)+SIGN(P406)*SQRT((1/P406-1/O406)*(1/P406-1/O406) + 4*BT406/((BT406+1)*(BT406+1))*(2*1/P406*1/O406-1/O406*1/O406)))</f>
        <v>0</v>
      </c>
      <c r="O406">
        <f>IF(LEFT(BU406,1)&lt;&gt;"0",IF(LEFT(BU406,1)="1",3.0,BV406),$D$5+$E$5*(CL406*CE406/($K$5*1000))+$F$5*(CL406*CE406/($K$5*1000))*MAX(MIN(BS406,$J$5),$I$5)*MAX(MIN(BS406,$J$5),$I$5)+$G$5*MAX(MIN(BS406,$J$5),$I$5)*(CL406*CE406/($K$5*1000))+$H$5*(CL406*CE406/($K$5*1000))*(CL406*CE406/($K$5*1000)))</f>
        <v>0</v>
      </c>
      <c r="P406">
        <f>H406*(1000-(1000*0.61365*exp(17.502*T406/(240.97+T406))/(CE406+CF406)+BZ406)/2)/(1000*0.61365*exp(17.502*T406/(240.97+T406))/(CE406+CF406)-BZ406)</f>
        <v>0</v>
      </c>
      <c r="Q406">
        <f>1/((BT406+1)/(N406/1.6)+1/(O406/1.37)) + BT406/((BT406+1)/(N406/1.6) + BT406/(O406/1.37))</f>
        <v>0</v>
      </c>
      <c r="R406">
        <f>(BP406*BR406)</f>
        <v>0</v>
      </c>
      <c r="S406">
        <f>(CG406+(R406+2*0.95*5.67E-8*(((CG406+$B$7)+273)^4-(CG406+273)^4)-44100*H406)/(1.84*29.3*O406+8*0.95*5.67E-8*(CG406+273)^3))</f>
        <v>0</v>
      </c>
      <c r="T406">
        <f>($C$7*CH406+$D$7*CI406+$E$7*S406)</f>
        <v>0</v>
      </c>
      <c r="U406">
        <f>0.61365*exp(17.502*T406/(240.97+T406))</f>
        <v>0</v>
      </c>
      <c r="V406">
        <f>(W406/X406*100)</f>
        <v>0</v>
      </c>
      <c r="W406">
        <f>BZ406*(CE406+CF406)/1000</f>
        <v>0</v>
      </c>
      <c r="X406">
        <f>0.61365*exp(17.502*CG406/(240.97+CG406))</f>
        <v>0</v>
      </c>
      <c r="Y406">
        <f>(U406-BZ406*(CE406+CF406)/1000)</f>
        <v>0</v>
      </c>
      <c r="Z406">
        <f>(-H406*44100)</f>
        <v>0</v>
      </c>
      <c r="AA406">
        <f>2*29.3*O406*0.92*(CG406-T406)</f>
        <v>0</v>
      </c>
      <c r="AB406">
        <f>2*0.95*5.67E-8*(((CG406+$B$7)+273)^4-(T406+273)^4)</f>
        <v>0</v>
      </c>
      <c r="AC406">
        <f>R406+AB406+Z406+AA406</f>
        <v>0</v>
      </c>
      <c r="AD406">
        <v>0</v>
      </c>
      <c r="AE406">
        <v>0</v>
      </c>
      <c r="AF406">
        <f>IF(AD406*$H$13&gt;=AH406,1.0,(AH406/(AH406-AD406*$H$13)))</f>
        <v>0</v>
      </c>
      <c r="AG406">
        <f>(AF406-1)*100</f>
        <v>0</v>
      </c>
      <c r="AH406">
        <f>MAX(0,($B$13+$C$13*CL406)/(1+$D$13*CL406)*CE406/(CG406+273)*$E$13)</f>
        <v>0</v>
      </c>
      <c r="AI406" t="s">
        <v>294</v>
      </c>
      <c r="AJ406">
        <v>0</v>
      </c>
      <c r="AK406">
        <v>0</v>
      </c>
      <c r="AL406">
        <f>AK406-AJ406</f>
        <v>0</v>
      </c>
      <c r="AM406">
        <f>AL406/AK406</f>
        <v>0</v>
      </c>
      <c r="AN406">
        <v>0</v>
      </c>
      <c r="AO406" t="s">
        <v>294</v>
      </c>
      <c r="AP406">
        <v>0</v>
      </c>
      <c r="AQ406">
        <v>0</v>
      </c>
      <c r="AR406">
        <f>1-AP406/AQ406</f>
        <v>0</v>
      </c>
      <c r="AS406">
        <v>0.5</v>
      </c>
      <c r="AT406">
        <f>BP406</f>
        <v>0</v>
      </c>
      <c r="AU406">
        <f>I406</f>
        <v>0</v>
      </c>
      <c r="AV406">
        <f>AR406*AS406*AT406</f>
        <v>0</v>
      </c>
      <c r="AW406">
        <f>BB406/AQ406</f>
        <v>0</v>
      </c>
      <c r="AX406">
        <f>(AU406-AN406)/AT406</f>
        <v>0</v>
      </c>
      <c r="AY406">
        <f>(AK406-AQ406)/AQ406</f>
        <v>0</v>
      </c>
      <c r="AZ406" t="s">
        <v>294</v>
      </c>
      <c r="BA406">
        <v>0</v>
      </c>
      <c r="BB406">
        <f>AQ406-BA406</f>
        <v>0</v>
      </c>
      <c r="BC406">
        <f>(AQ406-AP406)/(AQ406-BA406)</f>
        <v>0</v>
      </c>
      <c r="BD406">
        <f>(AK406-AQ406)/(AK406-BA406)</f>
        <v>0</v>
      </c>
      <c r="BE406">
        <f>(AQ406-AP406)/(AQ406-AJ406)</f>
        <v>0</v>
      </c>
      <c r="BF406">
        <f>(AK406-AQ406)/(AK406-AJ406)</f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f>$B$11*CM406+$C$11*CN406+$F$11*CO406*(1-CR406)</f>
        <v>0</v>
      </c>
      <c r="BP406">
        <f>BO406*BQ406</f>
        <v>0</v>
      </c>
      <c r="BQ406">
        <f>($B$11*$D$9+$C$11*$D$9+$F$11*((DB406+CT406)/MAX(DB406+CT406+DC406, 0.1)*$I$9+DC406/MAX(DB406+CT406+DC406, 0.1)*$J$9))/($B$11+$C$11+$F$11)</f>
        <v>0</v>
      </c>
      <c r="BR406">
        <f>($B$11*$K$9+$C$11*$K$9+$F$11*((DB406+CT406)/MAX(DB406+CT406+DC406, 0.1)*$P$9+DC406/MAX(DB406+CT406+DC406, 0.1)*$Q$9))/($B$11+$C$11+$F$11)</f>
        <v>0</v>
      </c>
      <c r="BS406">
        <v>6</v>
      </c>
      <c r="BT406">
        <v>0.5</v>
      </c>
      <c r="BU406" t="s">
        <v>295</v>
      </c>
      <c r="BV406">
        <v>2</v>
      </c>
      <c r="BW406">
        <v>1621534347.6</v>
      </c>
      <c r="BX406">
        <v>1282.05</v>
      </c>
      <c r="BY406">
        <v>1292.14</v>
      </c>
      <c r="BZ406">
        <v>12.9327</v>
      </c>
      <c r="CA406">
        <v>12.9368</v>
      </c>
      <c r="CB406">
        <v>1269.29</v>
      </c>
      <c r="CC406">
        <v>12.7794</v>
      </c>
      <c r="CD406">
        <v>700.059</v>
      </c>
      <c r="CE406">
        <v>100.919</v>
      </c>
      <c r="CF406">
        <v>0.0999879</v>
      </c>
      <c r="CG406">
        <v>22.927</v>
      </c>
      <c r="CH406">
        <v>22.8964</v>
      </c>
      <c r="CI406">
        <v>999.9</v>
      </c>
      <c r="CJ406">
        <v>0</v>
      </c>
      <c r="CK406">
        <v>0</v>
      </c>
      <c r="CL406">
        <v>9950</v>
      </c>
      <c r="CM406">
        <v>0</v>
      </c>
      <c r="CN406">
        <v>3.22278</v>
      </c>
      <c r="CO406">
        <v>600.128</v>
      </c>
      <c r="CP406">
        <v>0.932968</v>
      </c>
      <c r="CQ406">
        <v>0.0670323</v>
      </c>
      <c r="CR406">
        <v>0</v>
      </c>
      <c r="CS406">
        <v>3.4949</v>
      </c>
      <c r="CT406">
        <v>4.99951</v>
      </c>
      <c r="CU406">
        <v>88.8772</v>
      </c>
      <c r="CV406">
        <v>4815.09</v>
      </c>
      <c r="CW406">
        <v>37.562</v>
      </c>
      <c r="CX406">
        <v>41.375</v>
      </c>
      <c r="CY406">
        <v>39.937</v>
      </c>
      <c r="CZ406">
        <v>40.937</v>
      </c>
      <c r="DA406">
        <v>39.875</v>
      </c>
      <c r="DB406">
        <v>555.24</v>
      </c>
      <c r="DC406">
        <v>39.89</v>
      </c>
      <c r="DD406">
        <v>0</v>
      </c>
      <c r="DE406">
        <v>1621534351.6</v>
      </c>
      <c r="DF406">
        <v>0</v>
      </c>
      <c r="DG406">
        <v>3.46967692307692</v>
      </c>
      <c r="DH406">
        <v>0.182823930537406</v>
      </c>
      <c r="DI406">
        <v>19.7728581099809</v>
      </c>
      <c r="DJ406">
        <v>86.2664346153846</v>
      </c>
      <c r="DK406">
        <v>15</v>
      </c>
      <c r="DL406">
        <v>1621533543.5</v>
      </c>
      <c r="DM406" t="s">
        <v>296</v>
      </c>
      <c r="DN406">
        <v>1621533543</v>
      </c>
      <c r="DO406">
        <v>1621533543.5</v>
      </c>
      <c r="DP406">
        <v>4</v>
      </c>
      <c r="DQ406">
        <v>0.002</v>
      </c>
      <c r="DR406">
        <v>0.003</v>
      </c>
      <c r="DS406">
        <v>8.559</v>
      </c>
      <c r="DT406">
        <v>0.154</v>
      </c>
      <c r="DU406">
        <v>420</v>
      </c>
      <c r="DV406">
        <v>13</v>
      </c>
      <c r="DW406">
        <v>1.35</v>
      </c>
      <c r="DX406">
        <v>0.35</v>
      </c>
      <c r="DY406">
        <v>-10.0651829268293</v>
      </c>
      <c r="DZ406">
        <v>0.802996097560958</v>
      </c>
      <c r="EA406">
        <v>0.291057845472246</v>
      </c>
      <c r="EB406">
        <v>0</v>
      </c>
      <c r="EC406">
        <v>3.44363529411765</v>
      </c>
      <c r="ED406">
        <v>0.324160987771571</v>
      </c>
      <c r="EE406">
        <v>0.161399469498277</v>
      </c>
      <c r="EF406">
        <v>1</v>
      </c>
      <c r="EG406">
        <v>0.00369267495121951</v>
      </c>
      <c r="EH406">
        <v>0.00348905855749129</v>
      </c>
      <c r="EI406">
        <v>0.00692248023820619</v>
      </c>
      <c r="EJ406">
        <v>1</v>
      </c>
      <c r="EK406">
        <v>2</v>
      </c>
      <c r="EL406">
        <v>3</v>
      </c>
      <c r="EM406" t="s">
        <v>306</v>
      </c>
      <c r="EN406">
        <v>100</v>
      </c>
      <c r="EO406">
        <v>100</v>
      </c>
      <c r="EP406">
        <v>12.76</v>
      </c>
      <c r="EQ406">
        <v>0.1533</v>
      </c>
      <c r="ER406">
        <v>5.25304998807394</v>
      </c>
      <c r="ES406">
        <v>0.0095515401478521</v>
      </c>
      <c r="ET406">
        <v>-4.08282145803731e-06</v>
      </c>
      <c r="EU406">
        <v>9.61633180237613e-10</v>
      </c>
      <c r="EV406">
        <v>-0.0133641391554055</v>
      </c>
      <c r="EW406">
        <v>0.00964955815971448</v>
      </c>
      <c r="EX406">
        <v>0.000351754833574242</v>
      </c>
      <c r="EY406">
        <v>-6.74969522547015e-06</v>
      </c>
      <c r="EZ406">
        <v>-1</v>
      </c>
      <c r="FA406">
        <v>-1</v>
      </c>
      <c r="FB406">
        <v>-1</v>
      </c>
      <c r="FC406">
        <v>-1</v>
      </c>
      <c r="FD406">
        <v>13.4</v>
      </c>
      <c r="FE406">
        <v>13.4</v>
      </c>
      <c r="FF406">
        <v>2</v>
      </c>
      <c r="FG406">
        <v>792.908</v>
      </c>
      <c r="FH406">
        <v>741.359</v>
      </c>
      <c r="FI406">
        <v>20</v>
      </c>
      <c r="FJ406">
        <v>26.6913</v>
      </c>
      <c r="FK406">
        <v>30.0001</v>
      </c>
      <c r="FL406">
        <v>26.7588</v>
      </c>
      <c r="FM406">
        <v>26.7364</v>
      </c>
      <c r="FN406">
        <v>66.9286</v>
      </c>
      <c r="FO406">
        <v>13.9836</v>
      </c>
      <c r="FP406">
        <v>6.08919</v>
      </c>
      <c r="FQ406">
        <v>20</v>
      </c>
      <c r="FR406">
        <v>1300.7</v>
      </c>
      <c r="FS406">
        <v>12.9953</v>
      </c>
      <c r="FT406">
        <v>100.063</v>
      </c>
      <c r="FU406">
        <v>100.428</v>
      </c>
    </row>
    <row r="407" spans="1:177">
      <c r="A407">
        <v>391</v>
      </c>
      <c r="B407">
        <v>1621534349.6</v>
      </c>
      <c r="C407">
        <v>780.099999904633</v>
      </c>
      <c r="D407" t="s">
        <v>1078</v>
      </c>
      <c r="E407" t="s">
        <v>1079</v>
      </c>
      <c r="G407">
        <v>1621534349.6</v>
      </c>
      <c r="H407">
        <f>CD407*AF407*(BZ407-CA407)/(100*BS407*(1000-AF407*BZ407))</f>
        <v>0</v>
      </c>
      <c r="I407">
        <f>CD407*AF407*(BY407-BX407*(1000-AF407*CA407)/(1000-AF407*BZ407))/(100*BS407)</f>
        <v>0</v>
      </c>
      <c r="J407">
        <f>BX407 - IF(AF407&gt;1, I407*BS407*100.0/(AH407*CL407), 0)</f>
        <v>0</v>
      </c>
      <c r="K407">
        <f>((Q407-H407/2)*J407-I407)/(Q407+H407/2)</f>
        <v>0</v>
      </c>
      <c r="L407">
        <f>K407*(CE407+CF407)/1000.0</f>
        <v>0</v>
      </c>
      <c r="M407">
        <f>(BX407 - IF(AF407&gt;1, I407*BS407*100.0/(AH407*CL407), 0))*(CE407+CF407)/1000.0</f>
        <v>0</v>
      </c>
      <c r="N407">
        <f>2.0/((1/P407-1/O407)+SIGN(P407)*SQRT((1/P407-1/O407)*(1/P407-1/O407) + 4*BT407/((BT407+1)*(BT407+1))*(2*1/P407*1/O407-1/O407*1/O407)))</f>
        <v>0</v>
      </c>
      <c r="O407">
        <f>IF(LEFT(BU407,1)&lt;&gt;"0",IF(LEFT(BU407,1)="1",3.0,BV407),$D$5+$E$5*(CL407*CE407/($K$5*1000))+$F$5*(CL407*CE407/($K$5*1000))*MAX(MIN(BS407,$J$5),$I$5)*MAX(MIN(BS407,$J$5),$I$5)+$G$5*MAX(MIN(BS407,$J$5),$I$5)*(CL407*CE407/($K$5*1000))+$H$5*(CL407*CE407/($K$5*1000))*(CL407*CE407/($K$5*1000)))</f>
        <v>0</v>
      </c>
      <c r="P407">
        <f>H407*(1000-(1000*0.61365*exp(17.502*T407/(240.97+T407))/(CE407+CF407)+BZ407)/2)/(1000*0.61365*exp(17.502*T407/(240.97+T407))/(CE407+CF407)-BZ407)</f>
        <v>0</v>
      </c>
      <c r="Q407">
        <f>1/((BT407+1)/(N407/1.6)+1/(O407/1.37)) + BT407/((BT407+1)/(N407/1.6) + BT407/(O407/1.37))</f>
        <v>0</v>
      </c>
      <c r="R407">
        <f>(BP407*BR407)</f>
        <v>0</v>
      </c>
      <c r="S407">
        <f>(CG407+(R407+2*0.95*5.67E-8*(((CG407+$B$7)+273)^4-(CG407+273)^4)-44100*H407)/(1.84*29.3*O407+8*0.95*5.67E-8*(CG407+273)^3))</f>
        <v>0</v>
      </c>
      <c r="T407">
        <f>($C$7*CH407+$D$7*CI407+$E$7*S407)</f>
        <v>0</v>
      </c>
      <c r="U407">
        <f>0.61365*exp(17.502*T407/(240.97+T407))</f>
        <v>0</v>
      </c>
      <c r="V407">
        <f>(W407/X407*100)</f>
        <v>0</v>
      </c>
      <c r="W407">
        <f>BZ407*(CE407+CF407)/1000</f>
        <v>0</v>
      </c>
      <c r="X407">
        <f>0.61365*exp(17.502*CG407/(240.97+CG407))</f>
        <v>0</v>
      </c>
      <c r="Y407">
        <f>(U407-BZ407*(CE407+CF407)/1000)</f>
        <v>0</v>
      </c>
      <c r="Z407">
        <f>(-H407*44100)</f>
        <v>0</v>
      </c>
      <c r="AA407">
        <f>2*29.3*O407*0.92*(CG407-T407)</f>
        <v>0</v>
      </c>
      <c r="AB407">
        <f>2*0.95*5.67E-8*(((CG407+$B$7)+273)^4-(T407+273)^4)</f>
        <v>0</v>
      </c>
      <c r="AC407">
        <f>R407+AB407+Z407+AA407</f>
        <v>0</v>
      </c>
      <c r="AD407">
        <v>0</v>
      </c>
      <c r="AE407">
        <v>0</v>
      </c>
      <c r="AF407">
        <f>IF(AD407*$H$13&gt;=AH407,1.0,(AH407/(AH407-AD407*$H$13)))</f>
        <v>0</v>
      </c>
      <c r="AG407">
        <f>(AF407-1)*100</f>
        <v>0</v>
      </c>
      <c r="AH407">
        <f>MAX(0,($B$13+$C$13*CL407)/(1+$D$13*CL407)*CE407/(CG407+273)*$E$13)</f>
        <v>0</v>
      </c>
      <c r="AI407" t="s">
        <v>294</v>
      </c>
      <c r="AJ407">
        <v>0</v>
      </c>
      <c r="AK407">
        <v>0</v>
      </c>
      <c r="AL407">
        <f>AK407-AJ407</f>
        <v>0</v>
      </c>
      <c r="AM407">
        <f>AL407/AK407</f>
        <v>0</v>
      </c>
      <c r="AN407">
        <v>0</v>
      </c>
      <c r="AO407" t="s">
        <v>294</v>
      </c>
      <c r="AP407">
        <v>0</v>
      </c>
      <c r="AQ407">
        <v>0</v>
      </c>
      <c r="AR407">
        <f>1-AP407/AQ407</f>
        <v>0</v>
      </c>
      <c r="AS407">
        <v>0.5</v>
      </c>
      <c r="AT407">
        <f>BP407</f>
        <v>0</v>
      </c>
      <c r="AU407">
        <f>I407</f>
        <v>0</v>
      </c>
      <c r="AV407">
        <f>AR407*AS407*AT407</f>
        <v>0</v>
      </c>
      <c r="AW407">
        <f>BB407/AQ407</f>
        <v>0</v>
      </c>
      <c r="AX407">
        <f>(AU407-AN407)/AT407</f>
        <v>0</v>
      </c>
      <c r="AY407">
        <f>(AK407-AQ407)/AQ407</f>
        <v>0</v>
      </c>
      <c r="AZ407" t="s">
        <v>294</v>
      </c>
      <c r="BA407">
        <v>0</v>
      </c>
      <c r="BB407">
        <f>AQ407-BA407</f>
        <v>0</v>
      </c>
      <c r="BC407">
        <f>(AQ407-AP407)/(AQ407-BA407)</f>
        <v>0</v>
      </c>
      <c r="BD407">
        <f>(AK407-AQ407)/(AK407-BA407)</f>
        <v>0</v>
      </c>
      <c r="BE407">
        <f>(AQ407-AP407)/(AQ407-AJ407)</f>
        <v>0</v>
      </c>
      <c r="BF407">
        <f>(AK407-AQ407)/(AK407-AJ407)</f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f>$B$11*CM407+$C$11*CN407+$F$11*CO407*(1-CR407)</f>
        <v>0</v>
      </c>
      <c r="BP407">
        <f>BO407*BQ407</f>
        <v>0</v>
      </c>
      <c r="BQ407">
        <f>($B$11*$D$9+$C$11*$D$9+$F$11*((DB407+CT407)/MAX(DB407+CT407+DC407, 0.1)*$I$9+DC407/MAX(DB407+CT407+DC407, 0.1)*$J$9))/($B$11+$C$11+$F$11)</f>
        <v>0</v>
      </c>
      <c r="BR407">
        <f>($B$11*$K$9+$C$11*$K$9+$F$11*((DB407+CT407)/MAX(DB407+CT407+DC407, 0.1)*$P$9+DC407/MAX(DB407+CT407+DC407, 0.1)*$Q$9))/($B$11+$C$11+$F$11)</f>
        <v>0</v>
      </c>
      <c r="BS407">
        <v>6</v>
      </c>
      <c r="BT407">
        <v>0.5</v>
      </c>
      <c r="BU407" t="s">
        <v>295</v>
      </c>
      <c r="BV407">
        <v>2</v>
      </c>
      <c r="BW407">
        <v>1621534349.6</v>
      </c>
      <c r="BX407">
        <v>1285.1</v>
      </c>
      <c r="BY407">
        <v>1295.37</v>
      </c>
      <c r="BZ407">
        <v>12.9302</v>
      </c>
      <c r="CA407">
        <v>12.9425</v>
      </c>
      <c r="CB407">
        <v>1272.32</v>
      </c>
      <c r="CC407">
        <v>12.7769</v>
      </c>
      <c r="CD407">
        <v>699.919</v>
      </c>
      <c r="CE407">
        <v>100.925</v>
      </c>
      <c r="CF407">
        <v>0.0999193</v>
      </c>
      <c r="CG407">
        <v>22.9278</v>
      </c>
      <c r="CH407">
        <v>22.9018</v>
      </c>
      <c r="CI407">
        <v>999.9</v>
      </c>
      <c r="CJ407">
        <v>0</v>
      </c>
      <c r="CK407">
        <v>0</v>
      </c>
      <c r="CL407">
        <v>9950</v>
      </c>
      <c r="CM407">
        <v>0</v>
      </c>
      <c r="CN407">
        <v>3.22278</v>
      </c>
      <c r="CO407">
        <v>599.807</v>
      </c>
      <c r="CP407">
        <v>0.932968</v>
      </c>
      <c r="CQ407">
        <v>0.0670323</v>
      </c>
      <c r="CR407">
        <v>0</v>
      </c>
      <c r="CS407">
        <v>3.5444</v>
      </c>
      <c r="CT407">
        <v>4.99951</v>
      </c>
      <c r="CU407">
        <v>88.3256</v>
      </c>
      <c r="CV407">
        <v>4812.49</v>
      </c>
      <c r="CW407">
        <v>37.562</v>
      </c>
      <c r="CX407">
        <v>41.375</v>
      </c>
      <c r="CY407">
        <v>39.937</v>
      </c>
      <c r="CZ407">
        <v>40.875</v>
      </c>
      <c r="DA407">
        <v>39.875</v>
      </c>
      <c r="DB407">
        <v>554.94</v>
      </c>
      <c r="DC407">
        <v>39.87</v>
      </c>
      <c r="DD407">
        <v>0</v>
      </c>
      <c r="DE407">
        <v>1621534353.4</v>
      </c>
      <c r="DF407">
        <v>0</v>
      </c>
      <c r="DG407">
        <v>3.472424</v>
      </c>
      <c r="DH407">
        <v>-0.0148384612522384</v>
      </c>
      <c r="DI407">
        <v>22.5184537918305</v>
      </c>
      <c r="DJ407">
        <v>86.741976</v>
      </c>
      <c r="DK407">
        <v>15</v>
      </c>
      <c r="DL407">
        <v>1621533543.5</v>
      </c>
      <c r="DM407" t="s">
        <v>296</v>
      </c>
      <c r="DN407">
        <v>1621533543</v>
      </c>
      <c r="DO407">
        <v>1621533543.5</v>
      </c>
      <c r="DP407">
        <v>4</v>
      </c>
      <c r="DQ407">
        <v>0.002</v>
      </c>
      <c r="DR407">
        <v>0.003</v>
      </c>
      <c r="DS407">
        <v>8.559</v>
      </c>
      <c r="DT407">
        <v>0.154</v>
      </c>
      <c r="DU407">
        <v>420</v>
      </c>
      <c r="DV407">
        <v>13</v>
      </c>
      <c r="DW407">
        <v>1.35</v>
      </c>
      <c r="DX407">
        <v>0.35</v>
      </c>
      <c r="DY407">
        <v>-10.0474836585366</v>
      </c>
      <c r="DZ407">
        <v>0.604342787456437</v>
      </c>
      <c r="EA407">
        <v>0.285250595593796</v>
      </c>
      <c r="EB407">
        <v>0</v>
      </c>
      <c r="EC407">
        <v>3.44534</v>
      </c>
      <c r="ED407">
        <v>0.369895770664027</v>
      </c>
      <c r="EE407">
        <v>0.159070592056303</v>
      </c>
      <c r="EF407">
        <v>1</v>
      </c>
      <c r="EG407">
        <v>0.00357751263414634</v>
      </c>
      <c r="EH407">
        <v>0.00596587419512195</v>
      </c>
      <c r="EI407">
        <v>0.00713754038280844</v>
      </c>
      <c r="EJ407">
        <v>1</v>
      </c>
      <c r="EK407">
        <v>2</v>
      </c>
      <c r="EL407">
        <v>3</v>
      </c>
      <c r="EM407" t="s">
        <v>306</v>
      </c>
      <c r="EN407">
        <v>100</v>
      </c>
      <c r="EO407">
        <v>100</v>
      </c>
      <c r="EP407">
        <v>12.78</v>
      </c>
      <c r="EQ407">
        <v>0.1533</v>
      </c>
      <c r="ER407">
        <v>5.25304998807394</v>
      </c>
      <c r="ES407">
        <v>0.0095515401478521</v>
      </c>
      <c r="ET407">
        <v>-4.08282145803731e-06</v>
      </c>
      <c r="EU407">
        <v>9.61633180237613e-10</v>
      </c>
      <c r="EV407">
        <v>-0.0133641391554055</v>
      </c>
      <c r="EW407">
        <v>0.00964955815971448</v>
      </c>
      <c r="EX407">
        <v>0.000351754833574242</v>
      </c>
      <c r="EY407">
        <v>-6.74969522547015e-06</v>
      </c>
      <c r="EZ407">
        <v>-1</v>
      </c>
      <c r="FA407">
        <v>-1</v>
      </c>
      <c r="FB407">
        <v>-1</v>
      </c>
      <c r="FC407">
        <v>-1</v>
      </c>
      <c r="FD407">
        <v>13.4</v>
      </c>
      <c r="FE407">
        <v>13.4</v>
      </c>
      <c r="FF407">
        <v>2</v>
      </c>
      <c r="FG407">
        <v>792.908</v>
      </c>
      <c r="FH407">
        <v>741.518</v>
      </c>
      <c r="FI407">
        <v>19.9999</v>
      </c>
      <c r="FJ407">
        <v>26.6913</v>
      </c>
      <c r="FK407">
        <v>30</v>
      </c>
      <c r="FL407">
        <v>26.7588</v>
      </c>
      <c r="FM407">
        <v>26.7341</v>
      </c>
      <c r="FN407">
        <v>67.0699</v>
      </c>
      <c r="FO407">
        <v>13.9836</v>
      </c>
      <c r="FP407">
        <v>6.08919</v>
      </c>
      <c r="FQ407">
        <v>20</v>
      </c>
      <c r="FR407">
        <v>1304.04</v>
      </c>
      <c r="FS407">
        <v>12.9953</v>
      </c>
      <c r="FT407">
        <v>100.067</v>
      </c>
      <c r="FU407">
        <v>100.426</v>
      </c>
    </row>
    <row r="408" spans="1:177">
      <c r="A408">
        <v>392</v>
      </c>
      <c r="B408">
        <v>1621534351.6</v>
      </c>
      <c r="C408">
        <v>782.099999904633</v>
      </c>
      <c r="D408" t="s">
        <v>1080</v>
      </c>
      <c r="E408" t="s">
        <v>1081</v>
      </c>
      <c r="G408">
        <v>1621534351.6</v>
      </c>
      <c r="H408">
        <f>CD408*AF408*(BZ408-CA408)/(100*BS408*(1000-AF408*BZ408))</f>
        <v>0</v>
      </c>
      <c r="I408">
        <f>CD408*AF408*(BY408-BX408*(1000-AF408*CA408)/(1000-AF408*BZ408))/(100*BS408)</f>
        <v>0</v>
      </c>
      <c r="J408">
        <f>BX408 - IF(AF408&gt;1, I408*BS408*100.0/(AH408*CL408), 0)</f>
        <v>0</v>
      </c>
      <c r="K408">
        <f>((Q408-H408/2)*J408-I408)/(Q408+H408/2)</f>
        <v>0</v>
      </c>
      <c r="L408">
        <f>K408*(CE408+CF408)/1000.0</f>
        <v>0</v>
      </c>
      <c r="M408">
        <f>(BX408 - IF(AF408&gt;1, I408*BS408*100.0/(AH408*CL408), 0))*(CE408+CF408)/1000.0</f>
        <v>0</v>
      </c>
      <c r="N408">
        <f>2.0/((1/P408-1/O408)+SIGN(P408)*SQRT((1/P408-1/O408)*(1/P408-1/O408) + 4*BT408/((BT408+1)*(BT408+1))*(2*1/P408*1/O408-1/O408*1/O408)))</f>
        <v>0</v>
      </c>
      <c r="O408">
        <f>IF(LEFT(BU408,1)&lt;&gt;"0",IF(LEFT(BU408,1)="1",3.0,BV408),$D$5+$E$5*(CL408*CE408/($K$5*1000))+$F$5*(CL408*CE408/($K$5*1000))*MAX(MIN(BS408,$J$5),$I$5)*MAX(MIN(BS408,$J$5),$I$5)+$G$5*MAX(MIN(BS408,$J$5),$I$5)*(CL408*CE408/($K$5*1000))+$H$5*(CL408*CE408/($K$5*1000))*(CL408*CE408/($K$5*1000)))</f>
        <v>0</v>
      </c>
      <c r="P408">
        <f>H408*(1000-(1000*0.61365*exp(17.502*T408/(240.97+T408))/(CE408+CF408)+BZ408)/2)/(1000*0.61365*exp(17.502*T408/(240.97+T408))/(CE408+CF408)-BZ408)</f>
        <v>0</v>
      </c>
      <c r="Q408">
        <f>1/((BT408+1)/(N408/1.6)+1/(O408/1.37)) + BT408/((BT408+1)/(N408/1.6) + BT408/(O408/1.37))</f>
        <v>0</v>
      </c>
      <c r="R408">
        <f>(BP408*BR408)</f>
        <v>0</v>
      </c>
      <c r="S408">
        <f>(CG408+(R408+2*0.95*5.67E-8*(((CG408+$B$7)+273)^4-(CG408+273)^4)-44100*H408)/(1.84*29.3*O408+8*0.95*5.67E-8*(CG408+273)^3))</f>
        <v>0</v>
      </c>
      <c r="T408">
        <f>($C$7*CH408+$D$7*CI408+$E$7*S408)</f>
        <v>0</v>
      </c>
      <c r="U408">
        <f>0.61365*exp(17.502*T408/(240.97+T408))</f>
        <v>0</v>
      </c>
      <c r="V408">
        <f>(W408/X408*100)</f>
        <v>0</v>
      </c>
      <c r="W408">
        <f>BZ408*(CE408+CF408)/1000</f>
        <v>0</v>
      </c>
      <c r="X408">
        <f>0.61365*exp(17.502*CG408/(240.97+CG408))</f>
        <v>0</v>
      </c>
      <c r="Y408">
        <f>(U408-BZ408*(CE408+CF408)/1000)</f>
        <v>0</v>
      </c>
      <c r="Z408">
        <f>(-H408*44100)</f>
        <v>0</v>
      </c>
      <c r="AA408">
        <f>2*29.3*O408*0.92*(CG408-T408)</f>
        <v>0</v>
      </c>
      <c r="AB408">
        <f>2*0.95*5.67E-8*(((CG408+$B$7)+273)^4-(T408+273)^4)</f>
        <v>0</v>
      </c>
      <c r="AC408">
        <f>R408+AB408+Z408+AA408</f>
        <v>0</v>
      </c>
      <c r="AD408">
        <v>0</v>
      </c>
      <c r="AE408">
        <v>0</v>
      </c>
      <c r="AF408">
        <f>IF(AD408*$H$13&gt;=AH408,1.0,(AH408/(AH408-AD408*$H$13)))</f>
        <v>0</v>
      </c>
      <c r="AG408">
        <f>(AF408-1)*100</f>
        <v>0</v>
      </c>
      <c r="AH408">
        <f>MAX(0,($B$13+$C$13*CL408)/(1+$D$13*CL408)*CE408/(CG408+273)*$E$13)</f>
        <v>0</v>
      </c>
      <c r="AI408" t="s">
        <v>294</v>
      </c>
      <c r="AJ408">
        <v>0</v>
      </c>
      <c r="AK408">
        <v>0</v>
      </c>
      <c r="AL408">
        <f>AK408-AJ408</f>
        <v>0</v>
      </c>
      <c r="AM408">
        <f>AL408/AK408</f>
        <v>0</v>
      </c>
      <c r="AN408">
        <v>0</v>
      </c>
      <c r="AO408" t="s">
        <v>294</v>
      </c>
      <c r="AP408">
        <v>0</v>
      </c>
      <c r="AQ408">
        <v>0</v>
      </c>
      <c r="AR408">
        <f>1-AP408/AQ408</f>
        <v>0</v>
      </c>
      <c r="AS408">
        <v>0.5</v>
      </c>
      <c r="AT408">
        <f>BP408</f>
        <v>0</v>
      </c>
      <c r="AU408">
        <f>I408</f>
        <v>0</v>
      </c>
      <c r="AV408">
        <f>AR408*AS408*AT408</f>
        <v>0</v>
      </c>
      <c r="AW408">
        <f>BB408/AQ408</f>
        <v>0</v>
      </c>
      <c r="AX408">
        <f>(AU408-AN408)/AT408</f>
        <v>0</v>
      </c>
      <c r="AY408">
        <f>(AK408-AQ408)/AQ408</f>
        <v>0</v>
      </c>
      <c r="AZ408" t="s">
        <v>294</v>
      </c>
      <c r="BA408">
        <v>0</v>
      </c>
      <c r="BB408">
        <f>AQ408-BA408</f>
        <v>0</v>
      </c>
      <c r="BC408">
        <f>(AQ408-AP408)/(AQ408-BA408)</f>
        <v>0</v>
      </c>
      <c r="BD408">
        <f>(AK408-AQ408)/(AK408-BA408)</f>
        <v>0</v>
      </c>
      <c r="BE408">
        <f>(AQ408-AP408)/(AQ408-AJ408)</f>
        <v>0</v>
      </c>
      <c r="BF408">
        <f>(AK408-AQ408)/(AK408-AJ408)</f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f>$B$11*CM408+$C$11*CN408+$F$11*CO408*(1-CR408)</f>
        <v>0</v>
      </c>
      <c r="BP408">
        <f>BO408*BQ408</f>
        <v>0</v>
      </c>
      <c r="BQ408">
        <f>($B$11*$D$9+$C$11*$D$9+$F$11*((DB408+CT408)/MAX(DB408+CT408+DC408, 0.1)*$I$9+DC408/MAX(DB408+CT408+DC408, 0.1)*$J$9))/($B$11+$C$11+$F$11)</f>
        <v>0</v>
      </c>
      <c r="BR408">
        <f>($B$11*$K$9+$C$11*$K$9+$F$11*((DB408+CT408)/MAX(DB408+CT408+DC408, 0.1)*$P$9+DC408/MAX(DB408+CT408+DC408, 0.1)*$Q$9))/($B$11+$C$11+$F$11)</f>
        <v>0</v>
      </c>
      <c r="BS408">
        <v>6</v>
      </c>
      <c r="BT408">
        <v>0.5</v>
      </c>
      <c r="BU408" t="s">
        <v>295</v>
      </c>
      <c r="BV408">
        <v>2</v>
      </c>
      <c r="BW408">
        <v>1621534351.6</v>
      </c>
      <c r="BX408">
        <v>1288.66</v>
      </c>
      <c r="BY408">
        <v>1299.15</v>
      </c>
      <c r="BZ408">
        <v>12.937</v>
      </c>
      <c r="CA408">
        <v>12.9471</v>
      </c>
      <c r="CB408">
        <v>1275.87</v>
      </c>
      <c r="CC408">
        <v>12.7836</v>
      </c>
      <c r="CD408">
        <v>699.976</v>
      </c>
      <c r="CE408">
        <v>100.923</v>
      </c>
      <c r="CF408">
        <v>0.0999225</v>
      </c>
      <c r="CG408">
        <v>22.9289</v>
      </c>
      <c r="CH408">
        <v>22.8881</v>
      </c>
      <c r="CI408">
        <v>999.9</v>
      </c>
      <c r="CJ408">
        <v>0</v>
      </c>
      <c r="CK408">
        <v>0</v>
      </c>
      <c r="CL408">
        <v>9990</v>
      </c>
      <c r="CM408">
        <v>0</v>
      </c>
      <c r="CN408">
        <v>3.22278</v>
      </c>
      <c r="CO408">
        <v>599.812</v>
      </c>
      <c r="CP408">
        <v>0.932968</v>
      </c>
      <c r="CQ408">
        <v>0.0670323</v>
      </c>
      <c r="CR408">
        <v>0</v>
      </c>
      <c r="CS408">
        <v>3.4495</v>
      </c>
      <c r="CT408">
        <v>4.99951</v>
      </c>
      <c r="CU408">
        <v>88.7136</v>
      </c>
      <c r="CV408">
        <v>4812.53</v>
      </c>
      <c r="CW408">
        <v>37.562</v>
      </c>
      <c r="CX408">
        <v>41.375</v>
      </c>
      <c r="CY408">
        <v>39.937</v>
      </c>
      <c r="CZ408">
        <v>40.875</v>
      </c>
      <c r="DA408">
        <v>39.875</v>
      </c>
      <c r="DB408">
        <v>554.94</v>
      </c>
      <c r="DC408">
        <v>39.87</v>
      </c>
      <c r="DD408">
        <v>0</v>
      </c>
      <c r="DE408">
        <v>1621534355.2</v>
      </c>
      <c r="DF408">
        <v>0</v>
      </c>
      <c r="DG408">
        <v>3.46525</v>
      </c>
      <c r="DH408">
        <v>-0.769740172302943</v>
      </c>
      <c r="DI408">
        <v>22.8945948897949</v>
      </c>
      <c r="DJ408">
        <v>87.0558884615384</v>
      </c>
      <c r="DK408">
        <v>15</v>
      </c>
      <c r="DL408">
        <v>1621533543.5</v>
      </c>
      <c r="DM408" t="s">
        <v>296</v>
      </c>
      <c r="DN408">
        <v>1621533543</v>
      </c>
      <c r="DO408">
        <v>1621533543.5</v>
      </c>
      <c r="DP408">
        <v>4</v>
      </c>
      <c r="DQ408">
        <v>0.002</v>
      </c>
      <c r="DR408">
        <v>0.003</v>
      </c>
      <c r="DS408">
        <v>8.559</v>
      </c>
      <c r="DT408">
        <v>0.154</v>
      </c>
      <c r="DU408">
        <v>420</v>
      </c>
      <c r="DV408">
        <v>13</v>
      </c>
      <c r="DW408">
        <v>1.35</v>
      </c>
      <c r="DX408">
        <v>0.35</v>
      </c>
      <c r="DY408">
        <v>-10.0371812195122</v>
      </c>
      <c r="DZ408">
        <v>0.00833205574912791</v>
      </c>
      <c r="EA408">
        <v>0.279186522066146</v>
      </c>
      <c r="EB408">
        <v>1</v>
      </c>
      <c r="EC408">
        <v>3.43739117647059</v>
      </c>
      <c r="ED408">
        <v>0.00993805381879876</v>
      </c>
      <c r="EE408">
        <v>0.167317282901198</v>
      </c>
      <c r="EF408">
        <v>1</v>
      </c>
      <c r="EG408">
        <v>0.00190837073170732</v>
      </c>
      <c r="EH408">
        <v>-0.0271847106271777</v>
      </c>
      <c r="EI408">
        <v>0.00915603071725757</v>
      </c>
      <c r="EJ408">
        <v>1</v>
      </c>
      <c r="EK408">
        <v>3</v>
      </c>
      <c r="EL408">
        <v>3</v>
      </c>
      <c r="EM408" t="s">
        <v>297</v>
      </c>
      <c r="EN408">
        <v>100</v>
      </c>
      <c r="EO408">
        <v>100</v>
      </c>
      <c r="EP408">
        <v>12.79</v>
      </c>
      <c r="EQ408">
        <v>0.1534</v>
      </c>
      <c r="ER408">
        <v>5.25304998807394</v>
      </c>
      <c r="ES408">
        <v>0.0095515401478521</v>
      </c>
      <c r="ET408">
        <v>-4.08282145803731e-06</v>
      </c>
      <c r="EU408">
        <v>9.61633180237613e-10</v>
      </c>
      <c r="EV408">
        <v>-0.0133641391554055</v>
      </c>
      <c r="EW408">
        <v>0.00964955815971448</v>
      </c>
      <c r="EX408">
        <v>0.000351754833574242</v>
      </c>
      <c r="EY408">
        <v>-6.74969522547015e-06</v>
      </c>
      <c r="EZ408">
        <v>-1</v>
      </c>
      <c r="FA408">
        <v>-1</v>
      </c>
      <c r="FB408">
        <v>-1</v>
      </c>
      <c r="FC408">
        <v>-1</v>
      </c>
      <c r="FD408">
        <v>13.5</v>
      </c>
      <c r="FE408">
        <v>13.5</v>
      </c>
      <c r="FF408">
        <v>2</v>
      </c>
      <c r="FG408">
        <v>793.619</v>
      </c>
      <c r="FH408">
        <v>741.897</v>
      </c>
      <c r="FI408">
        <v>20</v>
      </c>
      <c r="FJ408">
        <v>26.6899</v>
      </c>
      <c r="FK408">
        <v>30.0001</v>
      </c>
      <c r="FL408">
        <v>26.7588</v>
      </c>
      <c r="FM408">
        <v>26.7341</v>
      </c>
      <c r="FN408">
        <v>67.2061</v>
      </c>
      <c r="FO408">
        <v>13.9836</v>
      </c>
      <c r="FP408">
        <v>6.08919</v>
      </c>
      <c r="FQ408">
        <v>20</v>
      </c>
      <c r="FR408">
        <v>1307.39</v>
      </c>
      <c r="FS408">
        <v>12.9953</v>
      </c>
      <c r="FT408">
        <v>100.068</v>
      </c>
      <c r="FU408">
        <v>100.426</v>
      </c>
    </row>
    <row r="409" spans="1:177">
      <c r="A409">
        <v>393</v>
      </c>
      <c r="B409">
        <v>1621534353.6</v>
      </c>
      <c r="C409">
        <v>784.099999904633</v>
      </c>
      <c r="D409" t="s">
        <v>1082</v>
      </c>
      <c r="E409" t="s">
        <v>1083</v>
      </c>
      <c r="G409">
        <v>1621534353.6</v>
      </c>
      <c r="H409">
        <f>CD409*AF409*(BZ409-CA409)/(100*BS409*(1000-AF409*BZ409))</f>
        <v>0</v>
      </c>
      <c r="I409">
        <f>CD409*AF409*(BY409-BX409*(1000-AF409*CA409)/(1000-AF409*BZ409))/(100*BS409)</f>
        <v>0</v>
      </c>
      <c r="J409">
        <f>BX409 - IF(AF409&gt;1, I409*BS409*100.0/(AH409*CL409), 0)</f>
        <v>0</v>
      </c>
      <c r="K409">
        <f>((Q409-H409/2)*J409-I409)/(Q409+H409/2)</f>
        <v>0</v>
      </c>
      <c r="L409">
        <f>K409*(CE409+CF409)/1000.0</f>
        <v>0</v>
      </c>
      <c r="M409">
        <f>(BX409 - IF(AF409&gt;1, I409*BS409*100.0/(AH409*CL409), 0))*(CE409+CF409)/1000.0</f>
        <v>0</v>
      </c>
      <c r="N409">
        <f>2.0/((1/P409-1/O409)+SIGN(P409)*SQRT((1/P409-1/O409)*(1/P409-1/O409) + 4*BT409/((BT409+1)*(BT409+1))*(2*1/P409*1/O409-1/O409*1/O409)))</f>
        <v>0</v>
      </c>
      <c r="O409">
        <f>IF(LEFT(BU409,1)&lt;&gt;"0",IF(LEFT(BU409,1)="1",3.0,BV409),$D$5+$E$5*(CL409*CE409/($K$5*1000))+$F$5*(CL409*CE409/($K$5*1000))*MAX(MIN(BS409,$J$5),$I$5)*MAX(MIN(BS409,$J$5),$I$5)+$G$5*MAX(MIN(BS409,$J$5),$I$5)*(CL409*CE409/($K$5*1000))+$H$5*(CL409*CE409/($K$5*1000))*(CL409*CE409/($K$5*1000)))</f>
        <v>0</v>
      </c>
      <c r="P409">
        <f>H409*(1000-(1000*0.61365*exp(17.502*T409/(240.97+T409))/(CE409+CF409)+BZ409)/2)/(1000*0.61365*exp(17.502*T409/(240.97+T409))/(CE409+CF409)-BZ409)</f>
        <v>0</v>
      </c>
      <c r="Q409">
        <f>1/((BT409+1)/(N409/1.6)+1/(O409/1.37)) + BT409/((BT409+1)/(N409/1.6) + BT409/(O409/1.37))</f>
        <v>0</v>
      </c>
      <c r="R409">
        <f>(BP409*BR409)</f>
        <v>0</v>
      </c>
      <c r="S409">
        <f>(CG409+(R409+2*0.95*5.67E-8*(((CG409+$B$7)+273)^4-(CG409+273)^4)-44100*H409)/(1.84*29.3*O409+8*0.95*5.67E-8*(CG409+273)^3))</f>
        <v>0</v>
      </c>
      <c r="T409">
        <f>($C$7*CH409+$D$7*CI409+$E$7*S409)</f>
        <v>0</v>
      </c>
      <c r="U409">
        <f>0.61365*exp(17.502*T409/(240.97+T409))</f>
        <v>0</v>
      </c>
      <c r="V409">
        <f>(W409/X409*100)</f>
        <v>0</v>
      </c>
      <c r="W409">
        <f>BZ409*(CE409+CF409)/1000</f>
        <v>0</v>
      </c>
      <c r="X409">
        <f>0.61365*exp(17.502*CG409/(240.97+CG409))</f>
        <v>0</v>
      </c>
      <c r="Y409">
        <f>(U409-BZ409*(CE409+CF409)/1000)</f>
        <v>0</v>
      </c>
      <c r="Z409">
        <f>(-H409*44100)</f>
        <v>0</v>
      </c>
      <c r="AA409">
        <f>2*29.3*O409*0.92*(CG409-T409)</f>
        <v>0</v>
      </c>
      <c r="AB409">
        <f>2*0.95*5.67E-8*(((CG409+$B$7)+273)^4-(T409+273)^4)</f>
        <v>0</v>
      </c>
      <c r="AC409">
        <f>R409+AB409+Z409+AA409</f>
        <v>0</v>
      </c>
      <c r="AD409">
        <v>0</v>
      </c>
      <c r="AE409">
        <v>0</v>
      </c>
      <c r="AF409">
        <f>IF(AD409*$H$13&gt;=AH409,1.0,(AH409/(AH409-AD409*$H$13)))</f>
        <v>0</v>
      </c>
      <c r="AG409">
        <f>(AF409-1)*100</f>
        <v>0</v>
      </c>
      <c r="AH409">
        <f>MAX(0,($B$13+$C$13*CL409)/(1+$D$13*CL409)*CE409/(CG409+273)*$E$13)</f>
        <v>0</v>
      </c>
      <c r="AI409" t="s">
        <v>294</v>
      </c>
      <c r="AJ409">
        <v>0</v>
      </c>
      <c r="AK409">
        <v>0</v>
      </c>
      <c r="AL409">
        <f>AK409-AJ409</f>
        <v>0</v>
      </c>
      <c r="AM409">
        <f>AL409/AK409</f>
        <v>0</v>
      </c>
      <c r="AN409">
        <v>0</v>
      </c>
      <c r="AO409" t="s">
        <v>294</v>
      </c>
      <c r="AP409">
        <v>0</v>
      </c>
      <c r="AQ409">
        <v>0</v>
      </c>
      <c r="AR409">
        <f>1-AP409/AQ409</f>
        <v>0</v>
      </c>
      <c r="AS409">
        <v>0.5</v>
      </c>
      <c r="AT409">
        <f>BP409</f>
        <v>0</v>
      </c>
      <c r="AU409">
        <f>I409</f>
        <v>0</v>
      </c>
      <c r="AV409">
        <f>AR409*AS409*AT409</f>
        <v>0</v>
      </c>
      <c r="AW409">
        <f>BB409/AQ409</f>
        <v>0</v>
      </c>
      <c r="AX409">
        <f>(AU409-AN409)/AT409</f>
        <v>0</v>
      </c>
      <c r="AY409">
        <f>(AK409-AQ409)/AQ409</f>
        <v>0</v>
      </c>
      <c r="AZ409" t="s">
        <v>294</v>
      </c>
      <c r="BA409">
        <v>0</v>
      </c>
      <c r="BB409">
        <f>AQ409-BA409</f>
        <v>0</v>
      </c>
      <c r="BC409">
        <f>(AQ409-AP409)/(AQ409-BA409)</f>
        <v>0</v>
      </c>
      <c r="BD409">
        <f>(AK409-AQ409)/(AK409-BA409)</f>
        <v>0</v>
      </c>
      <c r="BE409">
        <f>(AQ409-AP409)/(AQ409-AJ409)</f>
        <v>0</v>
      </c>
      <c r="BF409">
        <f>(AK409-AQ409)/(AK409-AJ409)</f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f>$B$11*CM409+$C$11*CN409+$F$11*CO409*(1-CR409)</f>
        <v>0</v>
      </c>
      <c r="BP409">
        <f>BO409*BQ409</f>
        <v>0</v>
      </c>
      <c r="BQ409">
        <f>($B$11*$D$9+$C$11*$D$9+$F$11*((DB409+CT409)/MAX(DB409+CT409+DC409, 0.1)*$I$9+DC409/MAX(DB409+CT409+DC409, 0.1)*$J$9))/($B$11+$C$11+$F$11)</f>
        <v>0</v>
      </c>
      <c r="BR409">
        <f>($B$11*$K$9+$C$11*$K$9+$F$11*((DB409+CT409)/MAX(DB409+CT409+DC409, 0.1)*$P$9+DC409/MAX(DB409+CT409+DC409, 0.1)*$Q$9))/($B$11+$C$11+$F$11)</f>
        <v>0</v>
      </c>
      <c r="BS409">
        <v>6</v>
      </c>
      <c r="BT409">
        <v>0.5</v>
      </c>
      <c r="BU409" t="s">
        <v>295</v>
      </c>
      <c r="BV409">
        <v>2</v>
      </c>
      <c r="BW409">
        <v>1621534353.6</v>
      </c>
      <c r="BX409">
        <v>1291.9</v>
      </c>
      <c r="BY409">
        <v>1302.08</v>
      </c>
      <c r="BZ409">
        <v>12.936</v>
      </c>
      <c r="CA409">
        <v>12.9218</v>
      </c>
      <c r="CB409">
        <v>1279.1</v>
      </c>
      <c r="CC409">
        <v>12.7827</v>
      </c>
      <c r="CD409">
        <v>699.87</v>
      </c>
      <c r="CE409">
        <v>100.928</v>
      </c>
      <c r="CF409">
        <v>0.100472</v>
      </c>
      <c r="CG409">
        <v>22.9258</v>
      </c>
      <c r="CH409">
        <v>22.8984</v>
      </c>
      <c r="CI409">
        <v>999.9</v>
      </c>
      <c r="CJ409">
        <v>0</v>
      </c>
      <c r="CK409">
        <v>0</v>
      </c>
      <c r="CL409">
        <v>9900</v>
      </c>
      <c r="CM409">
        <v>0</v>
      </c>
      <c r="CN409">
        <v>3.22278</v>
      </c>
      <c r="CO409">
        <v>599.815</v>
      </c>
      <c r="CP409">
        <v>0.932968</v>
      </c>
      <c r="CQ409">
        <v>0.0670323</v>
      </c>
      <c r="CR409">
        <v>0</v>
      </c>
      <c r="CS409">
        <v>3.5649</v>
      </c>
      <c r="CT409">
        <v>4.99951</v>
      </c>
      <c r="CU409">
        <v>88.5605</v>
      </c>
      <c r="CV409">
        <v>4812.56</v>
      </c>
      <c r="CW409">
        <v>37.562</v>
      </c>
      <c r="CX409">
        <v>41.375</v>
      </c>
      <c r="CY409">
        <v>40</v>
      </c>
      <c r="CZ409">
        <v>40.875</v>
      </c>
      <c r="DA409">
        <v>39.875</v>
      </c>
      <c r="DB409">
        <v>554.94</v>
      </c>
      <c r="DC409">
        <v>39.87</v>
      </c>
      <c r="DD409">
        <v>0</v>
      </c>
      <c r="DE409">
        <v>1621534357.6</v>
      </c>
      <c r="DF409">
        <v>0</v>
      </c>
      <c r="DG409">
        <v>3.46259615384615</v>
      </c>
      <c r="DH409">
        <v>-0.283476922911774</v>
      </c>
      <c r="DI409">
        <v>17.6792102669933</v>
      </c>
      <c r="DJ409">
        <v>87.6759807692308</v>
      </c>
      <c r="DK409">
        <v>15</v>
      </c>
      <c r="DL409">
        <v>1621533543.5</v>
      </c>
      <c r="DM409" t="s">
        <v>296</v>
      </c>
      <c r="DN409">
        <v>1621533543</v>
      </c>
      <c r="DO409">
        <v>1621533543.5</v>
      </c>
      <c r="DP409">
        <v>4</v>
      </c>
      <c r="DQ409">
        <v>0.002</v>
      </c>
      <c r="DR409">
        <v>0.003</v>
      </c>
      <c r="DS409">
        <v>8.559</v>
      </c>
      <c r="DT409">
        <v>0.154</v>
      </c>
      <c r="DU409">
        <v>420</v>
      </c>
      <c r="DV409">
        <v>13</v>
      </c>
      <c r="DW409">
        <v>1.35</v>
      </c>
      <c r="DX409">
        <v>0.35</v>
      </c>
      <c r="DY409">
        <v>-10.0347621951219</v>
      </c>
      <c r="DZ409">
        <v>-0.366374425087144</v>
      </c>
      <c r="EA409">
        <v>0.259469345813976</v>
      </c>
      <c r="EB409">
        <v>1</v>
      </c>
      <c r="EC409">
        <v>3.44955882352941</v>
      </c>
      <c r="ED409">
        <v>-0.186703536769599</v>
      </c>
      <c r="EE409">
        <v>0.160772680437587</v>
      </c>
      <c r="EF409">
        <v>1</v>
      </c>
      <c r="EG409">
        <v>0.000487534146341463</v>
      </c>
      <c r="EH409">
        <v>-0.0507452513937282</v>
      </c>
      <c r="EI409">
        <v>0.00846586844964898</v>
      </c>
      <c r="EJ409">
        <v>1</v>
      </c>
      <c r="EK409">
        <v>3</v>
      </c>
      <c r="EL409">
        <v>3</v>
      </c>
      <c r="EM409" t="s">
        <v>297</v>
      </c>
      <c r="EN409">
        <v>100</v>
      </c>
      <c r="EO409">
        <v>100</v>
      </c>
      <c r="EP409">
        <v>12.8</v>
      </c>
      <c r="EQ409">
        <v>0.1533</v>
      </c>
      <c r="ER409">
        <v>5.25304998807394</v>
      </c>
      <c r="ES409">
        <v>0.0095515401478521</v>
      </c>
      <c r="ET409">
        <v>-4.08282145803731e-06</v>
      </c>
      <c r="EU409">
        <v>9.61633180237613e-10</v>
      </c>
      <c r="EV409">
        <v>-0.0133641391554055</v>
      </c>
      <c r="EW409">
        <v>0.00964955815971448</v>
      </c>
      <c r="EX409">
        <v>0.000351754833574242</v>
      </c>
      <c r="EY409">
        <v>-6.74969522547015e-06</v>
      </c>
      <c r="EZ409">
        <v>-1</v>
      </c>
      <c r="FA409">
        <v>-1</v>
      </c>
      <c r="FB409">
        <v>-1</v>
      </c>
      <c r="FC409">
        <v>-1</v>
      </c>
      <c r="FD409">
        <v>13.5</v>
      </c>
      <c r="FE409">
        <v>13.5</v>
      </c>
      <c r="FF409">
        <v>2</v>
      </c>
      <c r="FG409">
        <v>792.908</v>
      </c>
      <c r="FH409">
        <v>741.708</v>
      </c>
      <c r="FI409">
        <v>20</v>
      </c>
      <c r="FJ409">
        <v>26.6891</v>
      </c>
      <c r="FK409">
        <v>30.0001</v>
      </c>
      <c r="FL409">
        <v>26.7588</v>
      </c>
      <c r="FM409">
        <v>26.7341</v>
      </c>
      <c r="FN409">
        <v>67.3434</v>
      </c>
      <c r="FO409">
        <v>13.9836</v>
      </c>
      <c r="FP409">
        <v>6.08919</v>
      </c>
      <c r="FQ409">
        <v>20</v>
      </c>
      <c r="FR409">
        <v>1310.75</v>
      </c>
      <c r="FS409">
        <v>12.9953</v>
      </c>
      <c r="FT409">
        <v>100.065</v>
      </c>
      <c r="FU409">
        <v>100.422</v>
      </c>
    </row>
    <row r="410" spans="1:177">
      <c r="A410">
        <v>394</v>
      </c>
      <c r="B410">
        <v>1621534355.6</v>
      </c>
      <c r="C410">
        <v>786.099999904633</v>
      </c>
      <c r="D410" t="s">
        <v>1084</v>
      </c>
      <c r="E410" t="s">
        <v>1085</v>
      </c>
      <c r="G410">
        <v>1621534355.6</v>
      </c>
      <c r="H410">
        <f>CD410*AF410*(BZ410-CA410)/(100*BS410*(1000-AF410*BZ410))</f>
        <v>0</v>
      </c>
      <c r="I410">
        <f>CD410*AF410*(BY410-BX410*(1000-AF410*CA410)/(1000-AF410*BZ410))/(100*BS410)</f>
        <v>0</v>
      </c>
      <c r="J410">
        <f>BX410 - IF(AF410&gt;1, I410*BS410*100.0/(AH410*CL410), 0)</f>
        <v>0</v>
      </c>
      <c r="K410">
        <f>((Q410-H410/2)*J410-I410)/(Q410+H410/2)</f>
        <v>0</v>
      </c>
      <c r="L410">
        <f>K410*(CE410+CF410)/1000.0</f>
        <v>0</v>
      </c>
      <c r="M410">
        <f>(BX410 - IF(AF410&gt;1, I410*BS410*100.0/(AH410*CL410), 0))*(CE410+CF410)/1000.0</f>
        <v>0</v>
      </c>
      <c r="N410">
        <f>2.0/((1/P410-1/O410)+SIGN(P410)*SQRT((1/P410-1/O410)*(1/P410-1/O410) + 4*BT410/((BT410+1)*(BT410+1))*(2*1/P410*1/O410-1/O410*1/O410)))</f>
        <v>0</v>
      </c>
      <c r="O410">
        <f>IF(LEFT(BU410,1)&lt;&gt;"0",IF(LEFT(BU410,1)="1",3.0,BV410),$D$5+$E$5*(CL410*CE410/($K$5*1000))+$F$5*(CL410*CE410/($K$5*1000))*MAX(MIN(BS410,$J$5),$I$5)*MAX(MIN(BS410,$J$5),$I$5)+$G$5*MAX(MIN(BS410,$J$5),$I$5)*(CL410*CE410/($K$5*1000))+$H$5*(CL410*CE410/($K$5*1000))*(CL410*CE410/($K$5*1000)))</f>
        <v>0</v>
      </c>
      <c r="P410">
        <f>H410*(1000-(1000*0.61365*exp(17.502*T410/(240.97+T410))/(CE410+CF410)+BZ410)/2)/(1000*0.61365*exp(17.502*T410/(240.97+T410))/(CE410+CF410)-BZ410)</f>
        <v>0</v>
      </c>
      <c r="Q410">
        <f>1/((BT410+1)/(N410/1.6)+1/(O410/1.37)) + BT410/((BT410+1)/(N410/1.6) + BT410/(O410/1.37))</f>
        <v>0</v>
      </c>
      <c r="R410">
        <f>(BP410*BR410)</f>
        <v>0</v>
      </c>
      <c r="S410">
        <f>(CG410+(R410+2*0.95*5.67E-8*(((CG410+$B$7)+273)^4-(CG410+273)^4)-44100*H410)/(1.84*29.3*O410+8*0.95*5.67E-8*(CG410+273)^3))</f>
        <v>0</v>
      </c>
      <c r="T410">
        <f>($C$7*CH410+$D$7*CI410+$E$7*S410)</f>
        <v>0</v>
      </c>
      <c r="U410">
        <f>0.61365*exp(17.502*T410/(240.97+T410))</f>
        <v>0</v>
      </c>
      <c r="V410">
        <f>(W410/X410*100)</f>
        <v>0</v>
      </c>
      <c r="W410">
        <f>BZ410*(CE410+CF410)/1000</f>
        <v>0</v>
      </c>
      <c r="X410">
        <f>0.61365*exp(17.502*CG410/(240.97+CG410))</f>
        <v>0</v>
      </c>
      <c r="Y410">
        <f>(U410-BZ410*(CE410+CF410)/1000)</f>
        <v>0</v>
      </c>
      <c r="Z410">
        <f>(-H410*44100)</f>
        <v>0</v>
      </c>
      <c r="AA410">
        <f>2*29.3*O410*0.92*(CG410-T410)</f>
        <v>0</v>
      </c>
      <c r="AB410">
        <f>2*0.95*5.67E-8*(((CG410+$B$7)+273)^4-(T410+273)^4)</f>
        <v>0</v>
      </c>
      <c r="AC410">
        <f>R410+AB410+Z410+AA410</f>
        <v>0</v>
      </c>
      <c r="AD410">
        <v>0</v>
      </c>
      <c r="AE410">
        <v>0</v>
      </c>
      <c r="AF410">
        <f>IF(AD410*$H$13&gt;=AH410,1.0,(AH410/(AH410-AD410*$H$13)))</f>
        <v>0</v>
      </c>
      <c r="AG410">
        <f>(AF410-1)*100</f>
        <v>0</v>
      </c>
      <c r="AH410">
        <f>MAX(0,($B$13+$C$13*CL410)/(1+$D$13*CL410)*CE410/(CG410+273)*$E$13)</f>
        <v>0</v>
      </c>
      <c r="AI410" t="s">
        <v>294</v>
      </c>
      <c r="AJ410">
        <v>0</v>
      </c>
      <c r="AK410">
        <v>0</v>
      </c>
      <c r="AL410">
        <f>AK410-AJ410</f>
        <v>0</v>
      </c>
      <c r="AM410">
        <f>AL410/AK410</f>
        <v>0</v>
      </c>
      <c r="AN410">
        <v>0</v>
      </c>
      <c r="AO410" t="s">
        <v>294</v>
      </c>
      <c r="AP410">
        <v>0</v>
      </c>
      <c r="AQ410">
        <v>0</v>
      </c>
      <c r="AR410">
        <f>1-AP410/AQ410</f>
        <v>0</v>
      </c>
      <c r="AS410">
        <v>0.5</v>
      </c>
      <c r="AT410">
        <f>BP410</f>
        <v>0</v>
      </c>
      <c r="AU410">
        <f>I410</f>
        <v>0</v>
      </c>
      <c r="AV410">
        <f>AR410*AS410*AT410</f>
        <v>0</v>
      </c>
      <c r="AW410">
        <f>BB410/AQ410</f>
        <v>0</v>
      </c>
      <c r="AX410">
        <f>(AU410-AN410)/AT410</f>
        <v>0</v>
      </c>
      <c r="AY410">
        <f>(AK410-AQ410)/AQ410</f>
        <v>0</v>
      </c>
      <c r="AZ410" t="s">
        <v>294</v>
      </c>
      <c r="BA410">
        <v>0</v>
      </c>
      <c r="BB410">
        <f>AQ410-BA410</f>
        <v>0</v>
      </c>
      <c r="BC410">
        <f>(AQ410-AP410)/(AQ410-BA410)</f>
        <v>0</v>
      </c>
      <c r="BD410">
        <f>(AK410-AQ410)/(AK410-BA410)</f>
        <v>0</v>
      </c>
      <c r="BE410">
        <f>(AQ410-AP410)/(AQ410-AJ410)</f>
        <v>0</v>
      </c>
      <c r="BF410">
        <f>(AK410-AQ410)/(AK410-AJ410)</f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f>$B$11*CM410+$C$11*CN410+$F$11*CO410*(1-CR410)</f>
        <v>0</v>
      </c>
      <c r="BP410">
        <f>BO410*BQ410</f>
        <v>0</v>
      </c>
      <c r="BQ410">
        <f>($B$11*$D$9+$C$11*$D$9+$F$11*((DB410+CT410)/MAX(DB410+CT410+DC410, 0.1)*$I$9+DC410/MAX(DB410+CT410+DC410, 0.1)*$J$9))/($B$11+$C$11+$F$11)</f>
        <v>0</v>
      </c>
      <c r="BR410">
        <f>($B$11*$K$9+$C$11*$K$9+$F$11*((DB410+CT410)/MAX(DB410+CT410+DC410, 0.1)*$P$9+DC410/MAX(DB410+CT410+DC410, 0.1)*$Q$9))/($B$11+$C$11+$F$11)</f>
        <v>0</v>
      </c>
      <c r="BS410">
        <v>6</v>
      </c>
      <c r="BT410">
        <v>0.5</v>
      </c>
      <c r="BU410" t="s">
        <v>295</v>
      </c>
      <c r="BV410">
        <v>2</v>
      </c>
      <c r="BW410">
        <v>1621534355.6</v>
      </c>
      <c r="BX410">
        <v>1295.35</v>
      </c>
      <c r="BY410">
        <v>1306</v>
      </c>
      <c r="BZ410">
        <v>12.9454</v>
      </c>
      <c r="CA410">
        <v>12.9564</v>
      </c>
      <c r="CB410">
        <v>1282.53</v>
      </c>
      <c r="CC410">
        <v>12.7919</v>
      </c>
      <c r="CD410">
        <v>700.097</v>
      </c>
      <c r="CE410">
        <v>100.921</v>
      </c>
      <c r="CF410">
        <v>0.0999492</v>
      </c>
      <c r="CG410">
        <v>22.9258</v>
      </c>
      <c r="CH410">
        <v>22.9004</v>
      </c>
      <c r="CI410">
        <v>999.9</v>
      </c>
      <c r="CJ410">
        <v>0</v>
      </c>
      <c r="CK410">
        <v>0</v>
      </c>
      <c r="CL410">
        <v>10020</v>
      </c>
      <c r="CM410">
        <v>0</v>
      </c>
      <c r="CN410">
        <v>3.22278</v>
      </c>
      <c r="CO410">
        <v>599.8</v>
      </c>
      <c r="CP410">
        <v>0.932968</v>
      </c>
      <c r="CQ410">
        <v>0.0670323</v>
      </c>
      <c r="CR410">
        <v>0</v>
      </c>
      <c r="CS410">
        <v>3.313</v>
      </c>
      <c r="CT410">
        <v>4.99951</v>
      </c>
      <c r="CU410">
        <v>88.6761</v>
      </c>
      <c r="CV410">
        <v>4812.44</v>
      </c>
      <c r="CW410">
        <v>37.562</v>
      </c>
      <c r="CX410">
        <v>41.375</v>
      </c>
      <c r="CY410">
        <v>39.937</v>
      </c>
      <c r="CZ410">
        <v>40.875</v>
      </c>
      <c r="DA410">
        <v>39.875</v>
      </c>
      <c r="DB410">
        <v>554.93</v>
      </c>
      <c r="DC410">
        <v>39.87</v>
      </c>
      <c r="DD410">
        <v>0</v>
      </c>
      <c r="DE410">
        <v>1621534359.4</v>
      </c>
      <c r="DF410">
        <v>0</v>
      </c>
      <c r="DG410">
        <v>3.426228</v>
      </c>
      <c r="DH410">
        <v>-0.269200004542161</v>
      </c>
      <c r="DI410">
        <v>9.37726153727748</v>
      </c>
      <c r="DJ410">
        <v>88.269148</v>
      </c>
      <c r="DK410">
        <v>15</v>
      </c>
      <c r="DL410">
        <v>1621533543.5</v>
      </c>
      <c r="DM410" t="s">
        <v>296</v>
      </c>
      <c r="DN410">
        <v>1621533543</v>
      </c>
      <c r="DO410">
        <v>1621533543.5</v>
      </c>
      <c r="DP410">
        <v>4</v>
      </c>
      <c r="DQ410">
        <v>0.002</v>
      </c>
      <c r="DR410">
        <v>0.003</v>
      </c>
      <c r="DS410">
        <v>8.559</v>
      </c>
      <c r="DT410">
        <v>0.154</v>
      </c>
      <c r="DU410">
        <v>420</v>
      </c>
      <c r="DV410">
        <v>13</v>
      </c>
      <c r="DW410">
        <v>1.35</v>
      </c>
      <c r="DX410">
        <v>0.35</v>
      </c>
      <c r="DY410">
        <v>-9.99106414634146</v>
      </c>
      <c r="DZ410">
        <v>-0.218416306620203</v>
      </c>
      <c r="EA410">
        <v>0.313066099207582</v>
      </c>
      <c r="EB410">
        <v>1</v>
      </c>
      <c r="EC410">
        <v>3.44358857142857</v>
      </c>
      <c r="ED410">
        <v>-0.0631818527124867</v>
      </c>
      <c r="EE410">
        <v>0.160268404820393</v>
      </c>
      <c r="EF410">
        <v>1</v>
      </c>
      <c r="EG410">
        <v>0.00115096743658537</v>
      </c>
      <c r="EH410">
        <v>-0.0364669612243902</v>
      </c>
      <c r="EI410">
        <v>0.00886712459521167</v>
      </c>
      <c r="EJ410">
        <v>1</v>
      </c>
      <c r="EK410">
        <v>3</v>
      </c>
      <c r="EL410">
        <v>3</v>
      </c>
      <c r="EM410" t="s">
        <v>297</v>
      </c>
      <c r="EN410">
        <v>100</v>
      </c>
      <c r="EO410">
        <v>100</v>
      </c>
      <c r="EP410">
        <v>12.82</v>
      </c>
      <c r="EQ410">
        <v>0.1535</v>
      </c>
      <c r="ER410">
        <v>5.25304998807394</v>
      </c>
      <c r="ES410">
        <v>0.0095515401478521</v>
      </c>
      <c r="ET410">
        <v>-4.08282145803731e-06</v>
      </c>
      <c r="EU410">
        <v>9.61633180237613e-10</v>
      </c>
      <c r="EV410">
        <v>-0.0133641391554055</v>
      </c>
      <c r="EW410">
        <v>0.00964955815971448</v>
      </c>
      <c r="EX410">
        <v>0.000351754833574242</v>
      </c>
      <c r="EY410">
        <v>-6.74969522547015e-06</v>
      </c>
      <c r="EZ410">
        <v>-1</v>
      </c>
      <c r="FA410">
        <v>-1</v>
      </c>
      <c r="FB410">
        <v>-1</v>
      </c>
      <c r="FC410">
        <v>-1</v>
      </c>
      <c r="FD410">
        <v>13.5</v>
      </c>
      <c r="FE410">
        <v>13.5</v>
      </c>
      <c r="FF410">
        <v>2</v>
      </c>
      <c r="FG410">
        <v>793.264</v>
      </c>
      <c r="FH410">
        <v>741.707</v>
      </c>
      <c r="FI410">
        <v>19.9998</v>
      </c>
      <c r="FJ410">
        <v>26.6891</v>
      </c>
      <c r="FK410">
        <v>30.0001</v>
      </c>
      <c r="FL410">
        <v>26.7588</v>
      </c>
      <c r="FM410">
        <v>26.7341</v>
      </c>
      <c r="FN410">
        <v>67.4869</v>
      </c>
      <c r="FO410">
        <v>13.9836</v>
      </c>
      <c r="FP410">
        <v>6.08919</v>
      </c>
      <c r="FQ410">
        <v>20</v>
      </c>
      <c r="FR410">
        <v>1314.13</v>
      </c>
      <c r="FS410">
        <v>12.9953</v>
      </c>
      <c r="FT410">
        <v>100.068</v>
      </c>
      <c r="FU410">
        <v>100.431</v>
      </c>
    </row>
    <row r="411" spans="1:177">
      <c r="A411">
        <v>395</v>
      </c>
      <c r="B411">
        <v>1621534357.6</v>
      </c>
      <c r="C411">
        <v>788.099999904633</v>
      </c>
      <c r="D411" t="s">
        <v>1086</v>
      </c>
      <c r="E411" t="s">
        <v>1087</v>
      </c>
      <c r="G411">
        <v>1621534357.6</v>
      </c>
      <c r="H411">
        <f>CD411*AF411*(BZ411-CA411)/(100*BS411*(1000-AF411*BZ411))</f>
        <v>0</v>
      </c>
      <c r="I411">
        <f>CD411*AF411*(BY411-BX411*(1000-AF411*CA411)/(1000-AF411*BZ411))/(100*BS411)</f>
        <v>0</v>
      </c>
      <c r="J411">
        <f>BX411 - IF(AF411&gt;1, I411*BS411*100.0/(AH411*CL411), 0)</f>
        <v>0</v>
      </c>
      <c r="K411">
        <f>((Q411-H411/2)*J411-I411)/(Q411+H411/2)</f>
        <v>0</v>
      </c>
      <c r="L411">
        <f>K411*(CE411+CF411)/1000.0</f>
        <v>0</v>
      </c>
      <c r="M411">
        <f>(BX411 - IF(AF411&gt;1, I411*BS411*100.0/(AH411*CL411), 0))*(CE411+CF411)/1000.0</f>
        <v>0</v>
      </c>
      <c r="N411">
        <f>2.0/((1/P411-1/O411)+SIGN(P411)*SQRT((1/P411-1/O411)*(1/P411-1/O411) + 4*BT411/((BT411+1)*(BT411+1))*(2*1/P411*1/O411-1/O411*1/O411)))</f>
        <v>0</v>
      </c>
      <c r="O411">
        <f>IF(LEFT(BU411,1)&lt;&gt;"0",IF(LEFT(BU411,1)="1",3.0,BV411),$D$5+$E$5*(CL411*CE411/($K$5*1000))+$F$5*(CL411*CE411/($K$5*1000))*MAX(MIN(BS411,$J$5),$I$5)*MAX(MIN(BS411,$J$5),$I$5)+$G$5*MAX(MIN(BS411,$J$5),$I$5)*(CL411*CE411/($K$5*1000))+$H$5*(CL411*CE411/($K$5*1000))*(CL411*CE411/($K$5*1000)))</f>
        <v>0</v>
      </c>
      <c r="P411">
        <f>H411*(1000-(1000*0.61365*exp(17.502*T411/(240.97+T411))/(CE411+CF411)+BZ411)/2)/(1000*0.61365*exp(17.502*T411/(240.97+T411))/(CE411+CF411)-BZ411)</f>
        <v>0</v>
      </c>
      <c r="Q411">
        <f>1/((BT411+1)/(N411/1.6)+1/(O411/1.37)) + BT411/((BT411+1)/(N411/1.6) + BT411/(O411/1.37))</f>
        <v>0</v>
      </c>
      <c r="R411">
        <f>(BP411*BR411)</f>
        <v>0</v>
      </c>
      <c r="S411">
        <f>(CG411+(R411+2*0.95*5.67E-8*(((CG411+$B$7)+273)^4-(CG411+273)^4)-44100*H411)/(1.84*29.3*O411+8*0.95*5.67E-8*(CG411+273)^3))</f>
        <v>0</v>
      </c>
      <c r="T411">
        <f>($C$7*CH411+$D$7*CI411+$E$7*S411)</f>
        <v>0</v>
      </c>
      <c r="U411">
        <f>0.61365*exp(17.502*T411/(240.97+T411))</f>
        <v>0</v>
      </c>
      <c r="V411">
        <f>(W411/X411*100)</f>
        <v>0</v>
      </c>
      <c r="W411">
        <f>BZ411*(CE411+CF411)/1000</f>
        <v>0</v>
      </c>
      <c r="X411">
        <f>0.61365*exp(17.502*CG411/(240.97+CG411))</f>
        <v>0</v>
      </c>
      <c r="Y411">
        <f>(U411-BZ411*(CE411+CF411)/1000)</f>
        <v>0</v>
      </c>
      <c r="Z411">
        <f>(-H411*44100)</f>
        <v>0</v>
      </c>
      <c r="AA411">
        <f>2*29.3*O411*0.92*(CG411-T411)</f>
        <v>0</v>
      </c>
      <c r="AB411">
        <f>2*0.95*5.67E-8*(((CG411+$B$7)+273)^4-(T411+273)^4)</f>
        <v>0</v>
      </c>
      <c r="AC411">
        <f>R411+AB411+Z411+AA411</f>
        <v>0</v>
      </c>
      <c r="AD411">
        <v>0</v>
      </c>
      <c r="AE411">
        <v>0</v>
      </c>
      <c r="AF411">
        <f>IF(AD411*$H$13&gt;=AH411,1.0,(AH411/(AH411-AD411*$H$13)))</f>
        <v>0</v>
      </c>
      <c r="AG411">
        <f>(AF411-1)*100</f>
        <v>0</v>
      </c>
      <c r="AH411">
        <f>MAX(0,($B$13+$C$13*CL411)/(1+$D$13*CL411)*CE411/(CG411+273)*$E$13)</f>
        <v>0</v>
      </c>
      <c r="AI411" t="s">
        <v>294</v>
      </c>
      <c r="AJ411">
        <v>0</v>
      </c>
      <c r="AK411">
        <v>0</v>
      </c>
      <c r="AL411">
        <f>AK411-AJ411</f>
        <v>0</v>
      </c>
      <c r="AM411">
        <f>AL411/AK411</f>
        <v>0</v>
      </c>
      <c r="AN411">
        <v>0</v>
      </c>
      <c r="AO411" t="s">
        <v>294</v>
      </c>
      <c r="AP411">
        <v>0</v>
      </c>
      <c r="AQ411">
        <v>0</v>
      </c>
      <c r="AR411">
        <f>1-AP411/AQ411</f>
        <v>0</v>
      </c>
      <c r="AS411">
        <v>0.5</v>
      </c>
      <c r="AT411">
        <f>BP411</f>
        <v>0</v>
      </c>
      <c r="AU411">
        <f>I411</f>
        <v>0</v>
      </c>
      <c r="AV411">
        <f>AR411*AS411*AT411</f>
        <v>0</v>
      </c>
      <c r="AW411">
        <f>BB411/AQ411</f>
        <v>0</v>
      </c>
      <c r="AX411">
        <f>(AU411-AN411)/AT411</f>
        <v>0</v>
      </c>
      <c r="AY411">
        <f>(AK411-AQ411)/AQ411</f>
        <v>0</v>
      </c>
      <c r="AZ411" t="s">
        <v>294</v>
      </c>
      <c r="BA411">
        <v>0</v>
      </c>
      <c r="BB411">
        <f>AQ411-BA411</f>
        <v>0</v>
      </c>
      <c r="BC411">
        <f>(AQ411-AP411)/(AQ411-BA411)</f>
        <v>0</v>
      </c>
      <c r="BD411">
        <f>(AK411-AQ411)/(AK411-BA411)</f>
        <v>0</v>
      </c>
      <c r="BE411">
        <f>(AQ411-AP411)/(AQ411-AJ411)</f>
        <v>0</v>
      </c>
      <c r="BF411">
        <f>(AK411-AQ411)/(AK411-AJ411)</f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f>$B$11*CM411+$C$11*CN411+$F$11*CO411*(1-CR411)</f>
        <v>0</v>
      </c>
      <c r="BP411">
        <f>BO411*BQ411</f>
        <v>0</v>
      </c>
      <c r="BQ411">
        <f>($B$11*$D$9+$C$11*$D$9+$F$11*((DB411+CT411)/MAX(DB411+CT411+DC411, 0.1)*$I$9+DC411/MAX(DB411+CT411+DC411, 0.1)*$J$9))/($B$11+$C$11+$F$11)</f>
        <v>0</v>
      </c>
      <c r="BR411">
        <f>($B$11*$K$9+$C$11*$K$9+$F$11*((DB411+CT411)/MAX(DB411+CT411+DC411, 0.1)*$P$9+DC411/MAX(DB411+CT411+DC411, 0.1)*$Q$9))/($B$11+$C$11+$F$11)</f>
        <v>0</v>
      </c>
      <c r="BS411">
        <v>6</v>
      </c>
      <c r="BT411">
        <v>0.5</v>
      </c>
      <c r="BU411" t="s">
        <v>295</v>
      </c>
      <c r="BV411">
        <v>2</v>
      </c>
      <c r="BW411">
        <v>1621534357.6</v>
      </c>
      <c r="BX411">
        <v>1299.01</v>
      </c>
      <c r="BY411">
        <v>1309.14</v>
      </c>
      <c r="BZ411">
        <v>12.9425</v>
      </c>
      <c r="CA411">
        <v>12.9464</v>
      </c>
      <c r="CB411">
        <v>1286.18</v>
      </c>
      <c r="CC411">
        <v>12.789</v>
      </c>
      <c r="CD411">
        <v>700.312</v>
      </c>
      <c r="CE411">
        <v>100.92</v>
      </c>
      <c r="CF411">
        <v>0.0989489</v>
      </c>
      <c r="CG411">
        <v>22.9228</v>
      </c>
      <c r="CH411">
        <v>22.9034</v>
      </c>
      <c r="CI411">
        <v>999.9</v>
      </c>
      <c r="CJ411">
        <v>0</v>
      </c>
      <c r="CK411">
        <v>0</v>
      </c>
      <c r="CL411">
        <v>10040</v>
      </c>
      <c r="CM411">
        <v>0</v>
      </c>
      <c r="CN411">
        <v>3.22278</v>
      </c>
      <c r="CO411">
        <v>599.806</v>
      </c>
      <c r="CP411">
        <v>0.932968</v>
      </c>
      <c r="CQ411">
        <v>0.0670323</v>
      </c>
      <c r="CR411">
        <v>0</v>
      </c>
      <c r="CS411">
        <v>2.9709</v>
      </c>
      <c r="CT411">
        <v>4.99951</v>
      </c>
      <c r="CU411">
        <v>89.0757</v>
      </c>
      <c r="CV411">
        <v>4812.48</v>
      </c>
      <c r="CW411">
        <v>37.562</v>
      </c>
      <c r="CX411">
        <v>41.375</v>
      </c>
      <c r="CY411">
        <v>39.937</v>
      </c>
      <c r="CZ411">
        <v>40.875</v>
      </c>
      <c r="DA411">
        <v>39.875</v>
      </c>
      <c r="DB411">
        <v>554.94</v>
      </c>
      <c r="DC411">
        <v>39.87</v>
      </c>
      <c r="DD411">
        <v>0</v>
      </c>
      <c r="DE411">
        <v>1621534361.2</v>
      </c>
      <c r="DF411">
        <v>0</v>
      </c>
      <c r="DG411">
        <v>3.41797307692308</v>
      </c>
      <c r="DH411">
        <v>-0.244625648937763</v>
      </c>
      <c r="DI411">
        <v>2.52743588384446</v>
      </c>
      <c r="DJ411">
        <v>88.6094192307692</v>
      </c>
      <c r="DK411">
        <v>15</v>
      </c>
      <c r="DL411">
        <v>1621533543.5</v>
      </c>
      <c r="DM411" t="s">
        <v>296</v>
      </c>
      <c r="DN411">
        <v>1621533543</v>
      </c>
      <c r="DO411">
        <v>1621533543.5</v>
      </c>
      <c r="DP411">
        <v>4</v>
      </c>
      <c r="DQ411">
        <v>0.002</v>
      </c>
      <c r="DR411">
        <v>0.003</v>
      </c>
      <c r="DS411">
        <v>8.559</v>
      </c>
      <c r="DT411">
        <v>0.154</v>
      </c>
      <c r="DU411">
        <v>420</v>
      </c>
      <c r="DV411">
        <v>13</v>
      </c>
      <c r="DW411">
        <v>1.35</v>
      </c>
      <c r="DX411">
        <v>0.35</v>
      </c>
      <c r="DY411">
        <v>-10.048152195122</v>
      </c>
      <c r="DZ411">
        <v>-0.638894216027881</v>
      </c>
      <c r="EA411">
        <v>0.299662698440505</v>
      </c>
      <c r="EB411">
        <v>0</v>
      </c>
      <c r="EC411">
        <v>3.46102647058824</v>
      </c>
      <c r="ED411">
        <v>-0.242601221635038</v>
      </c>
      <c r="EE411">
        <v>0.150972197106977</v>
      </c>
      <c r="EF411">
        <v>1</v>
      </c>
      <c r="EG411">
        <v>0.000579739997560976</v>
      </c>
      <c r="EH411">
        <v>-0.0324862064425087</v>
      </c>
      <c r="EI411">
        <v>0.00904932762776365</v>
      </c>
      <c r="EJ411">
        <v>1</v>
      </c>
      <c r="EK411">
        <v>2</v>
      </c>
      <c r="EL411">
        <v>3</v>
      </c>
      <c r="EM411" t="s">
        <v>306</v>
      </c>
      <c r="EN411">
        <v>100</v>
      </c>
      <c r="EO411">
        <v>100</v>
      </c>
      <c r="EP411">
        <v>12.83</v>
      </c>
      <c r="EQ411">
        <v>0.1535</v>
      </c>
      <c r="ER411">
        <v>5.25304998807394</v>
      </c>
      <c r="ES411">
        <v>0.0095515401478521</v>
      </c>
      <c r="ET411">
        <v>-4.08282145803731e-06</v>
      </c>
      <c r="EU411">
        <v>9.61633180237613e-10</v>
      </c>
      <c r="EV411">
        <v>-0.0133641391554055</v>
      </c>
      <c r="EW411">
        <v>0.00964955815971448</v>
      </c>
      <c r="EX411">
        <v>0.000351754833574242</v>
      </c>
      <c r="EY411">
        <v>-6.74969522547015e-06</v>
      </c>
      <c r="EZ411">
        <v>-1</v>
      </c>
      <c r="FA411">
        <v>-1</v>
      </c>
      <c r="FB411">
        <v>-1</v>
      </c>
      <c r="FC411">
        <v>-1</v>
      </c>
      <c r="FD411">
        <v>13.6</v>
      </c>
      <c r="FE411">
        <v>13.6</v>
      </c>
      <c r="FF411">
        <v>2</v>
      </c>
      <c r="FG411">
        <v>793.943</v>
      </c>
      <c r="FH411">
        <v>741.328</v>
      </c>
      <c r="FI411">
        <v>19.9996</v>
      </c>
      <c r="FJ411">
        <v>26.6891</v>
      </c>
      <c r="FK411">
        <v>30.0001</v>
      </c>
      <c r="FL411">
        <v>26.7566</v>
      </c>
      <c r="FM411">
        <v>26.7341</v>
      </c>
      <c r="FN411">
        <v>67.6113</v>
      </c>
      <c r="FO411">
        <v>13.9836</v>
      </c>
      <c r="FP411">
        <v>6.08919</v>
      </c>
      <c r="FQ411">
        <v>20</v>
      </c>
      <c r="FR411">
        <v>1317.52</v>
      </c>
      <c r="FS411">
        <v>12.9953</v>
      </c>
      <c r="FT411">
        <v>100.068</v>
      </c>
      <c r="FU411">
        <v>100.425</v>
      </c>
    </row>
    <row r="412" spans="1:177">
      <c r="A412">
        <v>396</v>
      </c>
      <c r="B412">
        <v>1621534359.6</v>
      </c>
      <c r="C412">
        <v>790.099999904633</v>
      </c>
      <c r="D412" t="s">
        <v>1088</v>
      </c>
      <c r="E412" t="s">
        <v>1089</v>
      </c>
      <c r="G412">
        <v>1621534359.6</v>
      </c>
      <c r="H412">
        <f>CD412*AF412*(BZ412-CA412)/(100*BS412*(1000-AF412*BZ412))</f>
        <v>0</v>
      </c>
      <c r="I412">
        <f>CD412*AF412*(BY412-BX412*(1000-AF412*CA412)/(1000-AF412*BZ412))/(100*BS412)</f>
        <v>0</v>
      </c>
      <c r="J412">
        <f>BX412 - IF(AF412&gt;1, I412*BS412*100.0/(AH412*CL412), 0)</f>
        <v>0</v>
      </c>
      <c r="K412">
        <f>((Q412-H412/2)*J412-I412)/(Q412+H412/2)</f>
        <v>0</v>
      </c>
      <c r="L412">
        <f>K412*(CE412+CF412)/1000.0</f>
        <v>0</v>
      </c>
      <c r="M412">
        <f>(BX412 - IF(AF412&gt;1, I412*BS412*100.0/(AH412*CL412), 0))*(CE412+CF412)/1000.0</f>
        <v>0</v>
      </c>
      <c r="N412">
        <f>2.0/((1/P412-1/O412)+SIGN(P412)*SQRT((1/P412-1/O412)*(1/P412-1/O412) + 4*BT412/((BT412+1)*(BT412+1))*(2*1/P412*1/O412-1/O412*1/O412)))</f>
        <v>0</v>
      </c>
      <c r="O412">
        <f>IF(LEFT(BU412,1)&lt;&gt;"0",IF(LEFT(BU412,1)="1",3.0,BV412),$D$5+$E$5*(CL412*CE412/($K$5*1000))+$F$5*(CL412*CE412/($K$5*1000))*MAX(MIN(BS412,$J$5),$I$5)*MAX(MIN(BS412,$J$5),$I$5)+$G$5*MAX(MIN(BS412,$J$5),$I$5)*(CL412*CE412/($K$5*1000))+$H$5*(CL412*CE412/($K$5*1000))*(CL412*CE412/($K$5*1000)))</f>
        <v>0</v>
      </c>
      <c r="P412">
        <f>H412*(1000-(1000*0.61365*exp(17.502*T412/(240.97+T412))/(CE412+CF412)+BZ412)/2)/(1000*0.61365*exp(17.502*T412/(240.97+T412))/(CE412+CF412)-BZ412)</f>
        <v>0</v>
      </c>
      <c r="Q412">
        <f>1/((BT412+1)/(N412/1.6)+1/(O412/1.37)) + BT412/((BT412+1)/(N412/1.6) + BT412/(O412/1.37))</f>
        <v>0</v>
      </c>
      <c r="R412">
        <f>(BP412*BR412)</f>
        <v>0</v>
      </c>
      <c r="S412">
        <f>(CG412+(R412+2*0.95*5.67E-8*(((CG412+$B$7)+273)^4-(CG412+273)^4)-44100*H412)/(1.84*29.3*O412+8*0.95*5.67E-8*(CG412+273)^3))</f>
        <v>0</v>
      </c>
      <c r="T412">
        <f>($C$7*CH412+$D$7*CI412+$E$7*S412)</f>
        <v>0</v>
      </c>
      <c r="U412">
        <f>0.61365*exp(17.502*T412/(240.97+T412))</f>
        <v>0</v>
      </c>
      <c r="V412">
        <f>(W412/X412*100)</f>
        <v>0</v>
      </c>
      <c r="W412">
        <f>BZ412*(CE412+CF412)/1000</f>
        <v>0</v>
      </c>
      <c r="X412">
        <f>0.61365*exp(17.502*CG412/(240.97+CG412))</f>
        <v>0</v>
      </c>
      <c r="Y412">
        <f>(U412-BZ412*(CE412+CF412)/1000)</f>
        <v>0</v>
      </c>
      <c r="Z412">
        <f>(-H412*44100)</f>
        <v>0</v>
      </c>
      <c r="AA412">
        <f>2*29.3*O412*0.92*(CG412-T412)</f>
        <v>0</v>
      </c>
      <c r="AB412">
        <f>2*0.95*5.67E-8*(((CG412+$B$7)+273)^4-(T412+273)^4)</f>
        <v>0</v>
      </c>
      <c r="AC412">
        <f>R412+AB412+Z412+AA412</f>
        <v>0</v>
      </c>
      <c r="AD412">
        <v>0</v>
      </c>
      <c r="AE412">
        <v>0</v>
      </c>
      <c r="AF412">
        <f>IF(AD412*$H$13&gt;=AH412,1.0,(AH412/(AH412-AD412*$H$13)))</f>
        <v>0</v>
      </c>
      <c r="AG412">
        <f>(AF412-1)*100</f>
        <v>0</v>
      </c>
      <c r="AH412">
        <f>MAX(0,($B$13+$C$13*CL412)/(1+$D$13*CL412)*CE412/(CG412+273)*$E$13)</f>
        <v>0</v>
      </c>
      <c r="AI412" t="s">
        <v>294</v>
      </c>
      <c r="AJ412">
        <v>0</v>
      </c>
      <c r="AK412">
        <v>0</v>
      </c>
      <c r="AL412">
        <f>AK412-AJ412</f>
        <v>0</v>
      </c>
      <c r="AM412">
        <f>AL412/AK412</f>
        <v>0</v>
      </c>
      <c r="AN412">
        <v>0</v>
      </c>
      <c r="AO412" t="s">
        <v>294</v>
      </c>
      <c r="AP412">
        <v>0</v>
      </c>
      <c r="AQ412">
        <v>0</v>
      </c>
      <c r="AR412">
        <f>1-AP412/AQ412</f>
        <v>0</v>
      </c>
      <c r="AS412">
        <v>0.5</v>
      </c>
      <c r="AT412">
        <f>BP412</f>
        <v>0</v>
      </c>
      <c r="AU412">
        <f>I412</f>
        <v>0</v>
      </c>
      <c r="AV412">
        <f>AR412*AS412*AT412</f>
        <v>0</v>
      </c>
      <c r="AW412">
        <f>BB412/AQ412</f>
        <v>0</v>
      </c>
      <c r="AX412">
        <f>(AU412-AN412)/AT412</f>
        <v>0</v>
      </c>
      <c r="AY412">
        <f>(AK412-AQ412)/AQ412</f>
        <v>0</v>
      </c>
      <c r="AZ412" t="s">
        <v>294</v>
      </c>
      <c r="BA412">
        <v>0</v>
      </c>
      <c r="BB412">
        <f>AQ412-BA412</f>
        <v>0</v>
      </c>
      <c r="BC412">
        <f>(AQ412-AP412)/(AQ412-BA412)</f>
        <v>0</v>
      </c>
      <c r="BD412">
        <f>(AK412-AQ412)/(AK412-BA412)</f>
        <v>0</v>
      </c>
      <c r="BE412">
        <f>(AQ412-AP412)/(AQ412-AJ412)</f>
        <v>0</v>
      </c>
      <c r="BF412">
        <f>(AK412-AQ412)/(AK412-AJ412)</f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f>$B$11*CM412+$C$11*CN412+$F$11*CO412*(1-CR412)</f>
        <v>0</v>
      </c>
      <c r="BP412">
        <f>BO412*BQ412</f>
        <v>0</v>
      </c>
      <c r="BQ412">
        <f>($B$11*$D$9+$C$11*$D$9+$F$11*((DB412+CT412)/MAX(DB412+CT412+DC412, 0.1)*$I$9+DC412/MAX(DB412+CT412+DC412, 0.1)*$J$9))/($B$11+$C$11+$F$11)</f>
        <v>0</v>
      </c>
      <c r="BR412">
        <f>($B$11*$K$9+$C$11*$K$9+$F$11*((DB412+CT412)/MAX(DB412+CT412+DC412, 0.1)*$P$9+DC412/MAX(DB412+CT412+DC412, 0.1)*$Q$9))/($B$11+$C$11+$F$11)</f>
        <v>0</v>
      </c>
      <c r="BS412">
        <v>6</v>
      </c>
      <c r="BT412">
        <v>0.5</v>
      </c>
      <c r="BU412" t="s">
        <v>295</v>
      </c>
      <c r="BV412">
        <v>2</v>
      </c>
      <c r="BW412">
        <v>1621534359.6</v>
      </c>
      <c r="BX412">
        <v>1302.3</v>
      </c>
      <c r="BY412">
        <v>1312.12</v>
      </c>
      <c r="BZ412">
        <v>12.9409</v>
      </c>
      <c r="CA412">
        <v>12.9388</v>
      </c>
      <c r="CB412">
        <v>1289.46</v>
      </c>
      <c r="CC412">
        <v>12.7874</v>
      </c>
      <c r="CD412">
        <v>699.921</v>
      </c>
      <c r="CE412">
        <v>100.921</v>
      </c>
      <c r="CF412">
        <v>0.0994281</v>
      </c>
      <c r="CG412">
        <v>22.9212</v>
      </c>
      <c r="CH412">
        <v>22.8876</v>
      </c>
      <c r="CI412">
        <v>999.9</v>
      </c>
      <c r="CJ412">
        <v>0</v>
      </c>
      <c r="CK412">
        <v>0</v>
      </c>
      <c r="CL412">
        <v>10020</v>
      </c>
      <c r="CM412">
        <v>0</v>
      </c>
      <c r="CN412">
        <v>3.22278</v>
      </c>
      <c r="CO412">
        <v>599.812</v>
      </c>
      <c r="CP412">
        <v>0.932968</v>
      </c>
      <c r="CQ412">
        <v>0.0670323</v>
      </c>
      <c r="CR412">
        <v>0</v>
      </c>
      <c r="CS412">
        <v>3.272</v>
      </c>
      <c r="CT412">
        <v>4.99951</v>
      </c>
      <c r="CU412">
        <v>88.4471</v>
      </c>
      <c r="CV412">
        <v>4812.53</v>
      </c>
      <c r="CW412">
        <v>37.562</v>
      </c>
      <c r="CX412">
        <v>41.375</v>
      </c>
      <c r="CY412">
        <v>39.937</v>
      </c>
      <c r="CZ412">
        <v>40.875</v>
      </c>
      <c r="DA412">
        <v>39.875</v>
      </c>
      <c r="DB412">
        <v>554.94</v>
      </c>
      <c r="DC412">
        <v>39.87</v>
      </c>
      <c r="DD412">
        <v>0</v>
      </c>
      <c r="DE412">
        <v>1621534363.6</v>
      </c>
      <c r="DF412">
        <v>0</v>
      </c>
      <c r="DG412">
        <v>3.41994615384615</v>
      </c>
      <c r="DH412">
        <v>-0.632218806896086</v>
      </c>
      <c r="DI412">
        <v>-0.817275218326051</v>
      </c>
      <c r="DJ412">
        <v>88.7121423076923</v>
      </c>
      <c r="DK412">
        <v>15</v>
      </c>
      <c r="DL412">
        <v>1621533543.5</v>
      </c>
      <c r="DM412" t="s">
        <v>296</v>
      </c>
      <c r="DN412">
        <v>1621533543</v>
      </c>
      <c r="DO412">
        <v>1621533543.5</v>
      </c>
      <c r="DP412">
        <v>4</v>
      </c>
      <c r="DQ412">
        <v>0.002</v>
      </c>
      <c r="DR412">
        <v>0.003</v>
      </c>
      <c r="DS412">
        <v>8.559</v>
      </c>
      <c r="DT412">
        <v>0.154</v>
      </c>
      <c r="DU412">
        <v>420</v>
      </c>
      <c r="DV412">
        <v>13</v>
      </c>
      <c r="DW412">
        <v>1.35</v>
      </c>
      <c r="DX412">
        <v>0.35</v>
      </c>
      <c r="DY412">
        <v>-10.0668146341463</v>
      </c>
      <c r="DZ412">
        <v>-0.424818397212561</v>
      </c>
      <c r="EA412">
        <v>0.310967751642275</v>
      </c>
      <c r="EB412">
        <v>1</v>
      </c>
      <c r="EC412">
        <v>3.44549705882353</v>
      </c>
      <c r="ED412">
        <v>-0.32213203520774</v>
      </c>
      <c r="EE412">
        <v>0.17130718278491</v>
      </c>
      <c r="EF412">
        <v>1</v>
      </c>
      <c r="EG412">
        <v>-0.000271867709756097</v>
      </c>
      <c r="EH412">
        <v>-0.0291149348383275</v>
      </c>
      <c r="EI412">
        <v>0.00894101675431494</v>
      </c>
      <c r="EJ412">
        <v>1</v>
      </c>
      <c r="EK412">
        <v>3</v>
      </c>
      <c r="EL412">
        <v>3</v>
      </c>
      <c r="EM412" t="s">
        <v>297</v>
      </c>
      <c r="EN412">
        <v>100</v>
      </c>
      <c r="EO412">
        <v>100</v>
      </c>
      <c r="EP412">
        <v>12.84</v>
      </c>
      <c r="EQ412">
        <v>0.1535</v>
      </c>
      <c r="ER412">
        <v>5.25304998807394</v>
      </c>
      <c r="ES412">
        <v>0.0095515401478521</v>
      </c>
      <c r="ET412">
        <v>-4.08282145803731e-06</v>
      </c>
      <c r="EU412">
        <v>9.61633180237613e-10</v>
      </c>
      <c r="EV412">
        <v>-0.0133641391554055</v>
      </c>
      <c r="EW412">
        <v>0.00964955815971448</v>
      </c>
      <c r="EX412">
        <v>0.000351754833574242</v>
      </c>
      <c r="EY412">
        <v>-6.74969522547015e-06</v>
      </c>
      <c r="EZ412">
        <v>-1</v>
      </c>
      <c r="FA412">
        <v>-1</v>
      </c>
      <c r="FB412">
        <v>-1</v>
      </c>
      <c r="FC412">
        <v>-1</v>
      </c>
      <c r="FD412">
        <v>13.6</v>
      </c>
      <c r="FE412">
        <v>13.6</v>
      </c>
      <c r="FF412">
        <v>2</v>
      </c>
      <c r="FG412">
        <v>792.875</v>
      </c>
      <c r="FH412">
        <v>741.897</v>
      </c>
      <c r="FI412">
        <v>19.9991</v>
      </c>
      <c r="FJ412">
        <v>26.6891</v>
      </c>
      <c r="FK412">
        <v>30.0001</v>
      </c>
      <c r="FL412">
        <v>26.7566</v>
      </c>
      <c r="FM412">
        <v>26.7341</v>
      </c>
      <c r="FN412">
        <v>67.7448</v>
      </c>
      <c r="FO412">
        <v>13.9836</v>
      </c>
      <c r="FP412">
        <v>6.08919</v>
      </c>
      <c r="FQ412">
        <v>20</v>
      </c>
      <c r="FR412">
        <v>1320.93</v>
      </c>
      <c r="FS412">
        <v>12.9953</v>
      </c>
      <c r="FT412">
        <v>100.066</v>
      </c>
      <c r="FU412">
        <v>100.426</v>
      </c>
    </row>
    <row r="413" spans="1:177">
      <c r="A413">
        <v>397</v>
      </c>
      <c r="B413">
        <v>1621534361.6</v>
      </c>
      <c r="C413">
        <v>792.099999904633</v>
      </c>
      <c r="D413" t="s">
        <v>1090</v>
      </c>
      <c r="E413" t="s">
        <v>1091</v>
      </c>
      <c r="G413">
        <v>1621534361.6</v>
      </c>
      <c r="H413">
        <f>CD413*AF413*(BZ413-CA413)/(100*BS413*(1000-AF413*BZ413))</f>
        <v>0</v>
      </c>
      <c r="I413">
        <f>CD413*AF413*(BY413-BX413*(1000-AF413*CA413)/(1000-AF413*BZ413))/(100*BS413)</f>
        <v>0</v>
      </c>
      <c r="J413">
        <f>BX413 - IF(AF413&gt;1, I413*BS413*100.0/(AH413*CL413), 0)</f>
        <v>0</v>
      </c>
      <c r="K413">
        <f>((Q413-H413/2)*J413-I413)/(Q413+H413/2)</f>
        <v>0</v>
      </c>
      <c r="L413">
        <f>K413*(CE413+CF413)/1000.0</f>
        <v>0</v>
      </c>
      <c r="M413">
        <f>(BX413 - IF(AF413&gt;1, I413*BS413*100.0/(AH413*CL413), 0))*(CE413+CF413)/1000.0</f>
        <v>0</v>
      </c>
      <c r="N413">
        <f>2.0/((1/P413-1/O413)+SIGN(P413)*SQRT((1/P413-1/O413)*(1/P413-1/O413) + 4*BT413/((BT413+1)*(BT413+1))*(2*1/P413*1/O413-1/O413*1/O413)))</f>
        <v>0</v>
      </c>
      <c r="O413">
        <f>IF(LEFT(BU413,1)&lt;&gt;"0",IF(LEFT(BU413,1)="1",3.0,BV413),$D$5+$E$5*(CL413*CE413/($K$5*1000))+$F$5*(CL413*CE413/($K$5*1000))*MAX(MIN(BS413,$J$5),$I$5)*MAX(MIN(BS413,$J$5),$I$5)+$G$5*MAX(MIN(BS413,$J$5),$I$5)*(CL413*CE413/($K$5*1000))+$H$5*(CL413*CE413/($K$5*1000))*(CL413*CE413/($K$5*1000)))</f>
        <v>0</v>
      </c>
      <c r="P413">
        <f>H413*(1000-(1000*0.61365*exp(17.502*T413/(240.97+T413))/(CE413+CF413)+BZ413)/2)/(1000*0.61365*exp(17.502*T413/(240.97+T413))/(CE413+CF413)-BZ413)</f>
        <v>0</v>
      </c>
      <c r="Q413">
        <f>1/((BT413+1)/(N413/1.6)+1/(O413/1.37)) + BT413/((BT413+1)/(N413/1.6) + BT413/(O413/1.37))</f>
        <v>0</v>
      </c>
      <c r="R413">
        <f>(BP413*BR413)</f>
        <v>0</v>
      </c>
      <c r="S413">
        <f>(CG413+(R413+2*0.95*5.67E-8*(((CG413+$B$7)+273)^4-(CG413+273)^4)-44100*H413)/(1.84*29.3*O413+8*0.95*5.67E-8*(CG413+273)^3))</f>
        <v>0</v>
      </c>
      <c r="T413">
        <f>($C$7*CH413+$D$7*CI413+$E$7*S413)</f>
        <v>0</v>
      </c>
      <c r="U413">
        <f>0.61365*exp(17.502*T413/(240.97+T413))</f>
        <v>0</v>
      </c>
      <c r="V413">
        <f>(W413/X413*100)</f>
        <v>0</v>
      </c>
      <c r="W413">
        <f>BZ413*(CE413+CF413)/1000</f>
        <v>0</v>
      </c>
      <c r="X413">
        <f>0.61365*exp(17.502*CG413/(240.97+CG413))</f>
        <v>0</v>
      </c>
      <c r="Y413">
        <f>(U413-BZ413*(CE413+CF413)/1000)</f>
        <v>0</v>
      </c>
      <c r="Z413">
        <f>(-H413*44100)</f>
        <v>0</v>
      </c>
      <c r="AA413">
        <f>2*29.3*O413*0.92*(CG413-T413)</f>
        <v>0</v>
      </c>
      <c r="AB413">
        <f>2*0.95*5.67E-8*(((CG413+$B$7)+273)^4-(T413+273)^4)</f>
        <v>0</v>
      </c>
      <c r="AC413">
        <f>R413+AB413+Z413+AA413</f>
        <v>0</v>
      </c>
      <c r="AD413">
        <v>0</v>
      </c>
      <c r="AE413">
        <v>0</v>
      </c>
      <c r="AF413">
        <f>IF(AD413*$H$13&gt;=AH413,1.0,(AH413/(AH413-AD413*$H$13)))</f>
        <v>0</v>
      </c>
      <c r="AG413">
        <f>(AF413-1)*100</f>
        <v>0</v>
      </c>
      <c r="AH413">
        <f>MAX(0,($B$13+$C$13*CL413)/(1+$D$13*CL413)*CE413/(CG413+273)*$E$13)</f>
        <v>0</v>
      </c>
      <c r="AI413" t="s">
        <v>294</v>
      </c>
      <c r="AJ413">
        <v>0</v>
      </c>
      <c r="AK413">
        <v>0</v>
      </c>
      <c r="AL413">
        <f>AK413-AJ413</f>
        <v>0</v>
      </c>
      <c r="AM413">
        <f>AL413/AK413</f>
        <v>0</v>
      </c>
      <c r="AN413">
        <v>0</v>
      </c>
      <c r="AO413" t="s">
        <v>294</v>
      </c>
      <c r="AP413">
        <v>0</v>
      </c>
      <c r="AQ413">
        <v>0</v>
      </c>
      <c r="AR413">
        <f>1-AP413/AQ413</f>
        <v>0</v>
      </c>
      <c r="AS413">
        <v>0.5</v>
      </c>
      <c r="AT413">
        <f>BP413</f>
        <v>0</v>
      </c>
      <c r="AU413">
        <f>I413</f>
        <v>0</v>
      </c>
      <c r="AV413">
        <f>AR413*AS413*AT413</f>
        <v>0</v>
      </c>
      <c r="AW413">
        <f>BB413/AQ413</f>
        <v>0</v>
      </c>
      <c r="AX413">
        <f>(AU413-AN413)/AT413</f>
        <v>0</v>
      </c>
      <c r="AY413">
        <f>(AK413-AQ413)/AQ413</f>
        <v>0</v>
      </c>
      <c r="AZ413" t="s">
        <v>294</v>
      </c>
      <c r="BA413">
        <v>0</v>
      </c>
      <c r="BB413">
        <f>AQ413-BA413</f>
        <v>0</v>
      </c>
      <c r="BC413">
        <f>(AQ413-AP413)/(AQ413-BA413)</f>
        <v>0</v>
      </c>
      <c r="BD413">
        <f>(AK413-AQ413)/(AK413-BA413)</f>
        <v>0</v>
      </c>
      <c r="BE413">
        <f>(AQ413-AP413)/(AQ413-AJ413)</f>
        <v>0</v>
      </c>
      <c r="BF413">
        <f>(AK413-AQ413)/(AK413-AJ413)</f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f>$B$11*CM413+$C$11*CN413+$F$11*CO413*(1-CR413)</f>
        <v>0</v>
      </c>
      <c r="BP413">
        <f>BO413*BQ413</f>
        <v>0</v>
      </c>
      <c r="BQ413">
        <f>($B$11*$D$9+$C$11*$D$9+$F$11*((DB413+CT413)/MAX(DB413+CT413+DC413, 0.1)*$I$9+DC413/MAX(DB413+CT413+DC413, 0.1)*$J$9))/($B$11+$C$11+$F$11)</f>
        <v>0</v>
      </c>
      <c r="BR413">
        <f>($B$11*$K$9+$C$11*$K$9+$F$11*((DB413+CT413)/MAX(DB413+CT413+DC413, 0.1)*$P$9+DC413/MAX(DB413+CT413+DC413, 0.1)*$Q$9))/($B$11+$C$11+$F$11)</f>
        <v>0</v>
      </c>
      <c r="BS413">
        <v>6</v>
      </c>
      <c r="BT413">
        <v>0.5</v>
      </c>
      <c r="BU413" t="s">
        <v>295</v>
      </c>
      <c r="BV413">
        <v>2</v>
      </c>
      <c r="BW413">
        <v>1621534361.6</v>
      </c>
      <c r="BX413">
        <v>1305.36</v>
      </c>
      <c r="BY413">
        <v>1314.95</v>
      </c>
      <c r="BZ413">
        <v>12.942</v>
      </c>
      <c r="CA413">
        <v>12.9441</v>
      </c>
      <c r="CB413">
        <v>1292.5</v>
      </c>
      <c r="CC413">
        <v>12.7886</v>
      </c>
      <c r="CD413">
        <v>699.623</v>
      </c>
      <c r="CE413">
        <v>100.923</v>
      </c>
      <c r="CF413">
        <v>0.0997136</v>
      </c>
      <c r="CG413">
        <v>22.9212</v>
      </c>
      <c r="CH413">
        <v>22.8951</v>
      </c>
      <c r="CI413">
        <v>999.9</v>
      </c>
      <c r="CJ413">
        <v>0</v>
      </c>
      <c r="CK413">
        <v>0</v>
      </c>
      <c r="CL413">
        <v>9990</v>
      </c>
      <c r="CM413">
        <v>0</v>
      </c>
      <c r="CN413">
        <v>3.22278</v>
      </c>
      <c r="CO413">
        <v>599.818</v>
      </c>
      <c r="CP413">
        <v>0.932968</v>
      </c>
      <c r="CQ413">
        <v>0.0670323</v>
      </c>
      <c r="CR413">
        <v>0</v>
      </c>
      <c r="CS413">
        <v>3.2987</v>
      </c>
      <c r="CT413">
        <v>4.99951</v>
      </c>
      <c r="CU413">
        <v>88.5995</v>
      </c>
      <c r="CV413">
        <v>4812.58</v>
      </c>
      <c r="CW413">
        <v>37.562</v>
      </c>
      <c r="CX413">
        <v>41.375</v>
      </c>
      <c r="CY413">
        <v>39.937</v>
      </c>
      <c r="CZ413">
        <v>40.875</v>
      </c>
      <c r="DA413">
        <v>39.875</v>
      </c>
      <c r="DB413">
        <v>554.95</v>
      </c>
      <c r="DC413">
        <v>39.87</v>
      </c>
      <c r="DD413">
        <v>0</v>
      </c>
      <c r="DE413">
        <v>1621534365.4</v>
      </c>
      <c r="DF413">
        <v>0</v>
      </c>
      <c r="DG413">
        <v>3.410472</v>
      </c>
      <c r="DH413">
        <v>-0.0930999994745645</v>
      </c>
      <c r="DI413">
        <v>-0.701815393300339</v>
      </c>
      <c r="DJ413">
        <v>88.658608</v>
      </c>
      <c r="DK413">
        <v>15</v>
      </c>
      <c r="DL413">
        <v>1621533543.5</v>
      </c>
      <c r="DM413" t="s">
        <v>296</v>
      </c>
      <c r="DN413">
        <v>1621533543</v>
      </c>
      <c r="DO413">
        <v>1621533543.5</v>
      </c>
      <c r="DP413">
        <v>4</v>
      </c>
      <c r="DQ413">
        <v>0.002</v>
      </c>
      <c r="DR413">
        <v>0.003</v>
      </c>
      <c r="DS413">
        <v>8.559</v>
      </c>
      <c r="DT413">
        <v>0.154</v>
      </c>
      <c r="DU413">
        <v>420</v>
      </c>
      <c r="DV413">
        <v>13</v>
      </c>
      <c r="DW413">
        <v>1.35</v>
      </c>
      <c r="DX413">
        <v>0.35</v>
      </c>
      <c r="DY413">
        <v>-10.056447804878</v>
      </c>
      <c r="DZ413">
        <v>0.365048362369318</v>
      </c>
      <c r="EA413">
        <v>0.316751029948176</v>
      </c>
      <c r="EB413">
        <v>1</v>
      </c>
      <c r="EC413">
        <v>3.44256571428571</v>
      </c>
      <c r="ED413">
        <v>-0.287206133523101</v>
      </c>
      <c r="EE413">
        <v>0.184519821533556</v>
      </c>
      <c r="EF413">
        <v>1</v>
      </c>
      <c r="EG413">
        <v>-0.000824696392682927</v>
      </c>
      <c r="EH413">
        <v>-0.0195456302864111</v>
      </c>
      <c r="EI413">
        <v>0.00868681377241991</v>
      </c>
      <c r="EJ413">
        <v>1</v>
      </c>
      <c r="EK413">
        <v>3</v>
      </c>
      <c r="EL413">
        <v>3</v>
      </c>
      <c r="EM413" t="s">
        <v>297</v>
      </c>
      <c r="EN413">
        <v>100</v>
      </c>
      <c r="EO413">
        <v>100</v>
      </c>
      <c r="EP413">
        <v>12.86</v>
      </c>
      <c r="EQ413">
        <v>0.1534</v>
      </c>
      <c r="ER413">
        <v>5.25304998807394</v>
      </c>
      <c r="ES413">
        <v>0.0095515401478521</v>
      </c>
      <c r="ET413">
        <v>-4.08282145803731e-06</v>
      </c>
      <c r="EU413">
        <v>9.61633180237613e-10</v>
      </c>
      <c r="EV413">
        <v>-0.0133641391554055</v>
      </c>
      <c r="EW413">
        <v>0.00964955815971448</v>
      </c>
      <c r="EX413">
        <v>0.000351754833574242</v>
      </c>
      <c r="EY413">
        <v>-6.74969522547015e-06</v>
      </c>
      <c r="EZ413">
        <v>-1</v>
      </c>
      <c r="FA413">
        <v>-1</v>
      </c>
      <c r="FB413">
        <v>-1</v>
      </c>
      <c r="FC413">
        <v>-1</v>
      </c>
      <c r="FD413">
        <v>13.6</v>
      </c>
      <c r="FE413">
        <v>13.6</v>
      </c>
      <c r="FF413">
        <v>2</v>
      </c>
      <c r="FG413">
        <v>793.053</v>
      </c>
      <c r="FH413">
        <v>741.707</v>
      </c>
      <c r="FI413">
        <v>19.9995</v>
      </c>
      <c r="FJ413">
        <v>26.6891</v>
      </c>
      <c r="FK413">
        <v>30</v>
      </c>
      <c r="FL413">
        <v>26.7566</v>
      </c>
      <c r="FM413">
        <v>26.7337</v>
      </c>
      <c r="FN413">
        <v>67.8847</v>
      </c>
      <c r="FO413">
        <v>13.9836</v>
      </c>
      <c r="FP413">
        <v>6.08919</v>
      </c>
      <c r="FQ413">
        <v>20</v>
      </c>
      <c r="FR413">
        <v>1324.33</v>
      </c>
      <c r="FS413">
        <v>12.9953</v>
      </c>
      <c r="FT413">
        <v>100.066</v>
      </c>
      <c r="FU413">
        <v>100.426</v>
      </c>
    </row>
    <row r="414" spans="1:177">
      <c r="A414">
        <v>398</v>
      </c>
      <c r="B414">
        <v>1621534363.6</v>
      </c>
      <c r="C414">
        <v>794.099999904633</v>
      </c>
      <c r="D414" t="s">
        <v>1092</v>
      </c>
      <c r="E414" t="s">
        <v>1093</v>
      </c>
      <c r="G414">
        <v>1621534363.6</v>
      </c>
      <c r="H414">
        <f>CD414*AF414*(BZ414-CA414)/(100*BS414*(1000-AF414*BZ414))</f>
        <v>0</v>
      </c>
      <c r="I414">
        <f>CD414*AF414*(BY414-BX414*(1000-AF414*CA414)/(1000-AF414*BZ414))/(100*BS414)</f>
        <v>0</v>
      </c>
      <c r="J414">
        <f>BX414 - IF(AF414&gt;1, I414*BS414*100.0/(AH414*CL414), 0)</f>
        <v>0</v>
      </c>
      <c r="K414">
        <f>((Q414-H414/2)*J414-I414)/(Q414+H414/2)</f>
        <v>0</v>
      </c>
      <c r="L414">
        <f>K414*(CE414+CF414)/1000.0</f>
        <v>0</v>
      </c>
      <c r="M414">
        <f>(BX414 - IF(AF414&gt;1, I414*BS414*100.0/(AH414*CL414), 0))*(CE414+CF414)/1000.0</f>
        <v>0</v>
      </c>
      <c r="N414">
        <f>2.0/((1/P414-1/O414)+SIGN(P414)*SQRT((1/P414-1/O414)*(1/P414-1/O414) + 4*BT414/((BT414+1)*(BT414+1))*(2*1/P414*1/O414-1/O414*1/O414)))</f>
        <v>0</v>
      </c>
      <c r="O414">
        <f>IF(LEFT(BU414,1)&lt;&gt;"0",IF(LEFT(BU414,1)="1",3.0,BV414),$D$5+$E$5*(CL414*CE414/($K$5*1000))+$F$5*(CL414*CE414/($K$5*1000))*MAX(MIN(BS414,$J$5),$I$5)*MAX(MIN(BS414,$J$5),$I$5)+$G$5*MAX(MIN(BS414,$J$5),$I$5)*(CL414*CE414/($K$5*1000))+$H$5*(CL414*CE414/($K$5*1000))*(CL414*CE414/($K$5*1000)))</f>
        <v>0</v>
      </c>
      <c r="P414">
        <f>H414*(1000-(1000*0.61365*exp(17.502*T414/(240.97+T414))/(CE414+CF414)+BZ414)/2)/(1000*0.61365*exp(17.502*T414/(240.97+T414))/(CE414+CF414)-BZ414)</f>
        <v>0</v>
      </c>
      <c r="Q414">
        <f>1/((BT414+1)/(N414/1.6)+1/(O414/1.37)) + BT414/((BT414+1)/(N414/1.6) + BT414/(O414/1.37))</f>
        <v>0</v>
      </c>
      <c r="R414">
        <f>(BP414*BR414)</f>
        <v>0</v>
      </c>
      <c r="S414">
        <f>(CG414+(R414+2*0.95*5.67E-8*(((CG414+$B$7)+273)^4-(CG414+273)^4)-44100*H414)/(1.84*29.3*O414+8*0.95*5.67E-8*(CG414+273)^3))</f>
        <v>0</v>
      </c>
      <c r="T414">
        <f>($C$7*CH414+$D$7*CI414+$E$7*S414)</f>
        <v>0</v>
      </c>
      <c r="U414">
        <f>0.61365*exp(17.502*T414/(240.97+T414))</f>
        <v>0</v>
      </c>
      <c r="V414">
        <f>(W414/X414*100)</f>
        <v>0</v>
      </c>
      <c r="W414">
        <f>BZ414*(CE414+CF414)/1000</f>
        <v>0</v>
      </c>
      <c r="X414">
        <f>0.61365*exp(17.502*CG414/(240.97+CG414))</f>
        <v>0</v>
      </c>
      <c r="Y414">
        <f>(U414-BZ414*(CE414+CF414)/1000)</f>
        <v>0</v>
      </c>
      <c r="Z414">
        <f>(-H414*44100)</f>
        <v>0</v>
      </c>
      <c r="AA414">
        <f>2*29.3*O414*0.92*(CG414-T414)</f>
        <v>0</v>
      </c>
      <c r="AB414">
        <f>2*0.95*5.67E-8*(((CG414+$B$7)+273)^4-(T414+273)^4)</f>
        <v>0</v>
      </c>
      <c r="AC414">
        <f>R414+AB414+Z414+AA414</f>
        <v>0</v>
      </c>
      <c r="AD414">
        <v>0</v>
      </c>
      <c r="AE414">
        <v>0</v>
      </c>
      <c r="AF414">
        <f>IF(AD414*$H$13&gt;=AH414,1.0,(AH414/(AH414-AD414*$H$13)))</f>
        <v>0</v>
      </c>
      <c r="AG414">
        <f>(AF414-1)*100</f>
        <v>0</v>
      </c>
      <c r="AH414">
        <f>MAX(0,($B$13+$C$13*CL414)/(1+$D$13*CL414)*CE414/(CG414+273)*$E$13)</f>
        <v>0</v>
      </c>
      <c r="AI414" t="s">
        <v>294</v>
      </c>
      <c r="AJ414">
        <v>0</v>
      </c>
      <c r="AK414">
        <v>0</v>
      </c>
      <c r="AL414">
        <f>AK414-AJ414</f>
        <v>0</v>
      </c>
      <c r="AM414">
        <f>AL414/AK414</f>
        <v>0</v>
      </c>
      <c r="AN414">
        <v>0</v>
      </c>
      <c r="AO414" t="s">
        <v>294</v>
      </c>
      <c r="AP414">
        <v>0</v>
      </c>
      <c r="AQ414">
        <v>0</v>
      </c>
      <c r="AR414">
        <f>1-AP414/AQ414</f>
        <v>0</v>
      </c>
      <c r="AS414">
        <v>0.5</v>
      </c>
      <c r="AT414">
        <f>BP414</f>
        <v>0</v>
      </c>
      <c r="AU414">
        <f>I414</f>
        <v>0</v>
      </c>
      <c r="AV414">
        <f>AR414*AS414*AT414</f>
        <v>0</v>
      </c>
      <c r="AW414">
        <f>BB414/AQ414</f>
        <v>0</v>
      </c>
      <c r="AX414">
        <f>(AU414-AN414)/AT414</f>
        <v>0</v>
      </c>
      <c r="AY414">
        <f>(AK414-AQ414)/AQ414</f>
        <v>0</v>
      </c>
      <c r="AZ414" t="s">
        <v>294</v>
      </c>
      <c r="BA414">
        <v>0</v>
      </c>
      <c r="BB414">
        <f>AQ414-BA414</f>
        <v>0</v>
      </c>
      <c r="BC414">
        <f>(AQ414-AP414)/(AQ414-BA414)</f>
        <v>0</v>
      </c>
      <c r="BD414">
        <f>(AK414-AQ414)/(AK414-BA414)</f>
        <v>0</v>
      </c>
      <c r="BE414">
        <f>(AQ414-AP414)/(AQ414-AJ414)</f>
        <v>0</v>
      </c>
      <c r="BF414">
        <f>(AK414-AQ414)/(AK414-AJ414)</f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f>$B$11*CM414+$C$11*CN414+$F$11*CO414*(1-CR414)</f>
        <v>0</v>
      </c>
      <c r="BP414">
        <f>BO414*BQ414</f>
        <v>0</v>
      </c>
      <c r="BQ414">
        <f>($B$11*$D$9+$C$11*$D$9+$F$11*((DB414+CT414)/MAX(DB414+CT414+DC414, 0.1)*$I$9+DC414/MAX(DB414+CT414+DC414, 0.1)*$J$9))/($B$11+$C$11+$F$11)</f>
        <v>0</v>
      </c>
      <c r="BR414">
        <f>($B$11*$K$9+$C$11*$K$9+$F$11*((DB414+CT414)/MAX(DB414+CT414+DC414, 0.1)*$P$9+DC414/MAX(DB414+CT414+DC414, 0.1)*$Q$9))/($B$11+$C$11+$F$11)</f>
        <v>0</v>
      </c>
      <c r="BS414">
        <v>6</v>
      </c>
      <c r="BT414">
        <v>0.5</v>
      </c>
      <c r="BU414" t="s">
        <v>295</v>
      </c>
      <c r="BV414">
        <v>2</v>
      </c>
      <c r="BW414">
        <v>1621534363.6</v>
      </c>
      <c r="BX414">
        <v>1308.42</v>
      </c>
      <c r="BY414">
        <v>1318.67</v>
      </c>
      <c r="BZ414">
        <v>12.9374</v>
      </c>
      <c r="CA414">
        <v>12.9376</v>
      </c>
      <c r="CB414">
        <v>1295.56</v>
      </c>
      <c r="CC414">
        <v>12.784</v>
      </c>
      <c r="CD414">
        <v>699.784</v>
      </c>
      <c r="CE414">
        <v>100.922</v>
      </c>
      <c r="CF414">
        <v>0.0989003</v>
      </c>
      <c r="CG414">
        <v>22.9232</v>
      </c>
      <c r="CH414">
        <v>22.897</v>
      </c>
      <c r="CI414">
        <v>999.9</v>
      </c>
      <c r="CJ414">
        <v>0</v>
      </c>
      <c r="CK414">
        <v>0</v>
      </c>
      <c r="CL414">
        <v>10100</v>
      </c>
      <c r="CM414">
        <v>0</v>
      </c>
      <c r="CN414">
        <v>3.22278</v>
      </c>
      <c r="CO414">
        <v>600.118</v>
      </c>
      <c r="CP414">
        <v>0.933003</v>
      </c>
      <c r="CQ414">
        <v>0.0669971</v>
      </c>
      <c r="CR414">
        <v>0</v>
      </c>
      <c r="CS414">
        <v>3.3909</v>
      </c>
      <c r="CT414">
        <v>4.99951</v>
      </c>
      <c r="CU414">
        <v>88.6072</v>
      </c>
      <c r="CV414">
        <v>4815.06</v>
      </c>
      <c r="CW414">
        <v>37.562</v>
      </c>
      <c r="CX414">
        <v>41.375</v>
      </c>
      <c r="CY414">
        <v>39.937</v>
      </c>
      <c r="CZ414">
        <v>40.875</v>
      </c>
      <c r="DA414">
        <v>39.875</v>
      </c>
      <c r="DB414">
        <v>555.25</v>
      </c>
      <c r="DC414">
        <v>39.87</v>
      </c>
      <c r="DD414">
        <v>0</v>
      </c>
      <c r="DE414">
        <v>1621534367.2</v>
      </c>
      <c r="DF414">
        <v>0</v>
      </c>
      <c r="DG414">
        <v>3.39798846153846</v>
      </c>
      <c r="DH414">
        <v>-0.106013673341052</v>
      </c>
      <c r="DI414">
        <v>-0.404772656865362</v>
      </c>
      <c r="DJ414">
        <v>88.6492615384615</v>
      </c>
      <c r="DK414">
        <v>15</v>
      </c>
      <c r="DL414">
        <v>1621533543.5</v>
      </c>
      <c r="DM414" t="s">
        <v>296</v>
      </c>
      <c r="DN414">
        <v>1621533543</v>
      </c>
      <c r="DO414">
        <v>1621533543.5</v>
      </c>
      <c r="DP414">
        <v>4</v>
      </c>
      <c r="DQ414">
        <v>0.002</v>
      </c>
      <c r="DR414">
        <v>0.003</v>
      </c>
      <c r="DS414">
        <v>8.559</v>
      </c>
      <c r="DT414">
        <v>0.154</v>
      </c>
      <c r="DU414">
        <v>420</v>
      </c>
      <c r="DV414">
        <v>13</v>
      </c>
      <c r="DW414">
        <v>1.35</v>
      </c>
      <c r="DX414">
        <v>0.35</v>
      </c>
      <c r="DY414">
        <v>-10.0108887804878</v>
      </c>
      <c r="DZ414">
        <v>0.641553867595807</v>
      </c>
      <c r="EA414">
        <v>0.327128944012461</v>
      </c>
      <c r="EB414">
        <v>0</v>
      </c>
      <c r="EC414">
        <v>3.41447352941176</v>
      </c>
      <c r="ED414">
        <v>-0.220660239737297</v>
      </c>
      <c r="EE414">
        <v>0.179725637813706</v>
      </c>
      <c r="EF414">
        <v>1</v>
      </c>
      <c r="EG414">
        <v>-0.00150085127073171</v>
      </c>
      <c r="EH414">
        <v>-0.0102911803547038</v>
      </c>
      <c r="EI414">
        <v>0.00849475300692097</v>
      </c>
      <c r="EJ414">
        <v>1</v>
      </c>
      <c r="EK414">
        <v>2</v>
      </c>
      <c r="EL414">
        <v>3</v>
      </c>
      <c r="EM414" t="s">
        <v>306</v>
      </c>
      <c r="EN414">
        <v>100</v>
      </c>
      <c r="EO414">
        <v>100</v>
      </c>
      <c r="EP414">
        <v>12.86</v>
      </c>
      <c r="EQ414">
        <v>0.1534</v>
      </c>
      <c r="ER414">
        <v>5.25304998807394</v>
      </c>
      <c r="ES414">
        <v>0.0095515401478521</v>
      </c>
      <c r="ET414">
        <v>-4.08282145803731e-06</v>
      </c>
      <c r="EU414">
        <v>9.61633180237613e-10</v>
      </c>
      <c r="EV414">
        <v>-0.0133641391554055</v>
      </c>
      <c r="EW414">
        <v>0.00964955815971448</v>
      </c>
      <c r="EX414">
        <v>0.000351754833574242</v>
      </c>
      <c r="EY414">
        <v>-6.74969522547015e-06</v>
      </c>
      <c r="EZ414">
        <v>-1</v>
      </c>
      <c r="FA414">
        <v>-1</v>
      </c>
      <c r="FB414">
        <v>-1</v>
      </c>
      <c r="FC414">
        <v>-1</v>
      </c>
      <c r="FD414">
        <v>13.7</v>
      </c>
      <c r="FE414">
        <v>13.7</v>
      </c>
      <c r="FF414">
        <v>2</v>
      </c>
      <c r="FG414">
        <v>792.165</v>
      </c>
      <c r="FH414">
        <v>742.056</v>
      </c>
      <c r="FI414">
        <v>19.9996</v>
      </c>
      <c r="FJ414">
        <v>26.6891</v>
      </c>
      <c r="FK414">
        <v>30.0001</v>
      </c>
      <c r="FL414">
        <v>26.7566</v>
      </c>
      <c r="FM414">
        <v>26.7319</v>
      </c>
      <c r="FN414">
        <v>68.0159</v>
      </c>
      <c r="FO414">
        <v>13.9836</v>
      </c>
      <c r="FP414">
        <v>6.08919</v>
      </c>
      <c r="FQ414">
        <v>20</v>
      </c>
      <c r="FR414">
        <v>1327.71</v>
      </c>
      <c r="FS414">
        <v>12.9953</v>
      </c>
      <c r="FT414">
        <v>100.065</v>
      </c>
      <c r="FU414">
        <v>100.426</v>
      </c>
    </row>
    <row r="415" spans="1:177">
      <c r="A415">
        <v>399</v>
      </c>
      <c r="B415">
        <v>1621534365.6</v>
      </c>
      <c r="C415">
        <v>796.099999904633</v>
      </c>
      <c r="D415" t="s">
        <v>1094</v>
      </c>
      <c r="E415" t="s">
        <v>1095</v>
      </c>
      <c r="G415">
        <v>1621534365.6</v>
      </c>
      <c r="H415">
        <f>CD415*AF415*(BZ415-CA415)/(100*BS415*(1000-AF415*BZ415))</f>
        <v>0</v>
      </c>
      <c r="I415">
        <f>CD415*AF415*(BY415-BX415*(1000-AF415*CA415)/(1000-AF415*BZ415))/(100*BS415)</f>
        <v>0</v>
      </c>
      <c r="J415">
        <f>BX415 - IF(AF415&gt;1, I415*BS415*100.0/(AH415*CL415), 0)</f>
        <v>0</v>
      </c>
      <c r="K415">
        <f>((Q415-H415/2)*J415-I415)/(Q415+H415/2)</f>
        <v>0</v>
      </c>
      <c r="L415">
        <f>K415*(CE415+CF415)/1000.0</f>
        <v>0</v>
      </c>
      <c r="M415">
        <f>(BX415 - IF(AF415&gt;1, I415*BS415*100.0/(AH415*CL415), 0))*(CE415+CF415)/1000.0</f>
        <v>0</v>
      </c>
      <c r="N415">
        <f>2.0/((1/P415-1/O415)+SIGN(P415)*SQRT((1/P415-1/O415)*(1/P415-1/O415) + 4*BT415/((BT415+1)*(BT415+1))*(2*1/P415*1/O415-1/O415*1/O415)))</f>
        <v>0</v>
      </c>
      <c r="O415">
        <f>IF(LEFT(BU415,1)&lt;&gt;"0",IF(LEFT(BU415,1)="1",3.0,BV415),$D$5+$E$5*(CL415*CE415/($K$5*1000))+$F$5*(CL415*CE415/($K$5*1000))*MAX(MIN(BS415,$J$5),$I$5)*MAX(MIN(BS415,$J$5),$I$5)+$G$5*MAX(MIN(BS415,$J$5),$I$5)*(CL415*CE415/($K$5*1000))+$H$5*(CL415*CE415/($K$5*1000))*(CL415*CE415/($K$5*1000)))</f>
        <v>0</v>
      </c>
      <c r="P415">
        <f>H415*(1000-(1000*0.61365*exp(17.502*T415/(240.97+T415))/(CE415+CF415)+BZ415)/2)/(1000*0.61365*exp(17.502*T415/(240.97+T415))/(CE415+CF415)-BZ415)</f>
        <v>0</v>
      </c>
      <c r="Q415">
        <f>1/((BT415+1)/(N415/1.6)+1/(O415/1.37)) + BT415/((BT415+1)/(N415/1.6) + BT415/(O415/1.37))</f>
        <v>0</v>
      </c>
      <c r="R415">
        <f>(BP415*BR415)</f>
        <v>0</v>
      </c>
      <c r="S415">
        <f>(CG415+(R415+2*0.95*5.67E-8*(((CG415+$B$7)+273)^4-(CG415+273)^4)-44100*H415)/(1.84*29.3*O415+8*0.95*5.67E-8*(CG415+273)^3))</f>
        <v>0</v>
      </c>
      <c r="T415">
        <f>($C$7*CH415+$D$7*CI415+$E$7*S415)</f>
        <v>0</v>
      </c>
      <c r="U415">
        <f>0.61365*exp(17.502*T415/(240.97+T415))</f>
        <v>0</v>
      </c>
      <c r="V415">
        <f>(W415/X415*100)</f>
        <v>0</v>
      </c>
      <c r="W415">
        <f>BZ415*(CE415+CF415)/1000</f>
        <v>0</v>
      </c>
      <c r="X415">
        <f>0.61365*exp(17.502*CG415/(240.97+CG415))</f>
        <v>0</v>
      </c>
      <c r="Y415">
        <f>(U415-BZ415*(CE415+CF415)/1000)</f>
        <v>0</v>
      </c>
      <c r="Z415">
        <f>(-H415*44100)</f>
        <v>0</v>
      </c>
      <c r="AA415">
        <f>2*29.3*O415*0.92*(CG415-T415)</f>
        <v>0</v>
      </c>
      <c r="AB415">
        <f>2*0.95*5.67E-8*(((CG415+$B$7)+273)^4-(T415+273)^4)</f>
        <v>0</v>
      </c>
      <c r="AC415">
        <f>R415+AB415+Z415+AA415</f>
        <v>0</v>
      </c>
      <c r="AD415">
        <v>0</v>
      </c>
      <c r="AE415">
        <v>0</v>
      </c>
      <c r="AF415">
        <f>IF(AD415*$H$13&gt;=AH415,1.0,(AH415/(AH415-AD415*$H$13)))</f>
        <v>0</v>
      </c>
      <c r="AG415">
        <f>(AF415-1)*100</f>
        <v>0</v>
      </c>
      <c r="AH415">
        <f>MAX(0,($B$13+$C$13*CL415)/(1+$D$13*CL415)*CE415/(CG415+273)*$E$13)</f>
        <v>0</v>
      </c>
      <c r="AI415" t="s">
        <v>294</v>
      </c>
      <c r="AJ415">
        <v>0</v>
      </c>
      <c r="AK415">
        <v>0</v>
      </c>
      <c r="AL415">
        <f>AK415-AJ415</f>
        <v>0</v>
      </c>
      <c r="AM415">
        <f>AL415/AK415</f>
        <v>0</v>
      </c>
      <c r="AN415">
        <v>0</v>
      </c>
      <c r="AO415" t="s">
        <v>294</v>
      </c>
      <c r="AP415">
        <v>0</v>
      </c>
      <c r="AQ415">
        <v>0</v>
      </c>
      <c r="AR415">
        <f>1-AP415/AQ415</f>
        <v>0</v>
      </c>
      <c r="AS415">
        <v>0.5</v>
      </c>
      <c r="AT415">
        <f>BP415</f>
        <v>0</v>
      </c>
      <c r="AU415">
        <f>I415</f>
        <v>0</v>
      </c>
      <c r="AV415">
        <f>AR415*AS415*AT415</f>
        <v>0</v>
      </c>
      <c r="AW415">
        <f>BB415/AQ415</f>
        <v>0</v>
      </c>
      <c r="AX415">
        <f>(AU415-AN415)/AT415</f>
        <v>0</v>
      </c>
      <c r="AY415">
        <f>(AK415-AQ415)/AQ415</f>
        <v>0</v>
      </c>
      <c r="AZ415" t="s">
        <v>294</v>
      </c>
      <c r="BA415">
        <v>0</v>
      </c>
      <c r="BB415">
        <f>AQ415-BA415</f>
        <v>0</v>
      </c>
      <c r="BC415">
        <f>(AQ415-AP415)/(AQ415-BA415)</f>
        <v>0</v>
      </c>
      <c r="BD415">
        <f>(AK415-AQ415)/(AK415-BA415)</f>
        <v>0</v>
      </c>
      <c r="BE415">
        <f>(AQ415-AP415)/(AQ415-AJ415)</f>
        <v>0</v>
      </c>
      <c r="BF415">
        <f>(AK415-AQ415)/(AK415-AJ415)</f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f>$B$11*CM415+$C$11*CN415+$F$11*CO415*(1-CR415)</f>
        <v>0</v>
      </c>
      <c r="BP415">
        <f>BO415*BQ415</f>
        <v>0</v>
      </c>
      <c r="BQ415">
        <f>($B$11*$D$9+$C$11*$D$9+$F$11*((DB415+CT415)/MAX(DB415+CT415+DC415, 0.1)*$I$9+DC415/MAX(DB415+CT415+DC415, 0.1)*$J$9))/($B$11+$C$11+$F$11)</f>
        <v>0</v>
      </c>
      <c r="BR415">
        <f>($B$11*$K$9+$C$11*$K$9+$F$11*((DB415+CT415)/MAX(DB415+CT415+DC415, 0.1)*$P$9+DC415/MAX(DB415+CT415+DC415, 0.1)*$Q$9))/($B$11+$C$11+$F$11)</f>
        <v>0</v>
      </c>
      <c r="BS415">
        <v>6</v>
      </c>
      <c r="BT415">
        <v>0.5</v>
      </c>
      <c r="BU415" t="s">
        <v>295</v>
      </c>
      <c r="BV415">
        <v>2</v>
      </c>
      <c r="BW415">
        <v>1621534365.6</v>
      </c>
      <c r="BX415">
        <v>1311.58</v>
      </c>
      <c r="BY415">
        <v>1321.7</v>
      </c>
      <c r="BZ415">
        <v>12.9361</v>
      </c>
      <c r="CA415">
        <v>12.9344</v>
      </c>
      <c r="CB415">
        <v>1298.7</v>
      </c>
      <c r="CC415">
        <v>12.7827</v>
      </c>
      <c r="CD415">
        <v>699.403</v>
      </c>
      <c r="CE415">
        <v>100.924</v>
      </c>
      <c r="CF415">
        <v>0.0998426</v>
      </c>
      <c r="CG415">
        <v>22.9212</v>
      </c>
      <c r="CH415">
        <v>22.901</v>
      </c>
      <c r="CI415">
        <v>999.9</v>
      </c>
      <c r="CJ415">
        <v>0</v>
      </c>
      <c r="CK415">
        <v>0</v>
      </c>
      <c r="CL415">
        <v>9970</v>
      </c>
      <c r="CM415">
        <v>0</v>
      </c>
      <c r="CN415">
        <v>3.22278</v>
      </c>
      <c r="CO415">
        <v>599.816</v>
      </c>
      <c r="CP415">
        <v>0.932968</v>
      </c>
      <c r="CQ415">
        <v>0.0670323</v>
      </c>
      <c r="CR415">
        <v>0</v>
      </c>
      <c r="CS415">
        <v>3.6282</v>
      </c>
      <c r="CT415">
        <v>4.99951</v>
      </c>
      <c r="CU415">
        <v>88.5768</v>
      </c>
      <c r="CV415">
        <v>4812.57</v>
      </c>
      <c r="CW415">
        <v>37.562</v>
      </c>
      <c r="CX415">
        <v>41.375</v>
      </c>
      <c r="CY415">
        <v>39.937</v>
      </c>
      <c r="CZ415">
        <v>40.875</v>
      </c>
      <c r="DA415">
        <v>39.812</v>
      </c>
      <c r="DB415">
        <v>554.94</v>
      </c>
      <c r="DC415">
        <v>39.87</v>
      </c>
      <c r="DD415">
        <v>0</v>
      </c>
      <c r="DE415">
        <v>1621534369.6</v>
      </c>
      <c r="DF415">
        <v>0</v>
      </c>
      <c r="DG415">
        <v>3.42989615384615</v>
      </c>
      <c r="DH415">
        <v>0.503736749707146</v>
      </c>
      <c r="DI415">
        <v>-1.23755214131879</v>
      </c>
      <c r="DJ415">
        <v>88.6217153846154</v>
      </c>
      <c r="DK415">
        <v>15</v>
      </c>
      <c r="DL415">
        <v>1621533543.5</v>
      </c>
      <c r="DM415" t="s">
        <v>296</v>
      </c>
      <c r="DN415">
        <v>1621533543</v>
      </c>
      <c r="DO415">
        <v>1621533543.5</v>
      </c>
      <c r="DP415">
        <v>4</v>
      </c>
      <c r="DQ415">
        <v>0.002</v>
      </c>
      <c r="DR415">
        <v>0.003</v>
      </c>
      <c r="DS415">
        <v>8.559</v>
      </c>
      <c r="DT415">
        <v>0.154</v>
      </c>
      <c r="DU415">
        <v>420</v>
      </c>
      <c r="DV415">
        <v>13</v>
      </c>
      <c r="DW415">
        <v>1.35</v>
      </c>
      <c r="DX415">
        <v>0.35</v>
      </c>
      <c r="DY415">
        <v>-10.0022565853659</v>
      </c>
      <c r="DZ415">
        <v>0.655104668989527</v>
      </c>
      <c r="EA415">
        <v>0.324369860435695</v>
      </c>
      <c r="EB415">
        <v>0</v>
      </c>
      <c r="EC415">
        <v>3.42860588235294</v>
      </c>
      <c r="ED415">
        <v>-0.162550295857994</v>
      </c>
      <c r="EE415">
        <v>0.173797717004528</v>
      </c>
      <c r="EF415">
        <v>1</v>
      </c>
      <c r="EG415">
        <v>-0.00156753866097561</v>
      </c>
      <c r="EH415">
        <v>0.00183785945853658</v>
      </c>
      <c r="EI415">
        <v>0.00840061513642037</v>
      </c>
      <c r="EJ415">
        <v>1</v>
      </c>
      <c r="EK415">
        <v>2</v>
      </c>
      <c r="EL415">
        <v>3</v>
      </c>
      <c r="EM415" t="s">
        <v>306</v>
      </c>
      <c r="EN415">
        <v>100</v>
      </c>
      <c r="EO415">
        <v>100</v>
      </c>
      <c r="EP415">
        <v>12.88</v>
      </c>
      <c r="EQ415">
        <v>0.1534</v>
      </c>
      <c r="ER415">
        <v>5.25304998807394</v>
      </c>
      <c r="ES415">
        <v>0.0095515401478521</v>
      </c>
      <c r="ET415">
        <v>-4.08282145803731e-06</v>
      </c>
      <c r="EU415">
        <v>9.61633180237613e-10</v>
      </c>
      <c r="EV415">
        <v>-0.0133641391554055</v>
      </c>
      <c r="EW415">
        <v>0.00964955815971448</v>
      </c>
      <c r="EX415">
        <v>0.000351754833574242</v>
      </c>
      <c r="EY415">
        <v>-6.74969522547015e-06</v>
      </c>
      <c r="EZ415">
        <v>-1</v>
      </c>
      <c r="FA415">
        <v>-1</v>
      </c>
      <c r="FB415">
        <v>-1</v>
      </c>
      <c r="FC415">
        <v>-1</v>
      </c>
      <c r="FD415">
        <v>13.7</v>
      </c>
      <c r="FE415">
        <v>13.7</v>
      </c>
      <c r="FF415">
        <v>2</v>
      </c>
      <c r="FG415">
        <v>792.698</v>
      </c>
      <c r="FH415">
        <v>741.866</v>
      </c>
      <c r="FI415">
        <v>19.9994</v>
      </c>
      <c r="FJ415">
        <v>26.6891</v>
      </c>
      <c r="FK415">
        <v>30</v>
      </c>
      <c r="FL415">
        <v>26.7566</v>
      </c>
      <c r="FM415">
        <v>26.7319</v>
      </c>
      <c r="FN415">
        <v>68.1583</v>
      </c>
      <c r="FO415">
        <v>13.9836</v>
      </c>
      <c r="FP415">
        <v>6.08919</v>
      </c>
      <c r="FQ415">
        <v>20</v>
      </c>
      <c r="FR415">
        <v>1331.1</v>
      </c>
      <c r="FS415">
        <v>12.9953</v>
      </c>
      <c r="FT415">
        <v>100.064</v>
      </c>
      <c r="FU415">
        <v>100.426</v>
      </c>
    </row>
    <row r="416" spans="1:177">
      <c r="A416">
        <v>400</v>
      </c>
      <c r="B416">
        <v>1621534367.6</v>
      </c>
      <c r="C416">
        <v>798.099999904633</v>
      </c>
      <c r="D416" t="s">
        <v>1096</v>
      </c>
      <c r="E416" t="s">
        <v>1097</v>
      </c>
      <c r="G416">
        <v>1621534367.6</v>
      </c>
      <c r="H416">
        <f>CD416*AF416*(BZ416-CA416)/(100*BS416*(1000-AF416*BZ416))</f>
        <v>0</v>
      </c>
      <c r="I416">
        <f>CD416*AF416*(BY416-BX416*(1000-AF416*CA416)/(1000-AF416*BZ416))/(100*BS416)</f>
        <v>0</v>
      </c>
      <c r="J416">
        <f>BX416 - IF(AF416&gt;1, I416*BS416*100.0/(AH416*CL416), 0)</f>
        <v>0</v>
      </c>
      <c r="K416">
        <f>((Q416-H416/2)*J416-I416)/(Q416+H416/2)</f>
        <v>0</v>
      </c>
      <c r="L416">
        <f>K416*(CE416+CF416)/1000.0</f>
        <v>0</v>
      </c>
      <c r="M416">
        <f>(BX416 - IF(AF416&gt;1, I416*BS416*100.0/(AH416*CL416), 0))*(CE416+CF416)/1000.0</f>
        <v>0</v>
      </c>
      <c r="N416">
        <f>2.0/((1/P416-1/O416)+SIGN(P416)*SQRT((1/P416-1/O416)*(1/P416-1/O416) + 4*BT416/((BT416+1)*(BT416+1))*(2*1/P416*1/O416-1/O416*1/O416)))</f>
        <v>0</v>
      </c>
      <c r="O416">
        <f>IF(LEFT(BU416,1)&lt;&gt;"0",IF(LEFT(BU416,1)="1",3.0,BV416),$D$5+$E$5*(CL416*CE416/($K$5*1000))+$F$5*(CL416*CE416/($K$5*1000))*MAX(MIN(BS416,$J$5),$I$5)*MAX(MIN(BS416,$J$5),$I$5)+$G$5*MAX(MIN(BS416,$J$5),$I$5)*(CL416*CE416/($K$5*1000))+$H$5*(CL416*CE416/($K$5*1000))*(CL416*CE416/($K$5*1000)))</f>
        <v>0</v>
      </c>
      <c r="P416">
        <f>H416*(1000-(1000*0.61365*exp(17.502*T416/(240.97+T416))/(CE416+CF416)+BZ416)/2)/(1000*0.61365*exp(17.502*T416/(240.97+T416))/(CE416+CF416)-BZ416)</f>
        <v>0</v>
      </c>
      <c r="Q416">
        <f>1/((BT416+1)/(N416/1.6)+1/(O416/1.37)) + BT416/((BT416+1)/(N416/1.6) + BT416/(O416/1.37))</f>
        <v>0</v>
      </c>
      <c r="R416">
        <f>(BP416*BR416)</f>
        <v>0</v>
      </c>
      <c r="S416">
        <f>(CG416+(R416+2*0.95*5.67E-8*(((CG416+$B$7)+273)^4-(CG416+273)^4)-44100*H416)/(1.84*29.3*O416+8*0.95*5.67E-8*(CG416+273)^3))</f>
        <v>0</v>
      </c>
      <c r="T416">
        <f>($C$7*CH416+$D$7*CI416+$E$7*S416)</f>
        <v>0</v>
      </c>
      <c r="U416">
        <f>0.61365*exp(17.502*T416/(240.97+T416))</f>
        <v>0</v>
      </c>
      <c r="V416">
        <f>(W416/X416*100)</f>
        <v>0</v>
      </c>
      <c r="W416">
        <f>BZ416*(CE416+CF416)/1000</f>
        <v>0</v>
      </c>
      <c r="X416">
        <f>0.61365*exp(17.502*CG416/(240.97+CG416))</f>
        <v>0</v>
      </c>
      <c r="Y416">
        <f>(U416-BZ416*(CE416+CF416)/1000)</f>
        <v>0</v>
      </c>
      <c r="Z416">
        <f>(-H416*44100)</f>
        <v>0</v>
      </c>
      <c r="AA416">
        <f>2*29.3*O416*0.92*(CG416-T416)</f>
        <v>0</v>
      </c>
      <c r="AB416">
        <f>2*0.95*5.67E-8*(((CG416+$B$7)+273)^4-(T416+273)^4)</f>
        <v>0</v>
      </c>
      <c r="AC416">
        <f>R416+AB416+Z416+AA416</f>
        <v>0</v>
      </c>
      <c r="AD416">
        <v>0</v>
      </c>
      <c r="AE416">
        <v>0</v>
      </c>
      <c r="AF416">
        <f>IF(AD416*$H$13&gt;=AH416,1.0,(AH416/(AH416-AD416*$H$13)))</f>
        <v>0</v>
      </c>
      <c r="AG416">
        <f>(AF416-1)*100</f>
        <v>0</v>
      </c>
      <c r="AH416">
        <f>MAX(0,($B$13+$C$13*CL416)/(1+$D$13*CL416)*CE416/(CG416+273)*$E$13)</f>
        <v>0</v>
      </c>
      <c r="AI416" t="s">
        <v>294</v>
      </c>
      <c r="AJ416">
        <v>0</v>
      </c>
      <c r="AK416">
        <v>0</v>
      </c>
      <c r="AL416">
        <f>AK416-AJ416</f>
        <v>0</v>
      </c>
      <c r="AM416">
        <f>AL416/AK416</f>
        <v>0</v>
      </c>
      <c r="AN416">
        <v>0</v>
      </c>
      <c r="AO416" t="s">
        <v>294</v>
      </c>
      <c r="AP416">
        <v>0</v>
      </c>
      <c r="AQ416">
        <v>0</v>
      </c>
      <c r="AR416">
        <f>1-AP416/AQ416</f>
        <v>0</v>
      </c>
      <c r="AS416">
        <v>0.5</v>
      </c>
      <c r="AT416">
        <f>BP416</f>
        <v>0</v>
      </c>
      <c r="AU416">
        <f>I416</f>
        <v>0</v>
      </c>
      <c r="AV416">
        <f>AR416*AS416*AT416</f>
        <v>0</v>
      </c>
      <c r="AW416">
        <f>BB416/AQ416</f>
        <v>0</v>
      </c>
      <c r="AX416">
        <f>(AU416-AN416)/AT416</f>
        <v>0</v>
      </c>
      <c r="AY416">
        <f>(AK416-AQ416)/AQ416</f>
        <v>0</v>
      </c>
      <c r="AZ416" t="s">
        <v>294</v>
      </c>
      <c r="BA416">
        <v>0</v>
      </c>
      <c r="BB416">
        <f>AQ416-BA416</f>
        <v>0</v>
      </c>
      <c r="BC416">
        <f>(AQ416-AP416)/(AQ416-BA416)</f>
        <v>0</v>
      </c>
      <c r="BD416">
        <f>(AK416-AQ416)/(AK416-BA416)</f>
        <v>0</v>
      </c>
      <c r="BE416">
        <f>(AQ416-AP416)/(AQ416-AJ416)</f>
        <v>0</v>
      </c>
      <c r="BF416">
        <f>(AK416-AQ416)/(AK416-AJ416)</f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f>$B$11*CM416+$C$11*CN416+$F$11*CO416*(1-CR416)</f>
        <v>0</v>
      </c>
      <c r="BP416">
        <f>BO416*BQ416</f>
        <v>0</v>
      </c>
      <c r="BQ416">
        <f>($B$11*$D$9+$C$11*$D$9+$F$11*((DB416+CT416)/MAX(DB416+CT416+DC416, 0.1)*$I$9+DC416/MAX(DB416+CT416+DC416, 0.1)*$J$9))/($B$11+$C$11+$F$11)</f>
        <v>0</v>
      </c>
      <c r="BR416">
        <f>($B$11*$K$9+$C$11*$K$9+$F$11*((DB416+CT416)/MAX(DB416+CT416+DC416, 0.1)*$P$9+DC416/MAX(DB416+CT416+DC416, 0.1)*$Q$9))/($B$11+$C$11+$F$11)</f>
        <v>0</v>
      </c>
      <c r="BS416">
        <v>6</v>
      </c>
      <c r="BT416">
        <v>0.5</v>
      </c>
      <c r="BU416" t="s">
        <v>295</v>
      </c>
      <c r="BV416">
        <v>2</v>
      </c>
      <c r="BW416">
        <v>1621534367.6</v>
      </c>
      <c r="BX416">
        <v>1314.81</v>
      </c>
      <c r="BY416">
        <v>1325.37</v>
      </c>
      <c r="BZ416">
        <v>12.9373</v>
      </c>
      <c r="CA416">
        <v>12.9332</v>
      </c>
      <c r="CB416">
        <v>1301.92</v>
      </c>
      <c r="CC416">
        <v>12.7839</v>
      </c>
      <c r="CD416">
        <v>699.737</v>
      </c>
      <c r="CE416">
        <v>100.925</v>
      </c>
      <c r="CF416">
        <v>0.0994236</v>
      </c>
      <c r="CG416">
        <v>22.9212</v>
      </c>
      <c r="CH416">
        <v>22.8961</v>
      </c>
      <c r="CI416">
        <v>999.9</v>
      </c>
      <c r="CJ416">
        <v>0</v>
      </c>
      <c r="CK416">
        <v>0</v>
      </c>
      <c r="CL416">
        <v>9980</v>
      </c>
      <c r="CM416">
        <v>0</v>
      </c>
      <c r="CN416">
        <v>3.22278</v>
      </c>
      <c r="CO416">
        <v>600.126</v>
      </c>
      <c r="CP416">
        <v>0.933003</v>
      </c>
      <c r="CQ416">
        <v>0.0669971</v>
      </c>
      <c r="CR416">
        <v>0</v>
      </c>
      <c r="CS416">
        <v>3.4389</v>
      </c>
      <c r="CT416">
        <v>4.99951</v>
      </c>
      <c r="CU416">
        <v>88.7106</v>
      </c>
      <c r="CV416">
        <v>4815.12</v>
      </c>
      <c r="CW416">
        <v>37.562</v>
      </c>
      <c r="CX416">
        <v>41.375</v>
      </c>
      <c r="CY416">
        <v>39.937</v>
      </c>
      <c r="CZ416">
        <v>40.875</v>
      </c>
      <c r="DA416">
        <v>39.875</v>
      </c>
      <c r="DB416">
        <v>555.25</v>
      </c>
      <c r="DC416">
        <v>39.87</v>
      </c>
      <c r="DD416">
        <v>0</v>
      </c>
      <c r="DE416">
        <v>1621534371.4</v>
      </c>
      <c r="DF416">
        <v>0</v>
      </c>
      <c r="DG416">
        <v>3.428848</v>
      </c>
      <c r="DH416">
        <v>0.0879538371270945</v>
      </c>
      <c r="DI416">
        <v>-0.205976922569319</v>
      </c>
      <c r="DJ416">
        <v>88.611944</v>
      </c>
      <c r="DK416">
        <v>15</v>
      </c>
      <c r="DL416">
        <v>1621533543.5</v>
      </c>
      <c r="DM416" t="s">
        <v>296</v>
      </c>
      <c r="DN416">
        <v>1621533543</v>
      </c>
      <c r="DO416">
        <v>1621533543.5</v>
      </c>
      <c r="DP416">
        <v>4</v>
      </c>
      <c r="DQ416">
        <v>0.002</v>
      </c>
      <c r="DR416">
        <v>0.003</v>
      </c>
      <c r="DS416">
        <v>8.559</v>
      </c>
      <c r="DT416">
        <v>0.154</v>
      </c>
      <c r="DU416">
        <v>420</v>
      </c>
      <c r="DV416">
        <v>13</v>
      </c>
      <c r="DW416">
        <v>1.35</v>
      </c>
      <c r="DX416">
        <v>0.35</v>
      </c>
      <c r="DY416">
        <v>-10.0011082926829</v>
      </c>
      <c r="DZ416">
        <v>0.696306480836215</v>
      </c>
      <c r="EA416">
        <v>0.320551166905382</v>
      </c>
      <c r="EB416">
        <v>0</v>
      </c>
      <c r="EC416">
        <v>3.42432285714286</v>
      </c>
      <c r="ED416">
        <v>0.0923178082191855</v>
      </c>
      <c r="EE416">
        <v>0.169447082486732</v>
      </c>
      <c r="EF416">
        <v>1</v>
      </c>
      <c r="EG416">
        <v>-0.00176853151463415</v>
      </c>
      <c r="EH416">
        <v>0.0162627372439024</v>
      </c>
      <c r="EI416">
        <v>0.00819236572054252</v>
      </c>
      <c r="EJ416">
        <v>1</v>
      </c>
      <c r="EK416">
        <v>2</v>
      </c>
      <c r="EL416">
        <v>3</v>
      </c>
      <c r="EM416" t="s">
        <v>306</v>
      </c>
      <c r="EN416">
        <v>100</v>
      </c>
      <c r="EO416">
        <v>100</v>
      </c>
      <c r="EP416">
        <v>12.89</v>
      </c>
      <c r="EQ416">
        <v>0.1534</v>
      </c>
      <c r="ER416">
        <v>5.25304998807394</v>
      </c>
      <c r="ES416">
        <v>0.0095515401478521</v>
      </c>
      <c r="ET416">
        <v>-4.08282145803731e-06</v>
      </c>
      <c r="EU416">
        <v>9.61633180237613e-10</v>
      </c>
      <c r="EV416">
        <v>-0.0133641391554055</v>
      </c>
      <c r="EW416">
        <v>0.00964955815971448</v>
      </c>
      <c r="EX416">
        <v>0.000351754833574242</v>
      </c>
      <c r="EY416">
        <v>-6.74969522547015e-06</v>
      </c>
      <c r="EZ416">
        <v>-1</v>
      </c>
      <c r="FA416">
        <v>-1</v>
      </c>
      <c r="FB416">
        <v>-1</v>
      </c>
      <c r="FC416">
        <v>-1</v>
      </c>
      <c r="FD416">
        <v>13.7</v>
      </c>
      <c r="FE416">
        <v>13.7</v>
      </c>
      <c r="FF416">
        <v>2</v>
      </c>
      <c r="FG416">
        <v>792.876</v>
      </c>
      <c r="FH416">
        <v>741.487</v>
      </c>
      <c r="FI416">
        <v>19.9992</v>
      </c>
      <c r="FJ416">
        <v>26.6877</v>
      </c>
      <c r="FK416">
        <v>30</v>
      </c>
      <c r="FL416">
        <v>26.7566</v>
      </c>
      <c r="FM416">
        <v>26.7319</v>
      </c>
      <c r="FN416">
        <v>68.2944</v>
      </c>
      <c r="FO416">
        <v>13.9836</v>
      </c>
      <c r="FP416">
        <v>6.08919</v>
      </c>
      <c r="FQ416">
        <v>20</v>
      </c>
      <c r="FR416">
        <v>1334.49</v>
      </c>
      <c r="FS416">
        <v>12.9953</v>
      </c>
      <c r="FT416">
        <v>100.063</v>
      </c>
      <c r="FU416">
        <v>100.425</v>
      </c>
    </row>
    <row r="417" spans="1:177">
      <c r="A417">
        <v>401</v>
      </c>
      <c r="B417">
        <v>1621534369.6</v>
      </c>
      <c r="C417">
        <v>800.099999904633</v>
      </c>
      <c r="D417" t="s">
        <v>1098</v>
      </c>
      <c r="E417" t="s">
        <v>1099</v>
      </c>
      <c r="G417">
        <v>1621534369.6</v>
      </c>
      <c r="H417">
        <f>CD417*AF417*(BZ417-CA417)/(100*BS417*(1000-AF417*BZ417))</f>
        <v>0</v>
      </c>
      <c r="I417">
        <f>CD417*AF417*(BY417-BX417*(1000-AF417*CA417)/(1000-AF417*BZ417))/(100*BS417)</f>
        <v>0</v>
      </c>
      <c r="J417">
        <f>BX417 - IF(AF417&gt;1, I417*BS417*100.0/(AH417*CL417), 0)</f>
        <v>0</v>
      </c>
      <c r="K417">
        <f>((Q417-H417/2)*J417-I417)/(Q417+H417/2)</f>
        <v>0</v>
      </c>
      <c r="L417">
        <f>K417*(CE417+CF417)/1000.0</f>
        <v>0</v>
      </c>
      <c r="M417">
        <f>(BX417 - IF(AF417&gt;1, I417*BS417*100.0/(AH417*CL417), 0))*(CE417+CF417)/1000.0</f>
        <v>0</v>
      </c>
      <c r="N417">
        <f>2.0/((1/P417-1/O417)+SIGN(P417)*SQRT((1/P417-1/O417)*(1/P417-1/O417) + 4*BT417/((BT417+1)*(BT417+1))*(2*1/P417*1/O417-1/O417*1/O417)))</f>
        <v>0</v>
      </c>
      <c r="O417">
        <f>IF(LEFT(BU417,1)&lt;&gt;"0",IF(LEFT(BU417,1)="1",3.0,BV417),$D$5+$E$5*(CL417*CE417/($K$5*1000))+$F$5*(CL417*CE417/($K$5*1000))*MAX(MIN(BS417,$J$5),$I$5)*MAX(MIN(BS417,$J$5),$I$5)+$G$5*MAX(MIN(BS417,$J$5),$I$5)*(CL417*CE417/($K$5*1000))+$H$5*(CL417*CE417/($K$5*1000))*(CL417*CE417/($K$5*1000)))</f>
        <v>0</v>
      </c>
      <c r="P417">
        <f>H417*(1000-(1000*0.61365*exp(17.502*T417/(240.97+T417))/(CE417+CF417)+BZ417)/2)/(1000*0.61365*exp(17.502*T417/(240.97+T417))/(CE417+CF417)-BZ417)</f>
        <v>0</v>
      </c>
      <c r="Q417">
        <f>1/((BT417+1)/(N417/1.6)+1/(O417/1.37)) + BT417/((BT417+1)/(N417/1.6) + BT417/(O417/1.37))</f>
        <v>0</v>
      </c>
      <c r="R417">
        <f>(BP417*BR417)</f>
        <v>0</v>
      </c>
      <c r="S417">
        <f>(CG417+(R417+2*0.95*5.67E-8*(((CG417+$B$7)+273)^4-(CG417+273)^4)-44100*H417)/(1.84*29.3*O417+8*0.95*5.67E-8*(CG417+273)^3))</f>
        <v>0</v>
      </c>
      <c r="T417">
        <f>($C$7*CH417+$D$7*CI417+$E$7*S417)</f>
        <v>0</v>
      </c>
      <c r="U417">
        <f>0.61365*exp(17.502*T417/(240.97+T417))</f>
        <v>0</v>
      </c>
      <c r="V417">
        <f>(W417/X417*100)</f>
        <v>0</v>
      </c>
      <c r="W417">
        <f>BZ417*(CE417+CF417)/1000</f>
        <v>0</v>
      </c>
      <c r="X417">
        <f>0.61365*exp(17.502*CG417/(240.97+CG417))</f>
        <v>0</v>
      </c>
      <c r="Y417">
        <f>(U417-BZ417*(CE417+CF417)/1000)</f>
        <v>0</v>
      </c>
      <c r="Z417">
        <f>(-H417*44100)</f>
        <v>0</v>
      </c>
      <c r="AA417">
        <f>2*29.3*O417*0.92*(CG417-T417)</f>
        <v>0</v>
      </c>
      <c r="AB417">
        <f>2*0.95*5.67E-8*(((CG417+$B$7)+273)^4-(T417+273)^4)</f>
        <v>0</v>
      </c>
      <c r="AC417">
        <f>R417+AB417+Z417+AA417</f>
        <v>0</v>
      </c>
      <c r="AD417">
        <v>0</v>
      </c>
      <c r="AE417">
        <v>0</v>
      </c>
      <c r="AF417">
        <f>IF(AD417*$H$13&gt;=AH417,1.0,(AH417/(AH417-AD417*$H$13)))</f>
        <v>0</v>
      </c>
      <c r="AG417">
        <f>(AF417-1)*100</f>
        <v>0</v>
      </c>
      <c r="AH417">
        <f>MAX(0,($B$13+$C$13*CL417)/(1+$D$13*CL417)*CE417/(CG417+273)*$E$13)</f>
        <v>0</v>
      </c>
      <c r="AI417" t="s">
        <v>294</v>
      </c>
      <c r="AJ417">
        <v>0</v>
      </c>
      <c r="AK417">
        <v>0</v>
      </c>
      <c r="AL417">
        <f>AK417-AJ417</f>
        <v>0</v>
      </c>
      <c r="AM417">
        <f>AL417/AK417</f>
        <v>0</v>
      </c>
      <c r="AN417">
        <v>0</v>
      </c>
      <c r="AO417" t="s">
        <v>294</v>
      </c>
      <c r="AP417">
        <v>0</v>
      </c>
      <c r="AQ417">
        <v>0</v>
      </c>
      <c r="AR417">
        <f>1-AP417/AQ417</f>
        <v>0</v>
      </c>
      <c r="AS417">
        <v>0.5</v>
      </c>
      <c r="AT417">
        <f>BP417</f>
        <v>0</v>
      </c>
      <c r="AU417">
        <f>I417</f>
        <v>0</v>
      </c>
      <c r="AV417">
        <f>AR417*AS417*AT417</f>
        <v>0</v>
      </c>
      <c r="AW417">
        <f>BB417/AQ417</f>
        <v>0</v>
      </c>
      <c r="AX417">
        <f>(AU417-AN417)/AT417</f>
        <v>0</v>
      </c>
      <c r="AY417">
        <f>(AK417-AQ417)/AQ417</f>
        <v>0</v>
      </c>
      <c r="AZ417" t="s">
        <v>294</v>
      </c>
      <c r="BA417">
        <v>0</v>
      </c>
      <c r="BB417">
        <f>AQ417-BA417</f>
        <v>0</v>
      </c>
      <c r="BC417">
        <f>(AQ417-AP417)/(AQ417-BA417)</f>
        <v>0</v>
      </c>
      <c r="BD417">
        <f>(AK417-AQ417)/(AK417-BA417)</f>
        <v>0</v>
      </c>
      <c r="BE417">
        <f>(AQ417-AP417)/(AQ417-AJ417)</f>
        <v>0</v>
      </c>
      <c r="BF417">
        <f>(AK417-AQ417)/(AK417-AJ417)</f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f>$B$11*CM417+$C$11*CN417+$F$11*CO417*(1-CR417)</f>
        <v>0</v>
      </c>
      <c r="BP417">
        <f>BO417*BQ417</f>
        <v>0</v>
      </c>
      <c r="BQ417">
        <f>($B$11*$D$9+$C$11*$D$9+$F$11*((DB417+CT417)/MAX(DB417+CT417+DC417, 0.1)*$I$9+DC417/MAX(DB417+CT417+DC417, 0.1)*$J$9))/($B$11+$C$11+$F$11)</f>
        <v>0</v>
      </c>
      <c r="BR417">
        <f>($B$11*$K$9+$C$11*$K$9+$F$11*((DB417+CT417)/MAX(DB417+CT417+DC417, 0.1)*$P$9+DC417/MAX(DB417+CT417+DC417, 0.1)*$Q$9))/($B$11+$C$11+$F$11)</f>
        <v>0</v>
      </c>
      <c r="BS417">
        <v>6</v>
      </c>
      <c r="BT417">
        <v>0.5</v>
      </c>
      <c r="BU417" t="s">
        <v>295</v>
      </c>
      <c r="BV417">
        <v>2</v>
      </c>
      <c r="BW417">
        <v>1621534369.6</v>
      </c>
      <c r="BX417">
        <v>1318.36</v>
      </c>
      <c r="BY417">
        <v>1328.36</v>
      </c>
      <c r="BZ417">
        <v>12.9334</v>
      </c>
      <c r="CA417">
        <v>12.9338</v>
      </c>
      <c r="CB417">
        <v>1305.45</v>
      </c>
      <c r="CC417">
        <v>12.7801</v>
      </c>
      <c r="CD417">
        <v>699.731</v>
      </c>
      <c r="CE417">
        <v>100.924</v>
      </c>
      <c r="CF417">
        <v>0.10076</v>
      </c>
      <c r="CG417">
        <v>22.9201</v>
      </c>
      <c r="CH417">
        <v>22.8957</v>
      </c>
      <c r="CI417">
        <v>999.9</v>
      </c>
      <c r="CJ417">
        <v>0</v>
      </c>
      <c r="CK417">
        <v>0</v>
      </c>
      <c r="CL417">
        <v>9910</v>
      </c>
      <c r="CM417">
        <v>0</v>
      </c>
      <c r="CN417">
        <v>3.22278</v>
      </c>
      <c r="CO417">
        <v>599.815</v>
      </c>
      <c r="CP417">
        <v>0.932968</v>
      </c>
      <c r="CQ417">
        <v>0.0670323</v>
      </c>
      <c r="CR417">
        <v>0</v>
      </c>
      <c r="CS417">
        <v>3.1977</v>
      </c>
      <c r="CT417">
        <v>4.99951</v>
      </c>
      <c r="CU417">
        <v>88.9451</v>
      </c>
      <c r="CV417">
        <v>4812.55</v>
      </c>
      <c r="CW417">
        <v>37.562</v>
      </c>
      <c r="CX417">
        <v>41.375</v>
      </c>
      <c r="CY417">
        <v>40</v>
      </c>
      <c r="CZ417">
        <v>40.875</v>
      </c>
      <c r="DA417">
        <v>39.875</v>
      </c>
      <c r="DB417">
        <v>554.94</v>
      </c>
      <c r="DC417">
        <v>39.87</v>
      </c>
      <c r="DD417">
        <v>0</v>
      </c>
      <c r="DE417">
        <v>1621534373.2</v>
      </c>
      <c r="DF417">
        <v>0</v>
      </c>
      <c r="DG417">
        <v>3.40324615384615</v>
      </c>
      <c r="DH417">
        <v>0.101811960313297</v>
      </c>
      <c r="DI417">
        <v>0.450929911508635</v>
      </c>
      <c r="DJ417">
        <v>88.6504576923077</v>
      </c>
      <c r="DK417">
        <v>15</v>
      </c>
      <c r="DL417">
        <v>1621533543.5</v>
      </c>
      <c r="DM417" t="s">
        <v>296</v>
      </c>
      <c r="DN417">
        <v>1621533543</v>
      </c>
      <c r="DO417">
        <v>1621533543.5</v>
      </c>
      <c r="DP417">
        <v>4</v>
      </c>
      <c r="DQ417">
        <v>0.002</v>
      </c>
      <c r="DR417">
        <v>0.003</v>
      </c>
      <c r="DS417">
        <v>8.559</v>
      </c>
      <c r="DT417">
        <v>0.154</v>
      </c>
      <c r="DU417">
        <v>420</v>
      </c>
      <c r="DV417">
        <v>13</v>
      </c>
      <c r="DW417">
        <v>1.35</v>
      </c>
      <c r="DX417">
        <v>0.35</v>
      </c>
      <c r="DY417">
        <v>-10.0258424390244</v>
      </c>
      <c r="DZ417">
        <v>0.607070592334507</v>
      </c>
      <c r="EA417">
        <v>0.331994509841327</v>
      </c>
      <c r="EB417">
        <v>0</v>
      </c>
      <c r="EC417">
        <v>3.41353823529412</v>
      </c>
      <c r="ED417">
        <v>0.171221685238514</v>
      </c>
      <c r="EE417">
        <v>0.172085049107404</v>
      </c>
      <c r="EF417">
        <v>1</v>
      </c>
      <c r="EG417">
        <v>-0.00182093663658537</v>
      </c>
      <c r="EH417">
        <v>0.0386770028550522</v>
      </c>
      <c r="EI417">
        <v>0.00794598888794143</v>
      </c>
      <c r="EJ417">
        <v>1</v>
      </c>
      <c r="EK417">
        <v>2</v>
      </c>
      <c r="EL417">
        <v>3</v>
      </c>
      <c r="EM417" t="s">
        <v>306</v>
      </c>
      <c r="EN417">
        <v>100</v>
      </c>
      <c r="EO417">
        <v>100</v>
      </c>
      <c r="EP417">
        <v>12.91</v>
      </c>
      <c r="EQ417">
        <v>0.1533</v>
      </c>
      <c r="ER417">
        <v>5.25304998807394</v>
      </c>
      <c r="ES417">
        <v>0.0095515401478521</v>
      </c>
      <c r="ET417">
        <v>-4.08282145803731e-06</v>
      </c>
      <c r="EU417">
        <v>9.61633180237613e-10</v>
      </c>
      <c r="EV417">
        <v>-0.0133641391554055</v>
      </c>
      <c r="EW417">
        <v>0.00964955815971448</v>
      </c>
      <c r="EX417">
        <v>0.000351754833574242</v>
      </c>
      <c r="EY417">
        <v>-6.74969522547015e-06</v>
      </c>
      <c r="EZ417">
        <v>-1</v>
      </c>
      <c r="FA417">
        <v>-1</v>
      </c>
      <c r="FB417">
        <v>-1</v>
      </c>
      <c r="FC417">
        <v>-1</v>
      </c>
      <c r="FD417">
        <v>13.8</v>
      </c>
      <c r="FE417">
        <v>13.8</v>
      </c>
      <c r="FF417">
        <v>2</v>
      </c>
      <c r="FG417">
        <v>792.667</v>
      </c>
      <c r="FH417">
        <v>742.246</v>
      </c>
      <c r="FI417">
        <v>19.9994</v>
      </c>
      <c r="FJ417">
        <v>26.6868</v>
      </c>
      <c r="FK417">
        <v>30</v>
      </c>
      <c r="FL417">
        <v>26.7543</v>
      </c>
      <c r="FM417">
        <v>26.7319</v>
      </c>
      <c r="FN417">
        <v>68.4383</v>
      </c>
      <c r="FO417">
        <v>13.9836</v>
      </c>
      <c r="FP417">
        <v>6.08919</v>
      </c>
      <c r="FQ417">
        <v>20</v>
      </c>
      <c r="FR417">
        <v>1337.87</v>
      </c>
      <c r="FS417">
        <v>12.9953</v>
      </c>
      <c r="FT417">
        <v>100.067</v>
      </c>
      <c r="FU417">
        <v>100.426</v>
      </c>
    </row>
    <row r="418" spans="1:177">
      <c r="A418">
        <v>402</v>
      </c>
      <c r="B418">
        <v>1621534371.6</v>
      </c>
      <c r="C418">
        <v>802.099999904633</v>
      </c>
      <c r="D418" t="s">
        <v>1100</v>
      </c>
      <c r="E418" t="s">
        <v>1101</v>
      </c>
      <c r="G418">
        <v>1621534371.6</v>
      </c>
      <c r="H418">
        <f>CD418*AF418*(BZ418-CA418)/(100*BS418*(1000-AF418*BZ418))</f>
        <v>0</v>
      </c>
      <c r="I418">
        <f>CD418*AF418*(BY418-BX418*(1000-AF418*CA418)/(1000-AF418*BZ418))/(100*BS418)</f>
        <v>0</v>
      </c>
      <c r="J418">
        <f>BX418 - IF(AF418&gt;1, I418*BS418*100.0/(AH418*CL418), 0)</f>
        <v>0</v>
      </c>
      <c r="K418">
        <f>((Q418-H418/2)*J418-I418)/(Q418+H418/2)</f>
        <v>0</v>
      </c>
      <c r="L418">
        <f>K418*(CE418+CF418)/1000.0</f>
        <v>0</v>
      </c>
      <c r="M418">
        <f>(BX418 - IF(AF418&gt;1, I418*BS418*100.0/(AH418*CL418), 0))*(CE418+CF418)/1000.0</f>
        <v>0</v>
      </c>
      <c r="N418">
        <f>2.0/((1/P418-1/O418)+SIGN(P418)*SQRT((1/P418-1/O418)*(1/P418-1/O418) + 4*BT418/((BT418+1)*(BT418+1))*(2*1/P418*1/O418-1/O418*1/O418)))</f>
        <v>0</v>
      </c>
      <c r="O418">
        <f>IF(LEFT(BU418,1)&lt;&gt;"0",IF(LEFT(BU418,1)="1",3.0,BV418),$D$5+$E$5*(CL418*CE418/($K$5*1000))+$F$5*(CL418*CE418/($K$5*1000))*MAX(MIN(BS418,$J$5),$I$5)*MAX(MIN(BS418,$J$5),$I$5)+$G$5*MAX(MIN(BS418,$J$5),$I$5)*(CL418*CE418/($K$5*1000))+$H$5*(CL418*CE418/($K$5*1000))*(CL418*CE418/($K$5*1000)))</f>
        <v>0</v>
      </c>
      <c r="P418">
        <f>H418*(1000-(1000*0.61365*exp(17.502*T418/(240.97+T418))/(CE418+CF418)+BZ418)/2)/(1000*0.61365*exp(17.502*T418/(240.97+T418))/(CE418+CF418)-BZ418)</f>
        <v>0</v>
      </c>
      <c r="Q418">
        <f>1/((BT418+1)/(N418/1.6)+1/(O418/1.37)) + BT418/((BT418+1)/(N418/1.6) + BT418/(O418/1.37))</f>
        <v>0</v>
      </c>
      <c r="R418">
        <f>(BP418*BR418)</f>
        <v>0</v>
      </c>
      <c r="S418">
        <f>(CG418+(R418+2*0.95*5.67E-8*(((CG418+$B$7)+273)^4-(CG418+273)^4)-44100*H418)/(1.84*29.3*O418+8*0.95*5.67E-8*(CG418+273)^3))</f>
        <v>0</v>
      </c>
      <c r="T418">
        <f>($C$7*CH418+$D$7*CI418+$E$7*S418)</f>
        <v>0</v>
      </c>
      <c r="U418">
        <f>0.61365*exp(17.502*T418/(240.97+T418))</f>
        <v>0</v>
      </c>
      <c r="V418">
        <f>(W418/X418*100)</f>
        <v>0</v>
      </c>
      <c r="W418">
        <f>BZ418*(CE418+CF418)/1000</f>
        <v>0</v>
      </c>
      <c r="X418">
        <f>0.61365*exp(17.502*CG418/(240.97+CG418))</f>
        <v>0</v>
      </c>
      <c r="Y418">
        <f>(U418-BZ418*(CE418+CF418)/1000)</f>
        <v>0</v>
      </c>
      <c r="Z418">
        <f>(-H418*44100)</f>
        <v>0</v>
      </c>
      <c r="AA418">
        <f>2*29.3*O418*0.92*(CG418-T418)</f>
        <v>0</v>
      </c>
      <c r="AB418">
        <f>2*0.95*5.67E-8*(((CG418+$B$7)+273)^4-(T418+273)^4)</f>
        <v>0</v>
      </c>
      <c r="AC418">
        <f>R418+AB418+Z418+AA418</f>
        <v>0</v>
      </c>
      <c r="AD418">
        <v>0</v>
      </c>
      <c r="AE418">
        <v>0</v>
      </c>
      <c r="AF418">
        <f>IF(AD418*$H$13&gt;=AH418,1.0,(AH418/(AH418-AD418*$H$13)))</f>
        <v>0</v>
      </c>
      <c r="AG418">
        <f>(AF418-1)*100</f>
        <v>0</v>
      </c>
      <c r="AH418">
        <f>MAX(0,($B$13+$C$13*CL418)/(1+$D$13*CL418)*CE418/(CG418+273)*$E$13)</f>
        <v>0</v>
      </c>
      <c r="AI418" t="s">
        <v>294</v>
      </c>
      <c r="AJ418">
        <v>0</v>
      </c>
      <c r="AK418">
        <v>0</v>
      </c>
      <c r="AL418">
        <f>AK418-AJ418</f>
        <v>0</v>
      </c>
      <c r="AM418">
        <f>AL418/AK418</f>
        <v>0</v>
      </c>
      <c r="AN418">
        <v>0</v>
      </c>
      <c r="AO418" t="s">
        <v>294</v>
      </c>
      <c r="AP418">
        <v>0</v>
      </c>
      <c r="AQ418">
        <v>0</v>
      </c>
      <c r="AR418">
        <f>1-AP418/AQ418</f>
        <v>0</v>
      </c>
      <c r="AS418">
        <v>0.5</v>
      </c>
      <c r="AT418">
        <f>BP418</f>
        <v>0</v>
      </c>
      <c r="AU418">
        <f>I418</f>
        <v>0</v>
      </c>
      <c r="AV418">
        <f>AR418*AS418*AT418</f>
        <v>0</v>
      </c>
      <c r="AW418">
        <f>BB418/AQ418</f>
        <v>0</v>
      </c>
      <c r="AX418">
        <f>(AU418-AN418)/AT418</f>
        <v>0</v>
      </c>
      <c r="AY418">
        <f>(AK418-AQ418)/AQ418</f>
        <v>0</v>
      </c>
      <c r="AZ418" t="s">
        <v>294</v>
      </c>
      <c r="BA418">
        <v>0</v>
      </c>
      <c r="BB418">
        <f>AQ418-BA418</f>
        <v>0</v>
      </c>
      <c r="BC418">
        <f>(AQ418-AP418)/(AQ418-BA418)</f>
        <v>0</v>
      </c>
      <c r="BD418">
        <f>(AK418-AQ418)/(AK418-BA418)</f>
        <v>0</v>
      </c>
      <c r="BE418">
        <f>(AQ418-AP418)/(AQ418-AJ418)</f>
        <v>0</v>
      </c>
      <c r="BF418">
        <f>(AK418-AQ418)/(AK418-AJ418)</f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f>$B$11*CM418+$C$11*CN418+$F$11*CO418*(1-CR418)</f>
        <v>0</v>
      </c>
      <c r="BP418">
        <f>BO418*BQ418</f>
        <v>0</v>
      </c>
      <c r="BQ418">
        <f>($B$11*$D$9+$C$11*$D$9+$F$11*((DB418+CT418)/MAX(DB418+CT418+DC418, 0.1)*$I$9+DC418/MAX(DB418+CT418+DC418, 0.1)*$J$9))/($B$11+$C$11+$F$11)</f>
        <v>0</v>
      </c>
      <c r="BR418">
        <f>($B$11*$K$9+$C$11*$K$9+$F$11*((DB418+CT418)/MAX(DB418+CT418+DC418, 0.1)*$P$9+DC418/MAX(DB418+CT418+DC418, 0.1)*$Q$9))/($B$11+$C$11+$F$11)</f>
        <v>0</v>
      </c>
      <c r="BS418">
        <v>6</v>
      </c>
      <c r="BT418">
        <v>0.5</v>
      </c>
      <c r="BU418" t="s">
        <v>295</v>
      </c>
      <c r="BV418">
        <v>2</v>
      </c>
      <c r="BW418">
        <v>1621534371.6</v>
      </c>
      <c r="BX418">
        <v>1321.79</v>
      </c>
      <c r="BY418">
        <v>1331.54</v>
      </c>
      <c r="BZ418">
        <v>12.9353</v>
      </c>
      <c r="CA418">
        <v>12.9353</v>
      </c>
      <c r="CB418">
        <v>1308.87</v>
      </c>
      <c r="CC418">
        <v>12.7819</v>
      </c>
      <c r="CD418">
        <v>699.933</v>
      </c>
      <c r="CE418">
        <v>100.921</v>
      </c>
      <c r="CF418">
        <v>0.0999222</v>
      </c>
      <c r="CG418">
        <v>22.9201</v>
      </c>
      <c r="CH418">
        <v>22.883</v>
      </c>
      <c r="CI418">
        <v>999.9</v>
      </c>
      <c r="CJ418">
        <v>0</v>
      </c>
      <c r="CK418">
        <v>0</v>
      </c>
      <c r="CL418">
        <v>10010</v>
      </c>
      <c r="CM418">
        <v>0</v>
      </c>
      <c r="CN418">
        <v>3.22278</v>
      </c>
      <c r="CO418">
        <v>599.813</v>
      </c>
      <c r="CP418">
        <v>0.932968</v>
      </c>
      <c r="CQ418">
        <v>0.0670323</v>
      </c>
      <c r="CR418">
        <v>0</v>
      </c>
      <c r="CS418">
        <v>3.6733</v>
      </c>
      <c r="CT418">
        <v>4.99951</v>
      </c>
      <c r="CU418">
        <v>88.6452</v>
      </c>
      <c r="CV418">
        <v>4812.54</v>
      </c>
      <c r="CW418">
        <v>37.562</v>
      </c>
      <c r="CX418">
        <v>41.375</v>
      </c>
      <c r="CY418">
        <v>40</v>
      </c>
      <c r="CZ418">
        <v>40.875</v>
      </c>
      <c r="DA418">
        <v>39.875</v>
      </c>
      <c r="DB418">
        <v>554.94</v>
      </c>
      <c r="DC418">
        <v>39.87</v>
      </c>
      <c r="DD418">
        <v>0</v>
      </c>
      <c r="DE418">
        <v>1621534375.6</v>
      </c>
      <c r="DF418">
        <v>0</v>
      </c>
      <c r="DG418">
        <v>3.42416923076923</v>
      </c>
      <c r="DH418">
        <v>0.341299136039753</v>
      </c>
      <c r="DI418">
        <v>0.237839315235714</v>
      </c>
      <c r="DJ418">
        <v>88.6302076923077</v>
      </c>
      <c r="DK418">
        <v>15</v>
      </c>
      <c r="DL418">
        <v>1621533543.5</v>
      </c>
      <c r="DM418" t="s">
        <v>296</v>
      </c>
      <c r="DN418">
        <v>1621533543</v>
      </c>
      <c r="DO418">
        <v>1621533543.5</v>
      </c>
      <c r="DP418">
        <v>4</v>
      </c>
      <c r="DQ418">
        <v>0.002</v>
      </c>
      <c r="DR418">
        <v>0.003</v>
      </c>
      <c r="DS418">
        <v>8.559</v>
      </c>
      <c r="DT418">
        <v>0.154</v>
      </c>
      <c r="DU418">
        <v>420</v>
      </c>
      <c r="DV418">
        <v>13</v>
      </c>
      <c r="DW418">
        <v>1.35</v>
      </c>
      <c r="DX418">
        <v>0.35</v>
      </c>
      <c r="DY418">
        <v>-10.0098585365854</v>
      </c>
      <c r="DZ418">
        <v>0.222107665505249</v>
      </c>
      <c r="EA418">
        <v>0.330862365095946</v>
      </c>
      <c r="EB418">
        <v>1</v>
      </c>
      <c r="EC418">
        <v>3.41267352941176</v>
      </c>
      <c r="ED418">
        <v>0.00979881656804088</v>
      </c>
      <c r="EE418">
        <v>0.17831675106695</v>
      </c>
      <c r="EF418">
        <v>1</v>
      </c>
      <c r="EG418">
        <v>-0.000659173002439024</v>
      </c>
      <c r="EH418">
        <v>0.0290808572885017</v>
      </c>
      <c r="EI418">
        <v>0.00715284142988238</v>
      </c>
      <c r="EJ418">
        <v>1</v>
      </c>
      <c r="EK418">
        <v>3</v>
      </c>
      <c r="EL418">
        <v>3</v>
      </c>
      <c r="EM418" t="s">
        <v>297</v>
      </c>
      <c r="EN418">
        <v>100</v>
      </c>
      <c r="EO418">
        <v>100</v>
      </c>
      <c r="EP418">
        <v>12.92</v>
      </c>
      <c r="EQ418">
        <v>0.1534</v>
      </c>
      <c r="ER418">
        <v>5.25304998807394</v>
      </c>
      <c r="ES418">
        <v>0.0095515401478521</v>
      </c>
      <c r="ET418">
        <v>-4.08282145803731e-06</v>
      </c>
      <c r="EU418">
        <v>9.61633180237613e-10</v>
      </c>
      <c r="EV418">
        <v>-0.0133641391554055</v>
      </c>
      <c r="EW418">
        <v>0.00964955815971448</v>
      </c>
      <c r="EX418">
        <v>0.000351754833574242</v>
      </c>
      <c r="EY418">
        <v>-6.74969522547015e-06</v>
      </c>
      <c r="EZ418">
        <v>-1</v>
      </c>
      <c r="FA418">
        <v>-1</v>
      </c>
      <c r="FB418">
        <v>-1</v>
      </c>
      <c r="FC418">
        <v>-1</v>
      </c>
      <c r="FD418">
        <v>13.8</v>
      </c>
      <c r="FE418">
        <v>13.8</v>
      </c>
      <c r="FF418">
        <v>2</v>
      </c>
      <c r="FG418">
        <v>793.555</v>
      </c>
      <c r="FH418">
        <v>741.835</v>
      </c>
      <c r="FI418">
        <v>19.9996</v>
      </c>
      <c r="FJ418">
        <v>26.6868</v>
      </c>
      <c r="FK418">
        <v>30</v>
      </c>
      <c r="FL418">
        <v>26.7543</v>
      </c>
      <c r="FM418">
        <v>26.7297</v>
      </c>
      <c r="FN418">
        <v>68.5764</v>
      </c>
      <c r="FO418">
        <v>13.9836</v>
      </c>
      <c r="FP418">
        <v>6.08919</v>
      </c>
      <c r="FQ418">
        <v>20</v>
      </c>
      <c r="FR418">
        <v>1341.28</v>
      </c>
      <c r="FS418">
        <v>12.9953</v>
      </c>
      <c r="FT418">
        <v>100.066</v>
      </c>
      <c r="FU418">
        <v>100.426</v>
      </c>
    </row>
    <row r="419" spans="1:177">
      <c r="A419">
        <v>403</v>
      </c>
      <c r="B419">
        <v>1621534373.6</v>
      </c>
      <c r="C419">
        <v>804.099999904633</v>
      </c>
      <c r="D419" t="s">
        <v>1102</v>
      </c>
      <c r="E419" t="s">
        <v>1103</v>
      </c>
      <c r="G419">
        <v>1621534373.6</v>
      </c>
      <c r="H419">
        <f>CD419*AF419*(BZ419-CA419)/(100*BS419*(1000-AF419*BZ419))</f>
        <v>0</v>
      </c>
      <c r="I419">
        <f>CD419*AF419*(BY419-BX419*(1000-AF419*CA419)/(1000-AF419*BZ419))/(100*BS419)</f>
        <v>0</v>
      </c>
      <c r="J419">
        <f>BX419 - IF(AF419&gt;1, I419*BS419*100.0/(AH419*CL419), 0)</f>
        <v>0</v>
      </c>
      <c r="K419">
        <f>((Q419-H419/2)*J419-I419)/(Q419+H419/2)</f>
        <v>0</v>
      </c>
      <c r="L419">
        <f>K419*(CE419+CF419)/1000.0</f>
        <v>0</v>
      </c>
      <c r="M419">
        <f>(BX419 - IF(AF419&gt;1, I419*BS419*100.0/(AH419*CL419), 0))*(CE419+CF419)/1000.0</f>
        <v>0</v>
      </c>
      <c r="N419">
        <f>2.0/((1/P419-1/O419)+SIGN(P419)*SQRT((1/P419-1/O419)*(1/P419-1/O419) + 4*BT419/((BT419+1)*(BT419+1))*(2*1/P419*1/O419-1/O419*1/O419)))</f>
        <v>0</v>
      </c>
      <c r="O419">
        <f>IF(LEFT(BU419,1)&lt;&gt;"0",IF(LEFT(BU419,1)="1",3.0,BV419),$D$5+$E$5*(CL419*CE419/($K$5*1000))+$F$5*(CL419*CE419/($K$5*1000))*MAX(MIN(BS419,$J$5),$I$5)*MAX(MIN(BS419,$J$5),$I$5)+$G$5*MAX(MIN(BS419,$J$5),$I$5)*(CL419*CE419/($K$5*1000))+$H$5*(CL419*CE419/($K$5*1000))*(CL419*CE419/($K$5*1000)))</f>
        <v>0</v>
      </c>
      <c r="P419">
        <f>H419*(1000-(1000*0.61365*exp(17.502*T419/(240.97+T419))/(CE419+CF419)+BZ419)/2)/(1000*0.61365*exp(17.502*T419/(240.97+T419))/(CE419+CF419)-BZ419)</f>
        <v>0</v>
      </c>
      <c r="Q419">
        <f>1/((BT419+1)/(N419/1.6)+1/(O419/1.37)) + BT419/((BT419+1)/(N419/1.6) + BT419/(O419/1.37))</f>
        <v>0</v>
      </c>
      <c r="R419">
        <f>(BP419*BR419)</f>
        <v>0</v>
      </c>
      <c r="S419">
        <f>(CG419+(R419+2*0.95*5.67E-8*(((CG419+$B$7)+273)^4-(CG419+273)^4)-44100*H419)/(1.84*29.3*O419+8*0.95*5.67E-8*(CG419+273)^3))</f>
        <v>0</v>
      </c>
      <c r="T419">
        <f>($C$7*CH419+$D$7*CI419+$E$7*S419)</f>
        <v>0</v>
      </c>
      <c r="U419">
        <f>0.61365*exp(17.502*T419/(240.97+T419))</f>
        <v>0</v>
      </c>
      <c r="V419">
        <f>(W419/X419*100)</f>
        <v>0</v>
      </c>
      <c r="W419">
        <f>BZ419*(CE419+CF419)/1000</f>
        <v>0</v>
      </c>
      <c r="X419">
        <f>0.61365*exp(17.502*CG419/(240.97+CG419))</f>
        <v>0</v>
      </c>
      <c r="Y419">
        <f>(U419-BZ419*(CE419+CF419)/1000)</f>
        <v>0</v>
      </c>
      <c r="Z419">
        <f>(-H419*44100)</f>
        <v>0</v>
      </c>
      <c r="AA419">
        <f>2*29.3*O419*0.92*(CG419-T419)</f>
        <v>0</v>
      </c>
      <c r="AB419">
        <f>2*0.95*5.67E-8*(((CG419+$B$7)+273)^4-(T419+273)^4)</f>
        <v>0</v>
      </c>
      <c r="AC419">
        <f>R419+AB419+Z419+AA419</f>
        <v>0</v>
      </c>
      <c r="AD419">
        <v>0</v>
      </c>
      <c r="AE419">
        <v>0</v>
      </c>
      <c r="AF419">
        <f>IF(AD419*$H$13&gt;=AH419,1.0,(AH419/(AH419-AD419*$H$13)))</f>
        <v>0</v>
      </c>
      <c r="AG419">
        <f>(AF419-1)*100</f>
        <v>0</v>
      </c>
      <c r="AH419">
        <f>MAX(0,($B$13+$C$13*CL419)/(1+$D$13*CL419)*CE419/(CG419+273)*$E$13)</f>
        <v>0</v>
      </c>
      <c r="AI419" t="s">
        <v>294</v>
      </c>
      <c r="AJ419">
        <v>0</v>
      </c>
      <c r="AK419">
        <v>0</v>
      </c>
      <c r="AL419">
        <f>AK419-AJ419</f>
        <v>0</v>
      </c>
      <c r="AM419">
        <f>AL419/AK419</f>
        <v>0</v>
      </c>
      <c r="AN419">
        <v>0</v>
      </c>
      <c r="AO419" t="s">
        <v>294</v>
      </c>
      <c r="AP419">
        <v>0</v>
      </c>
      <c r="AQ419">
        <v>0</v>
      </c>
      <c r="AR419">
        <f>1-AP419/AQ419</f>
        <v>0</v>
      </c>
      <c r="AS419">
        <v>0.5</v>
      </c>
      <c r="AT419">
        <f>BP419</f>
        <v>0</v>
      </c>
      <c r="AU419">
        <f>I419</f>
        <v>0</v>
      </c>
      <c r="AV419">
        <f>AR419*AS419*AT419</f>
        <v>0</v>
      </c>
      <c r="AW419">
        <f>BB419/AQ419</f>
        <v>0</v>
      </c>
      <c r="AX419">
        <f>(AU419-AN419)/AT419</f>
        <v>0</v>
      </c>
      <c r="AY419">
        <f>(AK419-AQ419)/AQ419</f>
        <v>0</v>
      </c>
      <c r="AZ419" t="s">
        <v>294</v>
      </c>
      <c r="BA419">
        <v>0</v>
      </c>
      <c r="BB419">
        <f>AQ419-BA419</f>
        <v>0</v>
      </c>
      <c r="BC419">
        <f>(AQ419-AP419)/(AQ419-BA419)</f>
        <v>0</v>
      </c>
      <c r="BD419">
        <f>(AK419-AQ419)/(AK419-BA419)</f>
        <v>0</v>
      </c>
      <c r="BE419">
        <f>(AQ419-AP419)/(AQ419-AJ419)</f>
        <v>0</v>
      </c>
      <c r="BF419">
        <f>(AK419-AQ419)/(AK419-AJ419)</f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f>$B$11*CM419+$C$11*CN419+$F$11*CO419*(1-CR419)</f>
        <v>0</v>
      </c>
      <c r="BP419">
        <f>BO419*BQ419</f>
        <v>0</v>
      </c>
      <c r="BQ419">
        <f>($B$11*$D$9+$C$11*$D$9+$F$11*((DB419+CT419)/MAX(DB419+CT419+DC419, 0.1)*$I$9+DC419/MAX(DB419+CT419+DC419, 0.1)*$J$9))/($B$11+$C$11+$F$11)</f>
        <v>0</v>
      </c>
      <c r="BR419">
        <f>($B$11*$K$9+$C$11*$K$9+$F$11*((DB419+CT419)/MAX(DB419+CT419+DC419, 0.1)*$P$9+DC419/MAX(DB419+CT419+DC419, 0.1)*$Q$9))/($B$11+$C$11+$F$11)</f>
        <v>0</v>
      </c>
      <c r="BS419">
        <v>6</v>
      </c>
      <c r="BT419">
        <v>0.5</v>
      </c>
      <c r="BU419" t="s">
        <v>295</v>
      </c>
      <c r="BV419">
        <v>2</v>
      </c>
      <c r="BW419">
        <v>1621534373.6</v>
      </c>
      <c r="BX419">
        <v>1324.98</v>
      </c>
      <c r="BY419">
        <v>1335.2</v>
      </c>
      <c r="BZ419">
        <v>12.9321</v>
      </c>
      <c r="CA419">
        <v>12.9343</v>
      </c>
      <c r="CB419">
        <v>1312.05</v>
      </c>
      <c r="CC419">
        <v>12.7788</v>
      </c>
      <c r="CD419">
        <v>699.533</v>
      </c>
      <c r="CE419">
        <v>100.921</v>
      </c>
      <c r="CF419">
        <v>0.0984587</v>
      </c>
      <c r="CG419">
        <v>22.9201</v>
      </c>
      <c r="CH419">
        <v>22.9042</v>
      </c>
      <c r="CI419">
        <v>999.9</v>
      </c>
      <c r="CJ419">
        <v>0</v>
      </c>
      <c r="CK419">
        <v>0</v>
      </c>
      <c r="CL419">
        <v>10120</v>
      </c>
      <c r="CM419">
        <v>0</v>
      </c>
      <c r="CN419">
        <v>3.22278</v>
      </c>
      <c r="CO419">
        <v>599.815</v>
      </c>
      <c r="CP419">
        <v>0.932968</v>
      </c>
      <c r="CQ419">
        <v>0.0670323</v>
      </c>
      <c r="CR419">
        <v>0</v>
      </c>
      <c r="CS419">
        <v>3.6235</v>
      </c>
      <c r="CT419">
        <v>4.99951</v>
      </c>
      <c r="CU419">
        <v>88.5878</v>
      </c>
      <c r="CV419">
        <v>4812.55</v>
      </c>
      <c r="CW419">
        <v>37.562</v>
      </c>
      <c r="CX419">
        <v>41.375</v>
      </c>
      <c r="CY419">
        <v>39.937</v>
      </c>
      <c r="CZ419">
        <v>40.875</v>
      </c>
      <c r="DA419">
        <v>39.875</v>
      </c>
      <c r="DB419">
        <v>554.94</v>
      </c>
      <c r="DC419">
        <v>39.87</v>
      </c>
      <c r="DD419">
        <v>0</v>
      </c>
      <c r="DE419">
        <v>1621534377.4</v>
      </c>
      <c r="DF419">
        <v>0</v>
      </c>
      <c r="DG419">
        <v>3.451636</v>
      </c>
      <c r="DH419">
        <v>0.741069225759794</v>
      </c>
      <c r="DI419">
        <v>0.336923071853348</v>
      </c>
      <c r="DJ419">
        <v>88.606724</v>
      </c>
      <c r="DK419">
        <v>15</v>
      </c>
      <c r="DL419">
        <v>1621533543.5</v>
      </c>
      <c r="DM419" t="s">
        <v>296</v>
      </c>
      <c r="DN419">
        <v>1621533543</v>
      </c>
      <c r="DO419">
        <v>1621533543.5</v>
      </c>
      <c r="DP419">
        <v>4</v>
      </c>
      <c r="DQ419">
        <v>0.002</v>
      </c>
      <c r="DR419">
        <v>0.003</v>
      </c>
      <c r="DS419">
        <v>8.559</v>
      </c>
      <c r="DT419">
        <v>0.154</v>
      </c>
      <c r="DU419">
        <v>420</v>
      </c>
      <c r="DV419">
        <v>13</v>
      </c>
      <c r="DW419">
        <v>1.35</v>
      </c>
      <c r="DX419">
        <v>0.35</v>
      </c>
      <c r="DY419">
        <v>-9.99729390243902</v>
      </c>
      <c r="DZ419">
        <v>-0.307815679442527</v>
      </c>
      <c r="EA419">
        <v>0.326939797977922</v>
      </c>
      <c r="EB419">
        <v>1</v>
      </c>
      <c r="EC419">
        <v>3.43570857142857</v>
      </c>
      <c r="ED419">
        <v>0.156718590998042</v>
      </c>
      <c r="EE419">
        <v>0.179094984170697</v>
      </c>
      <c r="EF419">
        <v>1</v>
      </c>
      <c r="EG419">
        <v>0.000785621848780488</v>
      </c>
      <c r="EH419">
        <v>0.00410642790731707</v>
      </c>
      <c r="EI419">
        <v>0.0054564497593222</v>
      </c>
      <c r="EJ419">
        <v>1</v>
      </c>
      <c r="EK419">
        <v>3</v>
      </c>
      <c r="EL419">
        <v>3</v>
      </c>
      <c r="EM419" t="s">
        <v>297</v>
      </c>
      <c r="EN419">
        <v>100</v>
      </c>
      <c r="EO419">
        <v>100</v>
      </c>
      <c r="EP419">
        <v>12.93</v>
      </c>
      <c r="EQ419">
        <v>0.1533</v>
      </c>
      <c r="ER419">
        <v>5.25304998807394</v>
      </c>
      <c r="ES419">
        <v>0.0095515401478521</v>
      </c>
      <c r="ET419">
        <v>-4.08282145803731e-06</v>
      </c>
      <c r="EU419">
        <v>9.61633180237613e-10</v>
      </c>
      <c r="EV419">
        <v>-0.0133641391554055</v>
      </c>
      <c r="EW419">
        <v>0.00964955815971448</v>
      </c>
      <c r="EX419">
        <v>0.000351754833574242</v>
      </c>
      <c r="EY419">
        <v>-6.74969522547015e-06</v>
      </c>
      <c r="EZ419">
        <v>-1</v>
      </c>
      <c r="FA419">
        <v>-1</v>
      </c>
      <c r="FB419">
        <v>-1</v>
      </c>
      <c r="FC419">
        <v>-1</v>
      </c>
      <c r="FD419">
        <v>13.8</v>
      </c>
      <c r="FE419">
        <v>13.8</v>
      </c>
      <c r="FF419">
        <v>2</v>
      </c>
      <c r="FG419">
        <v>793.021</v>
      </c>
      <c r="FH419">
        <v>742.025</v>
      </c>
      <c r="FI419">
        <v>19.9998</v>
      </c>
      <c r="FJ419">
        <v>26.6868</v>
      </c>
      <c r="FK419">
        <v>30.0001</v>
      </c>
      <c r="FL419">
        <v>26.7543</v>
      </c>
      <c r="FM419">
        <v>26.7297</v>
      </c>
      <c r="FN419">
        <v>68.7178</v>
      </c>
      <c r="FO419">
        <v>13.9836</v>
      </c>
      <c r="FP419">
        <v>6.08919</v>
      </c>
      <c r="FQ419">
        <v>20</v>
      </c>
      <c r="FR419">
        <v>1344.63</v>
      </c>
      <c r="FS419">
        <v>12.9953</v>
      </c>
      <c r="FT419">
        <v>100.063</v>
      </c>
      <c r="FU419">
        <v>100.428</v>
      </c>
    </row>
    <row r="420" spans="1:177">
      <c r="A420">
        <v>404</v>
      </c>
      <c r="B420">
        <v>1621534375.6</v>
      </c>
      <c r="C420">
        <v>806.099999904633</v>
      </c>
      <c r="D420" t="s">
        <v>1104</v>
      </c>
      <c r="E420" t="s">
        <v>1105</v>
      </c>
      <c r="G420">
        <v>1621534375.6</v>
      </c>
      <c r="H420">
        <f>CD420*AF420*(BZ420-CA420)/(100*BS420*(1000-AF420*BZ420))</f>
        <v>0</v>
      </c>
      <c r="I420">
        <f>CD420*AF420*(BY420-BX420*(1000-AF420*CA420)/(1000-AF420*BZ420))/(100*BS420)</f>
        <v>0</v>
      </c>
      <c r="J420">
        <f>BX420 - IF(AF420&gt;1, I420*BS420*100.0/(AH420*CL420), 0)</f>
        <v>0</v>
      </c>
      <c r="K420">
        <f>((Q420-H420/2)*J420-I420)/(Q420+H420/2)</f>
        <v>0</v>
      </c>
      <c r="L420">
        <f>K420*(CE420+CF420)/1000.0</f>
        <v>0</v>
      </c>
      <c r="M420">
        <f>(BX420 - IF(AF420&gt;1, I420*BS420*100.0/(AH420*CL420), 0))*(CE420+CF420)/1000.0</f>
        <v>0</v>
      </c>
      <c r="N420">
        <f>2.0/((1/P420-1/O420)+SIGN(P420)*SQRT((1/P420-1/O420)*(1/P420-1/O420) + 4*BT420/((BT420+1)*(BT420+1))*(2*1/P420*1/O420-1/O420*1/O420)))</f>
        <v>0</v>
      </c>
      <c r="O420">
        <f>IF(LEFT(BU420,1)&lt;&gt;"0",IF(LEFT(BU420,1)="1",3.0,BV420),$D$5+$E$5*(CL420*CE420/($K$5*1000))+$F$5*(CL420*CE420/($K$5*1000))*MAX(MIN(BS420,$J$5),$I$5)*MAX(MIN(BS420,$J$5),$I$5)+$G$5*MAX(MIN(BS420,$J$5),$I$5)*(CL420*CE420/($K$5*1000))+$H$5*(CL420*CE420/($K$5*1000))*(CL420*CE420/($K$5*1000)))</f>
        <v>0</v>
      </c>
      <c r="P420">
        <f>H420*(1000-(1000*0.61365*exp(17.502*T420/(240.97+T420))/(CE420+CF420)+BZ420)/2)/(1000*0.61365*exp(17.502*T420/(240.97+T420))/(CE420+CF420)-BZ420)</f>
        <v>0</v>
      </c>
      <c r="Q420">
        <f>1/((BT420+1)/(N420/1.6)+1/(O420/1.37)) + BT420/((BT420+1)/(N420/1.6) + BT420/(O420/1.37))</f>
        <v>0</v>
      </c>
      <c r="R420">
        <f>(BP420*BR420)</f>
        <v>0</v>
      </c>
      <c r="S420">
        <f>(CG420+(R420+2*0.95*5.67E-8*(((CG420+$B$7)+273)^4-(CG420+273)^4)-44100*H420)/(1.84*29.3*O420+8*0.95*5.67E-8*(CG420+273)^3))</f>
        <v>0</v>
      </c>
      <c r="T420">
        <f>($C$7*CH420+$D$7*CI420+$E$7*S420)</f>
        <v>0</v>
      </c>
      <c r="U420">
        <f>0.61365*exp(17.502*T420/(240.97+T420))</f>
        <v>0</v>
      </c>
      <c r="V420">
        <f>(W420/X420*100)</f>
        <v>0</v>
      </c>
      <c r="W420">
        <f>BZ420*(CE420+CF420)/1000</f>
        <v>0</v>
      </c>
      <c r="X420">
        <f>0.61365*exp(17.502*CG420/(240.97+CG420))</f>
        <v>0</v>
      </c>
      <c r="Y420">
        <f>(U420-BZ420*(CE420+CF420)/1000)</f>
        <v>0</v>
      </c>
      <c r="Z420">
        <f>(-H420*44100)</f>
        <v>0</v>
      </c>
      <c r="AA420">
        <f>2*29.3*O420*0.92*(CG420-T420)</f>
        <v>0</v>
      </c>
      <c r="AB420">
        <f>2*0.95*5.67E-8*(((CG420+$B$7)+273)^4-(T420+273)^4)</f>
        <v>0</v>
      </c>
      <c r="AC420">
        <f>R420+AB420+Z420+AA420</f>
        <v>0</v>
      </c>
      <c r="AD420">
        <v>0</v>
      </c>
      <c r="AE420">
        <v>0</v>
      </c>
      <c r="AF420">
        <f>IF(AD420*$H$13&gt;=AH420,1.0,(AH420/(AH420-AD420*$H$13)))</f>
        <v>0</v>
      </c>
      <c r="AG420">
        <f>(AF420-1)*100</f>
        <v>0</v>
      </c>
      <c r="AH420">
        <f>MAX(0,($B$13+$C$13*CL420)/(1+$D$13*CL420)*CE420/(CG420+273)*$E$13)</f>
        <v>0</v>
      </c>
      <c r="AI420" t="s">
        <v>294</v>
      </c>
      <c r="AJ420">
        <v>0</v>
      </c>
      <c r="AK420">
        <v>0</v>
      </c>
      <c r="AL420">
        <f>AK420-AJ420</f>
        <v>0</v>
      </c>
      <c r="AM420">
        <f>AL420/AK420</f>
        <v>0</v>
      </c>
      <c r="AN420">
        <v>0</v>
      </c>
      <c r="AO420" t="s">
        <v>294</v>
      </c>
      <c r="AP420">
        <v>0</v>
      </c>
      <c r="AQ420">
        <v>0</v>
      </c>
      <c r="AR420">
        <f>1-AP420/AQ420</f>
        <v>0</v>
      </c>
      <c r="AS420">
        <v>0.5</v>
      </c>
      <c r="AT420">
        <f>BP420</f>
        <v>0</v>
      </c>
      <c r="AU420">
        <f>I420</f>
        <v>0</v>
      </c>
      <c r="AV420">
        <f>AR420*AS420*AT420</f>
        <v>0</v>
      </c>
      <c r="AW420">
        <f>BB420/AQ420</f>
        <v>0</v>
      </c>
      <c r="AX420">
        <f>(AU420-AN420)/AT420</f>
        <v>0</v>
      </c>
      <c r="AY420">
        <f>(AK420-AQ420)/AQ420</f>
        <v>0</v>
      </c>
      <c r="AZ420" t="s">
        <v>294</v>
      </c>
      <c r="BA420">
        <v>0</v>
      </c>
      <c r="BB420">
        <f>AQ420-BA420</f>
        <v>0</v>
      </c>
      <c r="BC420">
        <f>(AQ420-AP420)/(AQ420-BA420)</f>
        <v>0</v>
      </c>
      <c r="BD420">
        <f>(AK420-AQ420)/(AK420-BA420)</f>
        <v>0</v>
      </c>
      <c r="BE420">
        <f>(AQ420-AP420)/(AQ420-AJ420)</f>
        <v>0</v>
      </c>
      <c r="BF420">
        <f>(AK420-AQ420)/(AK420-AJ420)</f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f>$B$11*CM420+$C$11*CN420+$F$11*CO420*(1-CR420)</f>
        <v>0</v>
      </c>
      <c r="BP420">
        <f>BO420*BQ420</f>
        <v>0</v>
      </c>
      <c r="BQ420">
        <f>($B$11*$D$9+$C$11*$D$9+$F$11*((DB420+CT420)/MAX(DB420+CT420+DC420, 0.1)*$I$9+DC420/MAX(DB420+CT420+DC420, 0.1)*$J$9))/($B$11+$C$11+$F$11)</f>
        <v>0</v>
      </c>
      <c r="BR420">
        <f>($B$11*$K$9+$C$11*$K$9+$F$11*((DB420+CT420)/MAX(DB420+CT420+DC420, 0.1)*$P$9+DC420/MAX(DB420+CT420+DC420, 0.1)*$Q$9))/($B$11+$C$11+$F$11)</f>
        <v>0</v>
      </c>
      <c r="BS420">
        <v>6</v>
      </c>
      <c r="BT420">
        <v>0.5</v>
      </c>
      <c r="BU420" t="s">
        <v>295</v>
      </c>
      <c r="BV420">
        <v>2</v>
      </c>
      <c r="BW420">
        <v>1621534375.6</v>
      </c>
      <c r="BX420">
        <v>1328.28</v>
      </c>
      <c r="BY420">
        <v>1338.45</v>
      </c>
      <c r="BZ420">
        <v>12.9326</v>
      </c>
      <c r="CA420">
        <v>12.9292</v>
      </c>
      <c r="CB420">
        <v>1315.33</v>
      </c>
      <c r="CC420">
        <v>12.7793</v>
      </c>
      <c r="CD420">
        <v>699.837</v>
      </c>
      <c r="CE420">
        <v>100.923</v>
      </c>
      <c r="CF420">
        <v>0.0990614</v>
      </c>
      <c r="CG420">
        <v>22.9174</v>
      </c>
      <c r="CH420">
        <v>22.8914</v>
      </c>
      <c r="CI420">
        <v>999.9</v>
      </c>
      <c r="CJ420">
        <v>0</v>
      </c>
      <c r="CK420">
        <v>0</v>
      </c>
      <c r="CL420">
        <v>9990</v>
      </c>
      <c r="CM420">
        <v>0</v>
      </c>
      <c r="CN420">
        <v>3.17755</v>
      </c>
      <c r="CO420">
        <v>600.132</v>
      </c>
      <c r="CP420">
        <v>0.933003</v>
      </c>
      <c r="CQ420">
        <v>0.0669971</v>
      </c>
      <c r="CR420">
        <v>0</v>
      </c>
      <c r="CS420">
        <v>3.5375</v>
      </c>
      <c r="CT420">
        <v>4.99951</v>
      </c>
      <c r="CU420">
        <v>88.2428</v>
      </c>
      <c r="CV420">
        <v>4815.17</v>
      </c>
      <c r="CW420">
        <v>37.562</v>
      </c>
      <c r="CX420">
        <v>41.375</v>
      </c>
      <c r="CY420">
        <v>39.937</v>
      </c>
      <c r="CZ420">
        <v>40.875</v>
      </c>
      <c r="DA420">
        <v>39.875</v>
      </c>
      <c r="DB420">
        <v>555.26</v>
      </c>
      <c r="DC420">
        <v>39.87</v>
      </c>
      <c r="DD420">
        <v>0</v>
      </c>
      <c r="DE420">
        <v>1621534379.2</v>
      </c>
      <c r="DF420">
        <v>0</v>
      </c>
      <c r="DG420">
        <v>3.48231538461538</v>
      </c>
      <c r="DH420">
        <v>0.55091965465934</v>
      </c>
      <c r="DI420">
        <v>-0.299394877314363</v>
      </c>
      <c r="DJ420">
        <v>88.5769346153846</v>
      </c>
      <c r="DK420">
        <v>15</v>
      </c>
      <c r="DL420">
        <v>1621533543.5</v>
      </c>
      <c r="DM420" t="s">
        <v>296</v>
      </c>
      <c r="DN420">
        <v>1621533543</v>
      </c>
      <c r="DO420">
        <v>1621533543.5</v>
      </c>
      <c r="DP420">
        <v>4</v>
      </c>
      <c r="DQ420">
        <v>0.002</v>
      </c>
      <c r="DR420">
        <v>0.003</v>
      </c>
      <c r="DS420">
        <v>8.559</v>
      </c>
      <c r="DT420">
        <v>0.154</v>
      </c>
      <c r="DU420">
        <v>420</v>
      </c>
      <c r="DV420">
        <v>13</v>
      </c>
      <c r="DW420">
        <v>1.35</v>
      </c>
      <c r="DX420">
        <v>0.35</v>
      </c>
      <c r="DY420">
        <v>-10.0156729268293</v>
      </c>
      <c r="DZ420">
        <v>-0.208090034843219</v>
      </c>
      <c r="EA420">
        <v>0.294581997299389</v>
      </c>
      <c r="EB420">
        <v>1</v>
      </c>
      <c r="EC420">
        <v>3.45386764705882</v>
      </c>
      <c r="ED420">
        <v>0.537408804555518</v>
      </c>
      <c r="EE420">
        <v>0.182993266865186</v>
      </c>
      <c r="EF420">
        <v>1</v>
      </c>
      <c r="EG420">
        <v>0.000772290997560976</v>
      </c>
      <c r="EH420">
        <v>0.0117692074829268</v>
      </c>
      <c r="EI420">
        <v>0.00436207460061969</v>
      </c>
      <c r="EJ420">
        <v>1</v>
      </c>
      <c r="EK420">
        <v>3</v>
      </c>
      <c r="EL420">
        <v>3</v>
      </c>
      <c r="EM420" t="s">
        <v>297</v>
      </c>
      <c r="EN420">
        <v>100</v>
      </c>
      <c r="EO420">
        <v>100</v>
      </c>
      <c r="EP420">
        <v>12.95</v>
      </c>
      <c r="EQ420">
        <v>0.1533</v>
      </c>
      <c r="ER420">
        <v>5.25304998807394</v>
      </c>
      <c r="ES420">
        <v>0.0095515401478521</v>
      </c>
      <c r="ET420">
        <v>-4.08282145803731e-06</v>
      </c>
      <c r="EU420">
        <v>9.61633180237613e-10</v>
      </c>
      <c r="EV420">
        <v>-0.0133641391554055</v>
      </c>
      <c r="EW420">
        <v>0.00964955815971448</v>
      </c>
      <c r="EX420">
        <v>0.000351754833574242</v>
      </c>
      <c r="EY420">
        <v>-6.74969522547015e-06</v>
      </c>
      <c r="EZ420">
        <v>-1</v>
      </c>
      <c r="FA420">
        <v>-1</v>
      </c>
      <c r="FB420">
        <v>-1</v>
      </c>
      <c r="FC420">
        <v>-1</v>
      </c>
      <c r="FD420">
        <v>13.9</v>
      </c>
      <c r="FE420">
        <v>13.9</v>
      </c>
      <c r="FF420">
        <v>2</v>
      </c>
      <c r="FG420">
        <v>792.666</v>
      </c>
      <c r="FH420">
        <v>742.405</v>
      </c>
      <c r="FI420">
        <v>19.9996</v>
      </c>
      <c r="FJ420">
        <v>26.6868</v>
      </c>
      <c r="FK420">
        <v>29.9999</v>
      </c>
      <c r="FL420">
        <v>26.7543</v>
      </c>
      <c r="FM420">
        <v>26.7297</v>
      </c>
      <c r="FN420">
        <v>68.859</v>
      </c>
      <c r="FO420">
        <v>13.6993</v>
      </c>
      <c r="FP420">
        <v>6.08919</v>
      </c>
      <c r="FQ420">
        <v>20</v>
      </c>
      <c r="FR420">
        <v>1348.01</v>
      </c>
      <c r="FS420">
        <v>12.9953</v>
      </c>
      <c r="FT420">
        <v>100.067</v>
      </c>
      <c r="FU420">
        <v>100.428</v>
      </c>
    </row>
    <row r="421" spans="1:177">
      <c r="A421">
        <v>405</v>
      </c>
      <c r="B421">
        <v>1621534377.6</v>
      </c>
      <c r="C421">
        <v>808.099999904633</v>
      </c>
      <c r="D421" t="s">
        <v>1106</v>
      </c>
      <c r="E421" t="s">
        <v>1107</v>
      </c>
      <c r="G421">
        <v>1621534377.6</v>
      </c>
      <c r="H421">
        <f>CD421*AF421*(BZ421-CA421)/(100*BS421*(1000-AF421*BZ421))</f>
        <v>0</v>
      </c>
      <c r="I421">
        <f>CD421*AF421*(BY421-BX421*(1000-AF421*CA421)/(1000-AF421*BZ421))/(100*BS421)</f>
        <v>0</v>
      </c>
      <c r="J421">
        <f>BX421 - IF(AF421&gt;1, I421*BS421*100.0/(AH421*CL421), 0)</f>
        <v>0</v>
      </c>
      <c r="K421">
        <f>((Q421-H421/2)*J421-I421)/(Q421+H421/2)</f>
        <v>0</v>
      </c>
      <c r="L421">
        <f>K421*(CE421+CF421)/1000.0</f>
        <v>0</v>
      </c>
      <c r="M421">
        <f>(BX421 - IF(AF421&gt;1, I421*BS421*100.0/(AH421*CL421), 0))*(CE421+CF421)/1000.0</f>
        <v>0</v>
      </c>
      <c r="N421">
        <f>2.0/((1/P421-1/O421)+SIGN(P421)*SQRT((1/P421-1/O421)*(1/P421-1/O421) + 4*BT421/((BT421+1)*(BT421+1))*(2*1/P421*1/O421-1/O421*1/O421)))</f>
        <v>0</v>
      </c>
      <c r="O421">
        <f>IF(LEFT(BU421,1)&lt;&gt;"0",IF(LEFT(BU421,1)="1",3.0,BV421),$D$5+$E$5*(CL421*CE421/($K$5*1000))+$F$5*(CL421*CE421/($K$5*1000))*MAX(MIN(BS421,$J$5),$I$5)*MAX(MIN(BS421,$J$5),$I$5)+$G$5*MAX(MIN(BS421,$J$5),$I$5)*(CL421*CE421/($K$5*1000))+$H$5*(CL421*CE421/($K$5*1000))*(CL421*CE421/($K$5*1000)))</f>
        <v>0</v>
      </c>
      <c r="P421">
        <f>H421*(1000-(1000*0.61365*exp(17.502*T421/(240.97+T421))/(CE421+CF421)+BZ421)/2)/(1000*0.61365*exp(17.502*T421/(240.97+T421))/(CE421+CF421)-BZ421)</f>
        <v>0</v>
      </c>
      <c r="Q421">
        <f>1/((BT421+1)/(N421/1.6)+1/(O421/1.37)) + BT421/((BT421+1)/(N421/1.6) + BT421/(O421/1.37))</f>
        <v>0</v>
      </c>
      <c r="R421">
        <f>(BP421*BR421)</f>
        <v>0</v>
      </c>
      <c r="S421">
        <f>(CG421+(R421+2*0.95*5.67E-8*(((CG421+$B$7)+273)^4-(CG421+273)^4)-44100*H421)/(1.84*29.3*O421+8*0.95*5.67E-8*(CG421+273)^3))</f>
        <v>0</v>
      </c>
      <c r="T421">
        <f>($C$7*CH421+$D$7*CI421+$E$7*S421)</f>
        <v>0</v>
      </c>
      <c r="U421">
        <f>0.61365*exp(17.502*T421/(240.97+T421))</f>
        <v>0</v>
      </c>
      <c r="V421">
        <f>(W421/X421*100)</f>
        <v>0</v>
      </c>
      <c r="W421">
        <f>BZ421*(CE421+CF421)/1000</f>
        <v>0</v>
      </c>
      <c r="X421">
        <f>0.61365*exp(17.502*CG421/(240.97+CG421))</f>
        <v>0</v>
      </c>
      <c r="Y421">
        <f>(U421-BZ421*(CE421+CF421)/1000)</f>
        <v>0</v>
      </c>
      <c r="Z421">
        <f>(-H421*44100)</f>
        <v>0</v>
      </c>
      <c r="AA421">
        <f>2*29.3*O421*0.92*(CG421-T421)</f>
        <v>0</v>
      </c>
      <c r="AB421">
        <f>2*0.95*5.67E-8*(((CG421+$B$7)+273)^4-(T421+273)^4)</f>
        <v>0</v>
      </c>
      <c r="AC421">
        <f>R421+AB421+Z421+AA421</f>
        <v>0</v>
      </c>
      <c r="AD421">
        <v>0</v>
      </c>
      <c r="AE421">
        <v>0</v>
      </c>
      <c r="AF421">
        <f>IF(AD421*$H$13&gt;=AH421,1.0,(AH421/(AH421-AD421*$H$13)))</f>
        <v>0</v>
      </c>
      <c r="AG421">
        <f>(AF421-1)*100</f>
        <v>0</v>
      </c>
      <c r="AH421">
        <f>MAX(0,($B$13+$C$13*CL421)/(1+$D$13*CL421)*CE421/(CG421+273)*$E$13)</f>
        <v>0</v>
      </c>
      <c r="AI421" t="s">
        <v>294</v>
      </c>
      <c r="AJ421">
        <v>0</v>
      </c>
      <c r="AK421">
        <v>0</v>
      </c>
      <c r="AL421">
        <f>AK421-AJ421</f>
        <v>0</v>
      </c>
      <c r="AM421">
        <f>AL421/AK421</f>
        <v>0</v>
      </c>
      <c r="AN421">
        <v>0</v>
      </c>
      <c r="AO421" t="s">
        <v>294</v>
      </c>
      <c r="AP421">
        <v>0</v>
      </c>
      <c r="AQ421">
        <v>0</v>
      </c>
      <c r="AR421">
        <f>1-AP421/AQ421</f>
        <v>0</v>
      </c>
      <c r="AS421">
        <v>0.5</v>
      </c>
      <c r="AT421">
        <f>BP421</f>
        <v>0</v>
      </c>
      <c r="AU421">
        <f>I421</f>
        <v>0</v>
      </c>
      <c r="AV421">
        <f>AR421*AS421*AT421</f>
        <v>0</v>
      </c>
      <c r="AW421">
        <f>BB421/AQ421</f>
        <v>0</v>
      </c>
      <c r="AX421">
        <f>(AU421-AN421)/AT421</f>
        <v>0</v>
      </c>
      <c r="AY421">
        <f>(AK421-AQ421)/AQ421</f>
        <v>0</v>
      </c>
      <c r="AZ421" t="s">
        <v>294</v>
      </c>
      <c r="BA421">
        <v>0</v>
      </c>
      <c r="BB421">
        <f>AQ421-BA421</f>
        <v>0</v>
      </c>
      <c r="BC421">
        <f>(AQ421-AP421)/(AQ421-BA421)</f>
        <v>0</v>
      </c>
      <c r="BD421">
        <f>(AK421-AQ421)/(AK421-BA421)</f>
        <v>0</v>
      </c>
      <c r="BE421">
        <f>(AQ421-AP421)/(AQ421-AJ421)</f>
        <v>0</v>
      </c>
      <c r="BF421">
        <f>(AK421-AQ421)/(AK421-AJ421)</f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f>$B$11*CM421+$C$11*CN421+$F$11*CO421*(1-CR421)</f>
        <v>0</v>
      </c>
      <c r="BP421">
        <f>BO421*BQ421</f>
        <v>0</v>
      </c>
      <c r="BQ421">
        <f>($B$11*$D$9+$C$11*$D$9+$F$11*((DB421+CT421)/MAX(DB421+CT421+DC421, 0.1)*$I$9+DC421/MAX(DB421+CT421+DC421, 0.1)*$J$9))/($B$11+$C$11+$F$11)</f>
        <v>0</v>
      </c>
      <c r="BR421">
        <f>($B$11*$K$9+$C$11*$K$9+$F$11*((DB421+CT421)/MAX(DB421+CT421+DC421, 0.1)*$P$9+DC421/MAX(DB421+CT421+DC421, 0.1)*$Q$9))/($B$11+$C$11+$F$11)</f>
        <v>0</v>
      </c>
      <c r="BS421">
        <v>6</v>
      </c>
      <c r="BT421">
        <v>0.5</v>
      </c>
      <c r="BU421" t="s">
        <v>295</v>
      </c>
      <c r="BV421">
        <v>2</v>
      </c>
      <c r="BW421">
        <v>1621534377.6</v>
      </c>
      <c r="BX421">
        <v>1331.64</v>
      </c>
      <c r="BY421">
        <v>1342.2</v>
      </c>
      <c r="BZ421">
        <v>12.9311</v>
      </c>
      <c r="CA421">
        <v>12.949</v>
      </c>
      <c r="CB421">
        <v>1318.69</v>
      </c>
      <c r="CC421">
        <v>12.7778</v>
      </c>
      <c r="CD421">
        <v>699.969</v>
      </c>
      <c r="CE421">
        <v>100.919</v>
      </c>
      <c r="CF421">
        <v>0.0986133</v>
      </c>
      <c r="CG421">
        <v>22.9147</v>
      </c>
      <c r="CH421">
        <v>22.8992</v>
      </c>
      <c r="CI421">
        <v>999.9</v>
      </c>
      <c r="CJ421">
        <v>0</v>
      </c>
      <c r="CK421">
        <v>0</v>
      </c>
      <c r="CL421">
        <v>10110</v>
      </c>
      <c r="CM421">
        <v>0</v>
      </c>
      <c r="CN421">
        <v>3.22278</v>
      </c>
      <c r="CO421">
        <v>599.825</v>
      </c>
      <c r="CP421">
        <v>0.932968</v>
      </c>
      <c r="CQ421">
        <v>0.0670323</v>
      </c>
      <c r="CR421">
        <v>0</v>
      </c>
      <c r="CS421">
        <v>3.577</v>
      </c>
      <c r="CT421">
        <v>4.99951</v>
      </c>
      <c r="CU421">
        <v>88.1645</v>
      </c>
      <c r="CV421">
        <v>4812.63</v>
      </c>
      <c r="CW421">
        <v>37.562</v>
      </c>
      <c r="CX421">
        <v>41.375</v>
      </c>
      <c r="CY421">
        <v>40</v>
      </c>
      <c r="CZ421">
        <v>40.875</v>
      </c>
      <c r="DA421">
        <v>39.875</v>
      </c>
      <c r="DB421">
        <v>554.95</v>
      </c>
      <c r="DC421">
        <v>39.87</v>
      </c>
      <c r="DD421">
        <v>0</v>
      </c>
      <c r="DE421">
        <v>1621534381.6</v>
      </c>
      <c r="DF421">
        <v>0</v>
      </c>
      <c r="DG421">
        <v>3.47782307692308</v>
      </c>
      <c r="DH421">
        <v>0.249887174874462</v>
      </c>
      <c r="DI421">
        <v>-0.932854699167546</v>
      </c>
      <c r="DJ421">
        <v>88.555</v>
      </c>
      <c r="DK421">
        <v>15</v>
      </c>
      <c r="DL421">
        <v>1621533543.5</v>
      </c>
      <c r="DM421" t="s">
        <v>296</v>
      </c>
      <c r="DN421">
        <v>1621533543</v>
      </c>
      <c r="DO421">
        <v>1621533543.5</v>
      </c>
      <c r="DP421">
        <v>4</v>
      </c>
      <c r="DQ421">
        <v>0.002</v>
      </c>
      <c r="DR421">
        <v>0.003</v>
      </c>
      <c r="DS421">
        <v>8.559</v>
      </c>
      <c r="DT421">
        <v>0.154</v>
      </c>
      <c r="DU421">
        <v>420</v>
      </c>
      <c r="DV421">
        <v>13</v>
      </c>
      <c r="DW421">
        <v>1.35</v>
      </c>
      <c r="DX421">
        <v>0.35</v>
      </c>
      <c r="DY421">
        <v>-10.0112897560976</v>
      </c>
      <c r="DZ421">
        <v>-0.612084459930332</v>
      </c>
      <c r="EA421">
        <v>0.234999353984455</v>
      </c>
      <c r="EB421">
        <v>0</v>
      </c>
      <c r="EC421">
        <v>3.45168823529412</v>
      </c>
      <c r="ED421">
        <v>0.477339984622017</v>
      </c>
      <c r="EE421">
        <v>0.18224224628823</v>
      </c>
      <c r="EF421">
        <v>1</v>
      </c>
      <c r="EG421">
        <v>0.000279263924390244</v>
      </c>
      <c r="EH421">
        <v>0.00555501367944251</v>
      </c>
      <c r="EI421">
        <v>0.00406647370042175</v>
      </c>
      <c r="EJ421">
        <v>1</v>
      </c>
      <c r="EK421">
        <v>2</v>
      </c>
      <c r="EL421">
        <v>3</v>
      </c>
      <c r="EM421" t="s">
        <v>306</v>
      </c>
      <c r="EN421">
        <v>100</v>
      </c>
      <c r="EO421">
        <v>100</v>
      </c>
      <c r="EP421">
        <v>12.95</v>
      </c>
      <c r="EQ421">
        <v>0.1533</v>
      </c>
      <c r="ER421">
        <v>5.25304998807394</v>
      </c>
      <c r="ES421">
        <v>0.0095515401478521</v>
      </c>
      <c r="ET421">
        <v>-4.08282145803731e-06</v>
      </c>
      <c r="EU421">
        <v>9.61633180237613e-10</v>
      </c>
      <c r="EV421">
        <v>-0.0133641391554055</v>
      </c>
      <c r="EW421">
        <v>0.00964955815971448</v>
      </c>
      <c r="EX421">
        <v>0.000351754833574242</v>
      </c>
      <c r="EY421">
        <v>-6.74969522547015e-06</v>
      </c>
      <c r="EZ421">
        <v>-1</v>
      </c>
      <c r="FA421">
        <v>-1</v>
      </c>
      <c r="FB421">
        <v>-1</v>
      </c>
      <c r="FC421">
        <v>-1</v>
      </c>
      <c r="FD421">
        <v>13.9</v>
      </c>
      <c r="FE421">
        <v>13.9</v>
      </c>
      <c r="FF421">
        <v>2</v>
      </c>
      <c r="FG421">
        <v>793.167</v>
      </c>
      <c r="FH421">
        <v>741.646</v>
      </c>
      <c r="FI421">
        <v>19.9996</v>
      </c>
      <c r="FJ421">
        <v>26.6868</v>
      </c>
      <c r="FK421">
        <v>30.0001</v>
      </c>
      <c r="FL421">
        <v>26.7521</v>
      </c>
      <c r="FM421">
        <v>26.7297</v>
      </c>
      <c r="FN421">
        <v>69.0031</v>
      </c>
      <c r="FO421">
        <v>13.6993</v>
      </c>
      <c r="FP421">
        <v>6.08919</v>
      </c>
      <c r="FQ421">
        <v>20</v>
      </c>
      <c r="FR421">
        <v>1351.37</v>
      </c>
      <c r="FS421">
        <v>12.9953</v>
      </c>
      <c r="FT421">
        <v>100.066</v>
      </c>
      <c r="FU421">
        <v>100.426</v>
      </c>
    </row>
    <row r="422" spans="1:177">
      <c r="A422">
        <v>406</v>
      </c>
      <c r="B422">
        <v>1621534379.6</v>
      </c>
      <c r="C422">
        <v>810.099999904633</v>
      </c>
      <c r="D422" t="s">
        <v>1108</v>
      </c>
      <c r="E422" t="s">
        <v>1109</v>
      </c>
      <c r="G422">
        <v>1621534379.6</v>
      </c>
      <c r="H422">
        <f>CD422*AF422*(BZ422-CA422)/(100*BS422*(1000-AF422*BZ422))</f>
        <v>0</v>
      </c>
      <c r="I422">
        <f>CD422*AF422*(BY422-BX422*(1000-AF422*CA422)/(1000-AF422*BZ422))/(100*BS422)</f>
        <v>0</v>
      </c>
      <c r="J422">
        <f>BX422 - IF(AF422&gt;1, I422*BS422*100.0/(AH422*CL422), 0)</f>
        <v>0</v>
      </c>
      <c r="K422">
        <f>((Q422-H422/2)*J422-I422)/(Q422+H422/2)</f>
        <v>0</v>
      </c>
      <c r="L422">
        <f>K422*(CE422+CF422)/1000.0</f>
        <v>0</v>
      </c>
      <c r="M422">
        <f>(BX422 - IF(AF422&gt;1, I422*BS422*100.0/(AH422*CL422), 0))*(CE422+CF422)/1000.0</f>
        <v>0</v>
      </c>
      <c r="N422">
        <f>2.0/((1/P422-1/O422)+SIGN(P422)*SQRT((1/P422-1/O422)*(1/P422-1/O422) + 4*BT422/((BT422+1)*(BT422+1))*(2*1/P422*1/O422-1/O422*1/O422)))</f>
        <v>0</v>
      </c>
      <c r="O422">
        <f>IF(LEFT(BU422,1)&lt;&gt;"0",IF(LEFT(BU422,1)="1",3.0,BV422),$D$5+$E$5*(CL422*CE422/($K$5*1000))+$F$5*(CL422*CE422/($K$5*1000))*MAX(MIN(BS422,$J$5),$I$5)*MAX(MIN(BS422,$J$5),$I$5)+$G$5*MAX(MIN(BS422,$J$5),$I$5)*(CL422*CE422/($K$5*1000))+$H$5*(CL422*CE422/($K$5*1000))*(CL422*CE422/($K$5*1000)))</f>
        <v>0</v>
      </c>
      <c r="P422">
        <f>H422*(1000-(1000*0.61365*exp(17.502*T422/(240.97+T422))/(CE422+CF422)+BZ422)/2)/(1000*0.61365*exp(17.502*T422/(240.97+T422))/(CE422+CF422)-BZ422)</f>
        <v>0</v>
      </c>
      <c r="Q422">
        <f>1/((BT422+1)/(N422/1.6)+1/(O422/1.37)) + BT422/((BT422+1)/(N422/1.6) + BT422/(O422/1.37))</f>
        <v>0</v>
      </c>
      <c r="R422">
        <f>(BP422*BR422)</f>
        <v>0</v>
      </c>
      <c r="S422">
        <f>(CG422+(R422+2*0.95*5.67E-8*(((CG422+$B$7)+273)^4-(CG422+273)^4)-44100*H422)/(1.84*29.3*O422+8*0.95*5.67E-8*(CG422+273)^3))</f>
        <v>0</v>
      </c>
      <c r="T422">
        <f>($C$7*CH422+$D$7*CI422+$E$7*S422)</f>
        <v>0</v>
      </c>
      <c r="U422">
        <f>0.61365*exp(17.502*T422/(240.97+T422))</f>
        <v>0</v>
      </c>
      <c r="V422">
        <f>(W422/X422*100)</f>
        <v>0</v>
      </c>
      <c r="W422">
        <f>BZ422*(CE422+CF422)/1000</f>
        <v>0</v>
      </c>
      <c r="X422">
        <f>0.61365*exp(17.502*CG422/(240.97+CG422))</f>
        <v>0</v>
      </c>
      <c r="Y422">
        <f>(U422-BZ422*(CE422+CF422)/1000)</f>
        <v>0</v>
      </c>
      <c r="Z422">
        <f>(-H422*44100)</f>
        <v>0</v>
      </c>
      <c r="AA422">
        <f>2*29.3*O422*0.92*(CG422-T422)</f>
        <v>0</v>
      </c>
      <c r="AB422">
        <f>2*0.95*5.67E-8*(((CG422+$B$7)+273)^4-(T422+273)^4)</f>
        <v>0</v>
      </c>
      <c r="AC422">
        <f>R422+AB422+Z422+AA422</f>
        <v>0</v>
      </c>
      <c r="AD422">
        <v>0</v>
      </c>
      <c r="AE422">
        <v>0</v>
      </c>
      <c r="AF422">
        <f>IF(AD422*$H$13&gt;=AH422,1.0,(AH422/(AH422-AD422*$H$13)))</f>
        <v>0</v>
      </c>
      <c r="AG422">
        <f>(AF422-1)*100</f>
        <v>0</v>
      </c>
      <c r="AH422">
        <f>MAX(0,($B$13+$C$13*CL422)/(1+$D$13*CL422)*CE422/(CG422+273)*$E$13)</f>
        <v>0</v>
      </c>
      <c r="AI422" t="s">
        <v>294</v>
      </c>
      <c r="AJ422">
        <v>0</v>
      </c>
      <c r="AK422">
        <v>0</v>
      </c>
      <c r="AL422">
        <f>AK422-AJ422</f>
        <v>0</v>
      </c>
      <c r="AM422">
        <f>AL422/AK422</f>
        <v>0</v>
      </c>
      <c r="AN422">
        <v>0</v>
      </c>
      <c r="AO422" t="s">
        <v>294</v>
      </c>
      <c r="AP422">
        <v>0</v>
      </c>
      <c r="AQ422">
        <v>0</v>
      </c>
      <c r="AR422">
        <f>1-AP422/AQ422</f>
        <v>0</v>
      </c>
      <c r="AS422">
        <v>0.5</v>
      </c>
      <c r="AT422">
        <f>BP422</f>
        <v>0</v>
      </c>
      <c r="AU422">
        <f>I422</f>
        <v>0</v>
      </c>
      <c r="AV422">
        <f>AR422*AS422*AT422</f>
        <v>0</v>
      </c>
      <c r="AW422">
        <f>BB422/AQ422</f>
        <v>0</v>
      </c>
      <c r="AX422">
        <f>(AU422-AN422)/AT422</f>
        <v>0</v>
      </c>
      <c r="AY422">
        <f>(AK422-AQ422)/AQ422</f>
        <v>0</v>
      </c>
      <c r="AZ422" t="s">
        <v>294</v>
      </c>
      <c r="BA422">
        <v>0</v>
      </c>
      <c r="BB422">
        <f>AQ422-BA422</f>
        <v>0</v>
      </c>
      <c r="BC422">
        <f>(AQ422-AP422)/(AQ422-BA422)</f>
        <v>0</v>
      </c>
      <c r="BD422">
        <f>(AK422-AQ422)/(AK422-BA422)</f>
        <v>0</v>
      </c>
      <c r="BE422">
        <f>(AQ422-AP422)/(AQ422-AJ422)</f>
        <v>0</v>
      </c>
      <c r="BF422">
        <f>(AK422-AQ422)/(AK422-AJ422)</f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f>$B$11*CM422+$C$11*CN422+$F$11*CO422*(1-CR422)</f>
        <v>0</v>
      </c>
      <c r="BP422">
        <f>BO422*BQ422</f>
        <v>0</v>
      </c>
      <c r="BQ422">
        <f>($B$11*$D$9+$C$11*$D$9+$F$11*((DB422+CT422)/MAX(DB422+CT422+DC422, 0.1)*$I$9+DC422/MAX(DB422+CT422+DC422, 0.1)*$J$9))/($B$11+$C$11+$F$11)</f>
        <v>0</v>
      </c>
      <c r="BR422">
        <f>($B$11*$K$9+$C$11*$K$9+$F$11*((DB422+CT422)/MAX(DB422+CT422+DC422, 0.1)*$P$9+DC422/MAX(DB422+CT422+DC422, 0.1)*$Q$9))/($B$11+$C$11+$F$11)</f>
        <v>0</v>
      </c>
      <c r="BS422">
        <v>6</v>
      </c>
      <c r="BT422">
        <v>0.5</v>
      </c>
      <c r="BU422" t="s">
        <v>295</v>
      </c>
      <c r="BV422">
        <v>2</v>
      </c>
      <c r="BW422">
        <v>1621534379.6</v>
      </c>
      <c r="BX422">
        <v>1335.08</v>
      </c>
      <c r="BY422">
        <v>1345.61</v>
      </c>
      <c r="BZ422">
        <v>12.9356</v>
      </c>
      <c r="CA422">
        <v>12.9489</v>
      </c>
      <c r="CB422">
        <v>1322.11</v>
      </c>
      <c r="CC422">
        <v>12.7823</v>
      </c>
      <c r="CD422">
        <v>699.859</v>
      </c>
      <c r="CE422">
        <v>100.922</v>
      </c>
      <c r="CF422">
        <v>0.0994376</v>
      </c>
      <c r="CG422">
        <v>22.9193</v>
      </c>
      <c r="CH422">
        <v>22.889</v>
      </c>
      <c r="CI422">
        <v>999.9</v>
      </c>
      <c r="CJ422">
        <v>0</v>
      </c>
      <c r="CK422">
        <v>0</v>
      </c>
      <c r="CL422">
        <v>10010</v>
      </c>
      <c r="CM422">
        <v>0</v>
      </c>
      <c r="CN422">
        <v>3.0984</v>
      </c>
      <c r="CO422">
        <v>599.816</v>
      </c>
      <c r="CP422">
        <v>0.932968</v>
      </c>
      <c r="CQ422">
        <v>0.0670323</v>
      </c>
      <c r="CR422">
        <v>0</v>
      </c>
      <c r="CS422">
        <v>3.753</v>
      </c>
      <c r="CT422">
        <v>4.99951</v>
      </c>
      <c r="CU422">
        <v>84.0654</v>
      </c>
      <c r="CV422">
        <v>4812.57</v>
      </c>
      <c r="CW422">
        <v>37.562</v>
      </c>
      <c r="CX422">
        <v>41.375</v>
      </c>
      <c r="CY422">
        <v>39.937</v>
      </c>
      <c r="CZ422">
        <v>40.875</v>
      </c>
      <c r="DA422">
        <v>39.875</v>
      </c>
      <c r="DB422">
        <v>554.94</v>
      </c>
      <c r="DC422">
        <v>39.87</v>
      </c>
      <c r="DD422">
        <v>0</v>
      </c>
      <c r="DE422">
        <v>1621534383.4</v>
      </c>
      <c r="DF422">
        <v>0</v>
      </c>
      <c r="DG422">
        <v>3.466248</v>
      </c>
      <c r="DH422">
        <v>0.00101538136185744</v>
      </c>
      <c r="DI422">
        <v>-8.74856154737289</v>
      </c>
      <c r="DJ422">
        <v>88.233836</v>
      </c>
      <c r="DK422">
        <v>15</v>
      </c>
      <c r="DL422">
        <v>1621533543.5</v>
      </c>
      <c r="DM422" t="s">
        <v>296</v>
      </c>
      <c r="DN422">
        <v>1621533543</v>
      </c>
      <c r="DO422">
        <v>1621533543.5</v>
      </c>
      <c r="DP422">
        <v>4</v>
      </c>
      <c r="DQ422">
        <v>0.002</v>
      </c>
      <c r="DR422">
        <v>0.003</v>
      </c>
      <c r="DS422">
        <v>8.559</v>
      </c>
      <c r="DT422">
        <v>0.154</v>
      </c>
      <c r="DU422">
        <v>420</v>
      </c>
      <c r="DV422">
        <v>13</v>
      </c>
      <c r="DW422">
        <v>1.35</v>
      </c>
      <c r="DX422">
        <v>0.35</v>
      </c>
      <c r="DY422">
        <v>-10.0141529268293</v>
      </c>
      <c r="DZ422">
        <v>-1.27994278745646</v>
      </c>
      <c r="EA422">
        <v>0.229280295317112</v>
      </c>
      <c r="EB422">
        <v>0</v>
      </c>
      <c r="EC422">
        <v>3.45346</v>
      </c>
      <c r="ED422">
        <v>0.138687200332371</v>
      </c>
      <c r="EE422">
        <v>0.16815436479616</v>
      </c>
      <c r="EF422">
        <v>1</v>
      </c>
      <c r="EG422">
        <v>-0.000971772392682927</v>
      </c>
      <c r="EH422">
        <v>-0.0216009198731707</v>
      </c>
      <c r="EI422">
        <v>0.00618324308407849</v>
      </c>
      <c r="EJ422">
        <v>1</v>
      </c>
      <c r="EK422">
        <v>2</v>
      </c>
      <c r="EL422">
        <v>3</v>
      </c>
      <c r="EM422" t="s">
        <v>306</v>
      </c>
      <c r="EN422">
        <v>100</v>
      </c>
      <c r="EO422">
        <v>100</v>
      </c>
      <c r="EP422">
        <v>12.97</v>
      </c>
      <c r="EQ422">
        <v>0.1533</v>
      </c>
      <c r="ER422">
        <v>5.25304998807394</v>
      </c>
      <c r="ES422">
        <v>0.0095515401478521</v>
      </c>
      <c r="ET422">
        <v>-4.08282145803731e-06</v>
      </c>
      <c r="EU422">
        <v>9.61633180237613e-10</v>
      </c>
      <c r="EV422">
        <v>-0.0133641391554055</v>
      </c>
      <c r="EW422">
        <v>0.00964955815971448</v>
      </c>
      <c r="EX422">
        <v>0.000351754833574242</v>
      </c>
      <c r="EY422">
        <v>-6.74969522547015e-06</v>
      </c>
      <c r="EZ422">
        <v>-1</v>
      </c>
      <c r="FA422">
        <v>-1</v>
      </c>
      <c r="FB422">
        <v>-1</v>
      </c>
      <c r="FC422">
        <v>-1</v>
      </c>
      <c r="FD422">
        <v>13.9</v>
      </c>
      <c r="FE422">
        <v>13.9</v>
      </c>
      <c r="FF422">
        <v>2</v>
      </c>
      <c r="FG422">
        <v>792.634</v>
      </c>
      <c r="FH422">
        <v>742.215</v>
      </c>
      <c r="FI422">
        <v>19.9994</v>
      </c>
      <c r="FJ422">
        <v>26.6868</v>
      </c>
      <c r="FK422">
        <v>29.9999</v>
      </c>
      <c r="FL422">
        <v>26.7521</v>
      </c>
      <c r="FM422">
        <v>26.7292</v>
      </c>
      <c r="FN422">
        <v>69.1401</v>
      </c>
      <c r="FO422">
        <v>13.6993</v>
      </c>
      <c r="FP422">
        <v>6.08919</v>
      </c>
      <c r="FQ422">
        <v>20</v>
      </c>
      <c r="FR422">
        <v>1354.74</v>
      </c>
      <c r="FS422">
        <v>12.9953</v>
      </c>
      <c r="FT422">
        <v>100.065</v>
      </c>
      <c r="FU422">
        <v>100.429</v>
      </c>
    </row>
    <row r="423" spans="1:177">
      <c r="A423">
        <v>407</v>
      </c>
      <c r="B423">
        <v>1621534381.6</v>
      </c>
      <c r="C423">
        <v>812.099999904633</v>
      </c>
      <c r="D423" t="s">
        <v>1110</v>
      </c>
      <c r="E423" t="s">
        <v>1111</v>
      </c>
      <c r="G423">
        <v>1621534381.6</v>
      </c>
      <c r="H423">
        <f>CD423*AF423*(BZ423-CA423)/(100*BS423*(1000-AF423*BZ423))</f>
        <v>0</v>
      </c>
      <c r="I423">
        <f>CD423*AF423*(BY423-BX423*(1000-AF423*CA423)/(1000-AF423*BZ423))/(100*BS423)</f>
        <v>0</v>
      </c>
      <c r="J423">
        <f>BX423 - IF(AF423&gt;1, I423*BS423*100.0/(AH423*CL423), 0)</f>
        <v>0</v>
      </c>
      <c r="K423">
        <f>((Q423-H423/2)*J423-I423)/(Q423+H423/2)</f>
        <v>0</v>
      </c>
      <c r="L423">
        <f>K423*(CE423+CF423)/1000.0</f>
        <v>0</v>
      </c>
      <c r="M423">
        <f>(BX423 - IF(AF423&gt;1, I423*BS423*100.0/(AH423*CL423), 0))*(CE423+CF423)/1000.0</f>
        <v>0</v>
      </c>
      <c r="N423">
        <f>2.0/((1/P423-1/O423)+SIGN(P423)*SQRT((1/P423-1/O423)*(1/P423-1/O423) + 4*BT423/((BT423+1)*(BT423+1))*(2*1/P423*1/O423-1/O423*1/O423)))</f>
        <v>0</v>
      </c>
      <c r="O423">
        <f>IF(LEFT(BU423,1)&lt;&gt;"0",IF(LEFT(BU423,1)="1",3.0,BV423),$D$5+$E$5*(CL423*CE423/($K$5*1000))+$F$5*(CL423*CE423/($K$5*1000))*MAX(MIN(BS423,$J$5),$I$5)*MAX(MIN(BS423,$J$5),$I$5)+$G$5*MAX(MIN(BS423,$J$5),$I$5)*(CL423*CE423/($K$5*1000))+$H$5*(CL423*CE423/($K$5*1000))*(CL423*CE423/($K$5*1000)))</f>
        <v>0</v>
      </c>
      <c r="P423">
        <f>H423*(1000-(1000*0.61365*exp(17.502*T423/(240.97+T423))/(CE423+CF423)+BZ423)/2)/(1000*0.61365*exp(17.502*T423/(240.97+T423))/(CE423+CF423)-BZ423)</f>
        <v>0</v>
      </c>
      <c r="Q423">
        <f>1/((BT423+1)/(N423/1.6)+1/(O423/1.37)) + BT423/((BT423+1)/(N423/1.6) + BT423/(O423/1.37))</f>
        <v>0</v>
      </c>
      <c r="R423">
        <f>(BP423*BR423)</f>
        <v>0</v>
      </c>
      <c r="S423">
        <f>(CG423+(R423+2*0.95*5.67E-8*(((CG423+$B$7)+273)^4-(CG423+273)^4)-44100*H423)/(1.84*29.3*O423+8*0.95*5.67E-8*(CG423+273)^3))</f>
        <v>0</v>
      </c>
      <c r="T423">
        <f>($C$7*CH423+$D$7*CI423+$E$7*S423)</f>
        <v>0</v>
      </c>
      <c r="U423">
        <f>0.61365*exp(17.502*T423/(240.97+T423))</f>
        <v>0</v>
      </c>
      <c r="V423">
        <f>(W423/X423*100)</f>
        <v>0</v>
      </c>
      <c r="W423">
        <f>BZ423*(CE423+CF423)/1000</f>
        <v>0</v>
      </c>
      <c r="X423">
        <f>0.61365*exp(17.502*CG423/(240.97+CG423))</f>
        <v>0</v>
      </c>
      <c r="Y423">
        <f>(U423-BZ423*(CE423+CF423)/1000)</f>
        <v>0</v>
      </c>
      <c r="Z423">
        <f>(-H423*44100)</f>
        <v>0</v>
      </c>
      <c r="AA423">
        <f>2*29.3*O423*0.92*(CG423-T423)</f>
        <v>0</v>
      </c>
      <c r="AB423">
        <f>2*0.95*5.67E-8*(((CG423+$B$7)+273)^4-(T423+273)^4)</f>
        <v>0</v>
      </c>
      <c r="AC423">
        <f>R423+AB423+Z423+AA423</f>
        <v>0</v>
      </c>
      <c r="AD423">
        <v>0</v>
      </c>
      <c r="AE423">
        <v>0</v>
      </c>
      <c r="AF423">
        <f>IF(AD423*$H$13&gt;=AH423,1.0,(AH423/(AH423-AD423*$H$13)))</f>
        <v>0</v>
      </c>
      <c r="AG423">
        <f>(AF423-1)*100</f>
        <v>0</v>
      </c>
      <c r="AH423">
        <f>MAX(0,($B$13+$C$13*CL423)/(1+$D$13*CL423)*CE423/(CG423+273)*$E$13)</f>
        <v>0</v>
      </c>
      <c r="AI423" t="s">
        <v>294</v>
      </c>
      <c r="AJ423">
        <v>0</v>
      </c>
      <c r="AK423">
        <v>0</v>
      </c>
      <c r="AL423">
        <f>AK423-AJ423</f>
        <v>0</v>
      </c>
      <c r="AM423">
        <f>AL423/AK423</f>
        <v>0</v>
      </c>
      <c r="AN423">
        <v>0</v>
      </c>
      <c r="AO423" t="s">
        <v>294</v>
      </c>
      <c r="AP423">
        <v>0</v>
      </c>
      <c r="AQ423">
        <v>0</v>
      </c>
      <c r="AR423">
        <f>1-AP423/AQ423</f>
        <v>0</v>
      </c>
      <c r="AS423">
        <v>0.5</v>
      </c>
      <c r="AT423">
        <f>BP423</f>
        <v>0</v>
      </c>
      <c r="AU423">
        <f>I423</f>
        <v>0</v>
      </c>
      <c r="AV423">
        <f>AR423*AS423*AT423</f>
        <v>0</v>
      </c>
      <c r="AW423">
        <f>BB423/AQ423</f>
        <v>0</v>
      </c>
      <c r="AX423">
        <f>(AU423-AN423)/AT423</f>
        <v>0</v>
      </c>
      <c r="AY423">
        <f>(AK423-AQ423)/AQ423</f>
        <v>0</v>
      </c>
      <c r="AZ423" t="s">
        <v>294</v>
      </c>
      <c r="BA423">
        <v>0</v>
      </c>
      <c r="BB423">
        <f>AQ423-BA423</f>
        <v>0</v>
      </c>
      <c r="BC423">
        <f>(AQ423-AP423)/(AQ423-BA423)</f>
        <v>0</v>
      </c>
      <c r="BD423">
        <f>(AK423-AQ423)/(AK423-BA423)</f>
        <v>0</v>
      </c>
      <c r="BE423">
        <f>(AQ423-AP423)/(AQ423-AJ423)</f>
        <v>0</v>
      </c>
      <c r="BF423">
        <f>(AK423-AQ423)/(AK423-AJ423)</f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f>$B$11*CM423+$C$11*CN423+$F$11*CO423*(1-CR423)</f>
        <v>0</v>
      </c>
      <c r="BP423">
        <f>BO423*BQ423</f>
        <v>0</v>
      </c>
      <c r="BQ423">
        <f>($B$11*$D$9+$C$11*$D$9+$F$11*((DB423+CT423)/MAX(DB423+CT423+DC423, 0.1)*$I$9+DC423/MAX(DB423+CT423+DC423, 0.1)*$J$9))/($B$11+$C$11+$F$11)</f>
        <v>0</v>
      </c>
      <c r="BR423">
        <f>($B$11*$K$9+$C$11*$K$9+$F$11*((DB423+CT423)/MAX(DB423+CT423+DC423, 0.1)*$P$9+DC423/MAX(DB423+CT423+DC423, 0.1)*$Q$9))/($B$11+$C$11+$F$11)</f>
        <v>0</v>
      </c>
      <c r="BS423">
        <v>6</v>
      </c>
      <c r="BT423">
        <v>0.5</v>
      </c>
      <c r="BU423" t="s">
        <v>295</v>
      </c>
      <c r="BV423">
        <v>2</v>
      </c>
      <c r="BW423">
        <v>1621534381.6</v>
      </c>
      <c r="BX423">
        <v>1338.46</v>
      </c>
      <c r="BY423">
        <v>1348.55</v>
      </c>
      <c r="BZ423">
        <v>12.9386</v>
      </c>
      <c r="CA423">
        <v>12.9511</v>
      </c>
      <c r="CB423">
        <v>1325.48</v>
      </c>
      <c r="CC423">
        <v>12.7852</v>
      </c>
      <c r="CD423">
        <v>699.852</v>
      </c>
      <c r="CE423">
        <v>100.922</v>
      </c>
      <c r="CF423">
        <v>0.0988816</v>
      </c>
      <c r="CG423">
        <v>22.9162</v>
      </c>
      <c r="CH423">
        <v>22.9037</v>
      </c>
      <c r="CI423">
        <v>999.9</v>
      </c>
      <c r="CJ423">
        <v>0</v>
      </c>
      <c r="CK423">
        <v>0</v>
      </c>
      <c r="CL423">
        <v>10010</v>
      </c>
      <c r="CM423">
        <v>0</v>
      </c>
      <c r="CN423">
        <v>3.05316</v>
      </c>
      <c r="CO423">
        <v>599.816</v>
      </c>
      <c r="CP423">
        <v>0.932968</v>
      </c>
      <c r="CQ423">
        <v>0.0670323</v>
      </c>
      <c r="CR423">
        <v>0</v>
      </c>
      <c r="CS423">
        <v>3.3417</v>
      </c>
      <c r="CT423">
        <v>4.99951</v>
      </c>
      <c r="CU423">
        <v>84.1549</v>
      </c>
      <c r="CV423">
        <v>4812.56</v>
      </c>
      <c r="CW423">
        <v>37.562</v>
      </c>
      <c r="CX423">
        <v>41.375</v>
      </c>
      <c r="CY423">
        <v>39.937</v>
      </c>
      <c r="CZ423">
        <v>40.875</v>
      </c>
      <c r="DA423">
        <v>39.875</v>
      </c>
      <c r="DB423">
        <v>554.94</v>
      </c>
      <c r="DC423">
        <v>39.87</v>
      </c>
      <c r="DD423">
        <v>0</v>
      </c>
      <c r="DE423">
        <v>1621534385.2</v>
      </c>
      <c r="DF423">
        <v>0</v>
      </c>
      <c r="DG423">
        <v>3.45070384615385</v>
      </c>
      <c r="DH423">
        <v>0.185254701116668</v>
      </c>
      <c r="DI423">
        <v>-16.5559521660963</v>
      </c>
      <c r="DJ423">
        <v>87.7587538461539</v>
      </c>
      <c r="DK423">
        <v>15</v>
      </c>
      <c r="DL423">
        <v>1621533543.5</v>
      </c>
      <c r="DM423" t="s">
        <v>296</v>
      </c>
      <c r="DN423">
        <v>1621533543</v>
      </c>
      <c r="DO423">
        <v>1621533543.5</v>
      </c>
      <c r="DP423">
        <v>4</v>
      </c>
      <c r="DQ423">
        <v>0.002</v>
      </c>
      <c r="DR423">
        <v>0.003</v>
      </c>
      <c r="DS423">
        <v>8.559</v>
      </c>
      <c r="DT423">
        <v>0.154</v>
      </c>
      <c r="DU423">
        <v>420</v>
      </c>
      <c r="DV423">
        <v>13</v>
      </c>
      <c r="DW423">
        <v>1.35</v>
      </c>
      <c r="DX423">
        <v>0.35</v>
      </c>
      <c r="DY423">
        <v>-10.0622553658537</v>
      </c>
      <c r="DZ423">
        <v>-1.33997895470381</v>
      </c>
      <c r="EA423">
        <v>0.238204330264111</v>
      </c>
      <c r="EB423">
        <v>0</v>
      </c>
      <c r="EC423">
        <v>3.45513823529412</v>
      </c>
      <c r="ED423">
        <v>0.20538832570721</v>
      </c>
      <c r="EE423">
        <v>0.170603334245581</v>
      </c>
      <c r="EF423">
        <v>1</v>
      </c>
      <c r="EG423">
        <v>-0.00213672019756098</v>
      </c>
      <c r="EH423">
        <v>-0.0424395743874564</v>
      </c>
      <c r="EI423">
        <v>0.00720301393620741</v>
      </c>
      <c r="EJ423">
        <v>1</v>
      </c>
      <c r="EK423">
        <v>2</v>
      </c>
      <c r="EL423">
        <v>3</v>
      </c>
      <c r="EM423" t="s">
        <v>306</v>
      </c>
      <c r="EN423">
        <v>100</v>
      </c>
      <c r="EO423">
        <v>100</v>
      </c>
      <c r="EP423">
        <v>12.98</v>
      </c>
      <c r="EQ423">
        <v>0.1534</v>
      </c>
      <c r="ER423">
        <v>5.25304998807394</v>
      </c>
      <c r="ES423">
        <v>0.0095515401478521</v>
      </c>
      <c r="ET423">
        <v>-4.08282145803731e-06</v>
      </c>
      <c r="EU423">
        <v>9.61633180237613e-10</v>
      </c>
      <c r="EV423">
        <v>-0.0133641391554055</v>
      </c>
      <c r="EW423">
        <v>0.00964955815971448</v>
      </c>
      <c r="EX423">
        <v>0.000351754833574242</v>
      </c>
      <c r="EY423">
        <v>-6.74969522547015e-06</v>
      </c>
      <c r="EZ423">
        <v>-1</v>
      </c>
      <c r="FA423">
        <v>-1</v>
      </c>
      <c r="FB423">
        <v>-1</v>
      </c>
      <c r="FC423">
        <v>-1</v>
      </c>
      <c r="FD423">
        <v>14</v>
      </c>
      <c r="FE423">
        <v>14</v>
      </c>
      <c r="FF423">
        <v>2</v>
      </c>
      <c r="FG423">
        <v>792.811</v>
      </c>
      <c r="FH423">
        <v>741.615</v>
      </c>
      <c r="FI423">
        <v>19.9995</v>
      </c>
      <c r="FJ423">
        <v>26.6845</v>
      </c>
      <c r="FK423">
        <v>30</v>
      </c>
      <c r="FL423">
        <v>26.7521</v>
      </c>
      <c r="FM423">
        <v>26.7274</v>
      </c>
      <c r="FN423">
        <v>69.28</v>
      </c>
      <c r="FO423">
        <v>13.6993</v>
      </c>
      <c r="FP423">
        <v>6.08919</v>
      </c>
      <c r="FQ423">
        <v>20</v>
      </c>
      <c r="FR423">
        <v>1358.1</v>
      </c>
      <c r="FS423">
        <v>12.9953</v>
      </c>
      <c r="FT423">
        <v>100.065</v>
      </c>
      <c r="FU423">
        <v>100.429</v>
      </c>
    </row>
    <row r="424" spans="1:177">
      <c r="A424">
        <v>408</v>
      </c>
      <c r="B424">
        <v>1621534383.6</v>
      </c>
      <c r="C424">
        <v>814.099999904633</v>
      </c>
      <c r="D424" t="s">
        <v>1112</v>
      </c>
      <c r="E424" t="s">
        <v>1113</v>
      </c>
      <c r="G424">
        <v>1621534383.6</v>
      </c>
      <c r="H424">
        <f>CD424*AF424*(BZ424-CA424)/(100*BS424*(1000-AF424*BZ424))</f>
        <v>0</v>
      </c>
      <c r="I424">
        <f>CD424*AF424*(BY424-BX424*(1000-AF424*CA424)/(1000-AF424*BZ424))/(100*BS424)</f>
        <v>0</v>
      </c>
      <c r="J424">
        <f>BX424 - IF(AF424&gt;1, I424*BS424*100.0/(AH424*CL424), 0)</f>
        <v>0</v>
      </c>
      <c r="K424">
        <f>((Q424-H424/2)*J424-I424)/(Q424+H424/2)</f>
        <v>0</v>
      </c>
      <c r="L424">
        <f>K424*(CE424+CF424)/1000.0</f>
        <v>0</v>
      </c>
      <c r="M424">
        <f>(BX424 - IF(AF424&gt;1, I424*BS424*100.0/(AH424*CL424), 0))*(CE424+CF424)/1000.0</f>
        <v>0</v>
      </c>
      <c r="N424">
        <f>2.0/((1/P424-1/O424)+SIGN(P424)*SQRT((1/P424-1/O424)*(1/P424-1/O424) + 4*BT424/((BT424+1)*(BT424+1))*(2*1/P424*1/O424-1/O424*1/O424)))</f>
        <v>0</v>
      </c>
      <c r="O424">
        <f>IF(LEFT(BU424,1)&lt;&gt;"0",IF(LEFT(BU424,1)="1",3.0,BV424),$D$5+$E$5*(CL424*CE424/($K$5*1000))+$F$5*(CL424*CE424/($K$5*1000))*MAX(MIN(BS424,$J$5),$I$5)*MAX(MIN(BS424,$J$5),$I$5)+$G$5*MAX(MIN(BS424,$J$5),$I$5)*(CL424*CE424/($K$5*1000))+$H$5*(CL424*CE424/($K$5*1000))*(CL424*CE424/($K$5*1000)))</f>
        <v>0</v>
      </c>
      <c r="P424">
        <f>H424*(1000-(1000*0.61365*exp(17.502*T424/(240.97+T424))/(CE424+CF424)+BZ424)/2)/(1000*0.61365*exp(17.502*T424/(240.97+T424))/(CE424+CF424)-BZ424)</f>
        <v>0</v>
      </c>
      <c r="Q424">
        <f>1/((BT424+1)/(N424/1.6)+1/(O424/1.37)) + BT424/((BT424+1)/(N424/1.6) + BT424/(O424/1.37))</f>
        <v>0</v>
      </c>
      <c r="R424">
        <f>(BP424*BR424)</f>
        <v>0</v>
      </c>
      <c r="S424">
        <f>(CG424+(R424+2*0.95*5.67E-8*(((CG424+$B$7)+273)^4-(CG424+273)^4)-44100*H424)/(1.84*29.3*O424+8*0.95*5.67E-8*(CG424+273)^3))</f>
        <v>0</v>
      </c>
      <c r="T424">
        <f>($C$7*CH424+$D$7*CI424+$E$7*S424)</f>
        <v>0</v>
      </c>
      <c r="U424">
        <f>0.61365*exp(17.502*T424/(240.97+T424))</f>
        <v>0</v>
      </c>
      <c r="V424">
        <f>(W424/X424*100)</f>
        <v>0</v>
      </c>
      <c r="W424">
        <f>BZ424*(CE424+CF424)/1000</f>
        <v>0</v>
      </c>
      <c r="X424">
        <f>0.61365*exp(17.502*CG424/(240.97+CG424))</f>
        <v>0</v>
      </c>
      <c r="Y424">
        <f>(U424-BZ424*(CE424+CF424)/1000)</f>
        <v>0</v>
      </c>
      <c r="Z424">
        <f>(-H424*44100)</f>
        <v>0</v>
      </c>
      <c r="AA424">
        <f>2*29.3*O424*0.92*(CG424-T424)</f>
        <v>0</v>
      </c>
      <c r="AB424">
        <f>2*0.95*5.67E-8*(((CG424+$B$7)+273)^4-(T424+273)^4)</f>
        <v>0</v>
      </c>
      <c r="AC424">
        <f>R424+AB424+Z424+AA424</f>
        <v>0</v>
      </c>
      <c r="AD424">
        <v>0</v>
      </c>
      <c r="AE424">
        <v>0</v>
      </c>
      <c r="AF424">
        <f>IF(AD424*$H$13&gt;=AH424,1.0,(AH424/(AH424-AD424*$H$13)))</f>
        <v>0</v>
      </c>
      <c r="AG424">
        <f>(AF424-1)*100</f>
        <v>0</v>
      </c>
      <c r="AH424">
        <f>MAX(0,($B$13+$C$13*CL424)/(1+$D$13*CL424)*CE424/(CG424+273)*$E$13)</f>
        <v>0</v>
      </c>
      <c r="AI424" t="s">
        <v>294</v>
      </c>
      <c r="AJ424">
        <v>0</v>
      </c>
      <c r="AK424">
        <v>0</v>
      </c>
      <c r="AL424">
        <f>AK424-AJ424</f>
        <v>0</v>
      </c>
      <c r="AM424">
        <f>AL424/AK424</f>
        <v>0</v>
      </c>
      <c r="AN424">
        <v>0</v>
      </c>
      <c r="AO424" t="s">
        <v>294</v>
      </c>
      <c r="AP424">
        <v>0</v>
      </c>
      <c r="AQ424">
        <v>0</v>
      </c>
      <c r="AR424">
        <f>1-AP424/AQ424</f>
        <v>0</v>
      </c>
      <c r="AS424">
        <v>0.5</v>
      </c>
      <c r="AT424">
        <f>BP424</f>
        <v>0</v>
      </c>
      <c r="AU424">
        <f>I424</f>
        <v>0</v>
      </c>
      <c r="AV424">
        <f>AR424*AS424*AT424</f>
        <v>0</v>
      </c>
      <c r="AW424">
        <f>BB424/AQ424</f>
        <v>0</v>
      </c>
      <c r="AX424">
        <f>(AU424-AN424)/AT424</f>
        <v>0</v>
      </c>
      <c r="AY424">
        <f>(AK424-AQ424)/AQ424</f>
        <v>0</v>
      </c>
      <c r="AZ424" t="s">
        <v>294</v>
      </c>
      <c r="BA424">
        <v>0</v>
      </c>
      <c r="BB424">
        <f>AQ424-BA424</f>
        <v>0</v>
      </c>
      <c r="BC424">
        <f>(AQ424-AP424)/(AQ424-BA424)</f>
        <v>0</v>
      </c>
      <c r="BD424">
        <f>(AK424-AQ424)/(AK424-BA424)</f>
        <v>0</v>
      </c>
      <c r="BE424">
        <f>(AQ424-AP424)/(AQ424-AJ424)</f>
        <v>0</v>
      </c>
      <c r="BF424">
        <f>(AK424-AQ424)/(AK424-AJ424)</f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f>$B$11*CM424+$C$11*CN424+$F$11*CO424*(1-CR424)</f>
        <v>0</v>
      </c>
      <c r="BP424">
        <f>BO424*BQ424</f>
        <v>0</v>
      </c>
      <c r="BQ424">
        <f>($B$11*$D$9+$C$11*$D$9+$F$11*((DB424+CT424)/MAX(DB424+CT424+DC424, 0.1)*$I$9+DC424/MAX(DB424+CT424+DC424, 0.1)*$J$9))/($B$11+$C$11+$F$11)</f>
        <v>0</v>
      </c>
      <c r="BR424">
        <f>($B$11*$K$9+$C$11*$K$9+$F$11*((DB424+CT424)/MAX(DB424+CT424+DC424, 0.1)*$P$9+DC424/MAX(DB424+CT424+DC424, 0.1)*$Q$9))/($B$11+$C$11+$F$11)</f>
        <v>0</v>
      </c>
      <c r="BS424">
        <v>6</v>
      </c>
      <c r="BT424">
        <v>0.5</v>
      </c>
      <c r="BU424" t="s">
        <v>295</v>
      </c>
      <c r="BV424">
        <v>2</v>
      </c>
      <c r="BW424">
        <v>1621534383.6</v>
      </c>
      <c r="BX424">
        <v>1341.69</v>
      </c>
      <c r="BY424">
        <v>1352.18</v>
      </c>
      <c r="BZ424">
        <v>12.9388</v>
      </c>
      <c r="CA424">
        <v>12.9449</v>
      </c>
      <c r="CB424">
        <v>1328.69</v>
      </c>
      <c r="CC424">
        <v>12.7854</v>
      </c>
      <c r="CD424">
        <v>700.086</v>
      </c>
      <c r="CE424">
        <v>100.923</v>
      </c>
      <c r="CF424">
        <v>0.0988356</v>
      </c>
      <c r="CG424">
        <v>22.9174</v>
      </c>
      <c r="CH424">
        <v>22.8896</v>
      </c>
      <c r="CI424">
        <v>999.9</v>
      </c>
      <c r="CJ424">
        <v>0</v>
      </c>
      <c r="CK424">
        <v>0</v>
      </c>
      <c r="CL424">
        <v>10085</v>
      </c>
      <c r="CM424">
        <v>0</v>
      </c>
      <c r="CN424">
        <v>3.05316</v>
      </c>
      <c r="CO424">
        <v>600.134</v>
      </c>
      <c r="CP424">
        <v>0.932968</v>
      </c>
      <c r="CQ424">
        <v>0.0670323</v>
      </c>
      <c r="CR424">
        <v>0</v>
      </c>
      <c r="CS424">
        <v>3.413</v>
      </c>
      <c r="CT424">
        <v>4.99951</v>
      </c>
      <c r="CU424">
        <v>84.4446</v>
      </c>
      <c r="CV424">
        <v>4815.14</v>
      </c>
      <c r="CW424">
        <v>37.562</v>
      </c>
      <c r="CX424">
        <v>41.375</v>
      </c>
      <c r="CY424">
        <v>39.937</v>
      </c>
      <c r="CZ424">
        <v>40.875</v>
      </c>
      <c r="DA424">
        <v>39.875</v>
      </c>
      <c r="DB424">
        <v>555.24</v>
      </c>
      <c r="DC424">
        <v>39.89</v>
      </c>
      <c r="DD424">
        <v>0</v>
      </c>
      <c r="DE424">
        <v>1621534387.6</v>
      </c>
      <c r="DF424">
        <v>0</v>
      </c>
      <c r="DG424">
        <v>3.45802307692308</v>
      </c>
      <c r="DH424">
        <v>-0.224847860828925</v>
      </c>
      <c r="DI424">
        <v>-22.7522598357786</v>
      </c>
      <c r="DJ424">
        <v>87.0714307692308</v>
      </c>
      <c r="DK424">
        <v>15</v>
      </c>
      <c r="DL424">
        <v>1621533543.5</v>
      </c>
      <c r="DM424" t="s">
        <v>296</v>
      </c>
      <c r="DN424">
        <v>1621533543</v>
      </c>
      <c r="DO424">
        <v>1621533543.5</v>
      </c>
      <c r="DP424">
        <v>4</v>
      </c>
      <c r="DQ424">
        <v>0.002</v>
      </c>
      <c r="DR424">
        <v>0.003</v>
      </c>
      <c r="DS424">
        <v>8.559</v>
      </c>
      <c r="DT424">
        <v>0.154</v>
      </c>
      <c r="DU424">
        <v>420</v>
      </c>
      <c r="DV424">
        <v>13</v>
      </c>
      <c r="DW424">
        <v>1.35</v>
      </c>
      <c r="DX424">
        <v>0.35</v>
      </c>
      <c r="DY424">
        <v>-10.1063768292683</v>
      </c>
      <c r="DZ424">
        <v>-0.735790662020921</v>
      </c>
      <c r="EA424">
        <v>0.201567464738648</v>
      </c>
      <c r="EB424">
        <v>0</v>
      </c>
      <c r="EC424">
        <v>3.47061176470588</v>
      </c>
      <c r="ED424">
        <v>0.0634756042636357</v>
      </c>
      <c r="EE424">
        <v>0.169297054914633</v>
      </c>
      <c r="EF424">
        <v>1</v>
      </c>
      <c r="EG424">
        <v>-0.00257531663658537</v>
      </c>
      <c r="EH424">
        <v>-0.0481732231317073</v>
      </c>
      <c r="EI424">
        <v>0.0073672674467629</v>
      </c>
      <c r="EJ424">
        <v>1</v>
      </c>
      <c r="EK424">
        <v>2</v>
      </c>
      <c r="EL424">
        <v>3</v>
      </c>
      <c r="EM424" t="s">
        <v>306</v>
      </c>
      <c r="EN424">
        <v>100</v>
      </c>
      <c r="EO424">
        <v>100</v>
      </c>
      <c r="EP424">
        <v>13</v>
      </c>
      <c r="EQ424">
        <v>0.1534</v>
      </c>
      <c r="ER424">
        <v>5.25304998807394</v>
      </c>
      <c r="ES424">
        <v>0.0095515401478521</v>
      </c>
      <c r="ET424">
        <v>-4.08282145803731e-06</v>
      </c>
      <c r="EU424">
        <v>9.61633180237613e-10</v>
      </c>
      <c r="EV424">
        <v>-0.0133641391554055</v>
      </c>
      <c r="EW424">
        <v>0.00964955815971448</v>
      </c>
      <c r="EX424">
        <v>0.000351754833574242</v>
      </c>
      <c r="EY424">
        <v>-6.74969522547015e-06</v>
      </c>
      <c r="EZ424">
        <v>-1</v>
      </c>
      <c r="FA424">
        <v>-1</v>
      </c>
      <c r="FB424">
        <v>-1</v>
      </c>
      <c r="FC424">
        <v>-1</v>
      </c>
      <c r="FD424">
        <v>14</v>
      </c>
      <c r="FE424">
        <v>14</v>
      </c>
      <c r="FF424">
        <v>2</v>
      </c>
      <c r="FG424">
        <v>793.167</v>
      </c>
      <c r="FH424">
        <v>741.994</v>
      </c>
      <c r="FI424">
        <v>19.9996</v>
      </c>
      <c r="FJ424">
        <v>26.6845</v>
      </c>
      <c r="FK424">
        <v>29.9999</v>
      </c>
      <c r="FL424">
        <v>26.7521</v>
      </c>
      <c r="FM424">
        <v>26.7274</v>
      </c>
      <c r="FN424">
        <v>69.4182</v>
      </c>
      <c r="FO424">
        <v>13.6993</v>
      </c>
      <c r="FP424">
        <v>6.08919</v>
      </c>
      <c r="FQ424">
        <v>20</v>
      </c>
      <c r="FR424">
        <v>1361.48</v>
      </c>
      <c r="FS424">
        <v>12.9953</v>
      </c>
      <c r="FT424">
        <v>100.064</v>
      </c>
      <c r="FU424">
        <v>100.426</v>
      </c>
    </row>
    <row r="425" spans="1:177">
      <c r="A425">
        <v>409</v>
      </c>
      <c r="B425">
        <v>1621534385.6</v>
      </c>
      <c r="C425">
        <v>816.099999904633</v>
      </c>
      <c r="D425" t="s">
        <v>1114</v>
      </c>
      <c r="E425" t="s">
        <v>1115</v>
      </c>
      <c r="G425">
        <v>1621534385.6</v>
      </c>
      <c r="H425">
        <f>CD425*AF425*(BZ425-CA425)/(100*BS425*(1000-AF425*BZ425))</f>
        <v>0</v>
      </c>
      <c r="I425">
        <f>CD425*AF425*(BY425-BX425*(1000-AF425*CA425)/(1000-AF425*BZ425))/(100*BS425)</f>
        <v>0</v>
      </c>
      <c r="J425">
        <f>BX425 - IF(AF425&gt;1, I425*BS425*100.0/(AH425*CL425), 0)</f>
        <v>0</v>
      </c>
      <c r="K425">
        <f>((Q425-H425/2)*J425-I425)/(Q425+H425/2)</f>
        <v>0</v>
      </c>
      <c r="L425">
        <f>K425*(CE425+CF425)/1000.0</f>
        <v>0</v>
      </c>
      <c r="M425">
        <f>(BX425 - IF(AF425&gt;1, I425*BS425*100.0/(AH425*CL425), 0))*(CE425+CF425)/1000.0</f>
        <v>0</v>
      </c>
      <c r="N425">
        <f>2.0/((1/P425-1/O425)+SIGN(P425)*SQRT((1/P425-1/O425)*(1/P425-1/O425) + 4*BT425/((BT425+1)*(BT425+1))*(2*1/P425*1/O425-1/O425*1/O425)))</f>
        <v>0</v>
      </c>
      <c r="O425">
        <f>IF(LEFT(BU425,1)&lt;&gt;"0",IF(LEFT(BU425,1)="1",3.0,BV425),$D$5+$E$5*(CL425*CE425/($K$5*1000))+$F$5*(CL425*CE425/($K$5*1000))*MAX(MIN(BS425,$J$5),$I$5)*MAX(MIN(BS425,$J$5),$I$5)+$G$5*MAX(MIN(BS425,$J$5),$I$5)*(CL425*CE425/($K$5*1000))+$H$5*(CL425*CE425/($K$5*1000))*(CL425*CE425/($K$5*1000)))</f>
        <v>0</v>
      </c>
      <c r="P425">
        <f>H425*(1000-(1000*0.61365*exp(17.502*T425/(240.97+T425))/(CE425+CF425)+BZ425)/2)/(1000*0.61365*exp(17.502*T425/(240.97+T425))/(CE425+CF425)-BZ425)</f>
        <v>0</v>
      </c>
      <c r="Q425">
        <f>1/((BT425+1)/(N425/1.6)+1/(O425/1.37)) + BT425/((BT425+1)/(N425/1.6) + BT425/(O425/1.37))</f>
        <v>0</v>
      </c>
      <c r="R425">
        <f>(BP425*BR425)</f>
        <v>0</v>
      </c>
      <c r="S425">
        <f>(CG425+(R425+2*0.95*5.67E-8*(((CG425+$B$7)+273)^4-(CG425+273)^4)-44100*H425)/(1.84*29.3*O425+8*0.95*5.67E-8*(CG425+273)^3))</f>
        <v>0</v>
      </c>
      <c r="T425">
        <f>($C$7*CH425+$D$7*CI425+$E$7*S425)</f>
        <v>0</v>
      </c>
      <c r="U425">
        <f>0.61365*exp(17.502*T425/(240.97+T425))</f>
        <v>0</v>
      </c>
      <c r="V425">
        <f>(W425/X425*100)</f>
        <v>0</v>
      </c>
      <c r="W425">
        <f>BZ425*(CE425+CF425)/1000</f>
        <v>0</v>
      </c>
      <c r="X425">
        <f>0.61365*exp(17.502*CG425/(240.97+CG425))</f>
        <v>0</v>
      </c>
      <c r="Y425">
        <f>(U425-BZ425*(CE425+CF425)/1000)</f>
        <v>0</v>
      </c>
      <c r="Z425">
        <f>(-H425*44100)</f>
        <v>0</v>
      </c>
      <c r="AA425">
        <f>2*29.3*O425*0.92*(CG425-T425)</f>
        <v>0</v>
      </c>
      <c r="AB425">
        <f>2*0.95*5.67E-8*(((CG425+$B$7)+273)^4-(T425+273)^4)</f>
        <v>0</v>
      </c>
      <c r="AC425">
        <f>R425+AB425+Z425+AA425</f>
        <v>0</v>
      </c>
      <c r="AD425">
        <v>0</v>
      </c>
      <c r="AE425">
        <v>0</v>
      </c>
      <c r="AF425">
        <f>IF(AD425*$H$13&gt;=AH425,1.0,(AH425/(AH425-AD425*$H$13)))</f>
        <v>0</v>
      </c>
      <c r="AG425">
        <f>(AF425-1)*100</f>
        <v>0</v>
      </c>
      <c r="AH425">
        <f>MAX(0,($B$13+$C$13*CL425)/(1+$D$13*CL425)*CE425/(CG425+273)*$E$13)</f>
        <v>0</v>
      </c>
      <c r="AI425" t="s">
        <v>294</v>
      </c>
      <c r="AJ425">
        <v>0</v>
      </c>
      <c r="AK425">
        <v>0</v>
      </c>
      <c r="AL425">
        <f>AK425-AJ425</f>
        <v>0</v>
      </c>
      <c r="AM425">
        <f>AL425/AK425</f>
        <v>0</v>
      </c>
      <c r="AN425">
        <v>0</v>
      </c>
      <c r="AO425" t="s">
        <v>294</v>
      </c>
      <c r="AP425">
        <v>0</v>
      </c>
      <c r="AQ425">
        <v>0</v>
      </c>
      <c r="AR425">
        <f>1-AP425/AQ425</f>
        <v>0</v>
      </c>
      <c r="AS425">
        <v>0.5</v>
      </c>
      <c r="AT425">
        <f>BP425</f>
        <v>0</v>
      </c>
      <c r="AU425">
        <f>I425</f>
        <v>0</v>
      </c>
      <c r="AV425">
        <f>AR425*AS425*AT425</f>
        <v>0</v>
      </c>
      <c r="AW425">
        <f>BB425/AQ425</f>
        <v>0</v>
      </c>
      <c r="AX425">
        <f>(AU425-AN425)/AT425</f>
        <v>0</v>
      </c>
      <c r="AY425">
        <f>(AK425-AQ425)/AQ425</f>
        <v>0</v>
      </c>
      <c r="AZ425" t="s">
        <v>294</v>
      </c>
      <c r="BA425">
        <v>0</v>
      </c>
      <c r="BB425">
        <f>AQ425-BA425</f>
        <v>0</v>
      </c>
      <c r="BC425">
        <f>(AQ425-AP425)/(AQ425-BA425)</f>
        <v>0</v>
      </c>
      <c r="BD425">
        <f>(AK425-AQ425)/(AK425-BA425)</f>
        <v>0</v>
      </c>
      <c r="BE425">
        <f>(AQ425-AP425)/(AQ425-AJ425)</f>
        <v>0</v>
      </c>
      <c r="BF425">
        <f>(AK425-AQ425)/(AK425-AJ425)</f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f>$B$11*CM425+$C$11*CN425+$F$11*CO425*(1-CR425)</f>
        <v>0</v>
      </c>
      <c r="BP425">
        <f>BO425*BQ425</f>
        <v>0</v>
      </c>
      <c r="BQ425">
        <f>($B$11*$D$9+$C$11*$D$9+$F$11*((DB425+CT425)/MAX(DB425+CT425+DC425, 0.1)*$I$9+DC425/MAX(DB425+CT425+DC425, 0.1)*$J$9))/($B$11+$C$11+$F$11)</f>
        <v>0</v>
      </c>
      <c r="BR425">
        <f>($B$11*$K$9+$C$11*$K$9+$F$11*((DB425+CT425)/MAX(DB425+CT425+DC425, 0.1)*$P$9+DC425/MAX(DB425+CT425+DC425, 0.1)*$Q$9))/($B$11+$C$11+$F$11)</f>
        <v>0</v>
      </c>
      <c r="BS425">
        <v>6</v>
      </c>
      <c r="BT425">
        <v>0.5</v>
      </c>
      <c r="BU425" t="s">
        <v>295</v>
      </c>
      <c r="BV425">
        <v>2</v>
      </c>
      <c r="BW425">
        <v>1621534385.6</v>
      </c>
      <c r="BX425">
        <v>1345.13</v>
      </c>
      <c r="BY425">
        <v>1355.48</v>
      </c>
      <c r="BZ425">
        <v>12.9395</v>
      </c>
      <c r="CA425">
        <v>12.9444</v>
      </c>
      <c r="CB425">
        <v>1332.12</v>
      </c>
      <c r="CC425">
        <v>12.786</v>
      </c>
      <c r="CD425">
        <v>699.719</v>
      </c>
      <c r="CE425">
        <v>100.923</v>
      </c>
      <c r="CF425">
        <v>0.0991876</v>
      </c>
      <c r="CG425">
        <v>22.9193</v>
      </c>
      <c r="CH425">
        <v>22.8872</v>
      </c>
      <c r="CI425">
        <v>999.9</v>
      </c>
      <c r="CJ425">
        <v>0</v>
      </c>
      <c r="CK425">
        <v>0</v>
      </c>
      <c r="CL425">
        <v>9980</v>
      </c>
      <c r="CM425">
        <v>0</v>
      </c>
      <c r="CN425">
        <v>3.05316</v>
      </c>
      <c r="CO425">
        <v>599.825</v>
      </c>
      <c r="CP425">
        <v>0.932968</v>
      </c>
      <c r="CQ425">
        <v>0.0670323</v>
      </c>
      <c r="CR425">
        <v>0</v>
      </c>
      <c r="CS425">
        <v>3.2781</v>
      </c>
      <c r="CT425">
        <v>4.99951</v>
      </c>
      <c r="CU425">
        <v>84.3081</v>
      </c>
      <c r="CV425">
        <v>4812.64</v>
      </c>
      <c r="CW425">
        <v>37.5</v>
      </c>
      <c r="CX425">
        <v>41.375</v>
      </c>
      <c r="CY425">
        <v>39.937</v>
      </c>
      <c r="CZ425">
        <v>40.875</v>
      </c>
      <c r="DA425">
        <v>39.812</v>
      </c>
      <c r="DB425">
        <v>554.95</v>
      </c>
      <c r="DC425">
        <v>39.87</v>
      </c>
      <c r="DD425">
        <v>0</v>
      </c>
      <c r="DE425">
        <v>1621534389.4</v>
      </c>
      <c r="DF425">
        <v>0</v>
      </c>
      <c r="DG425">
        <v>3.462424</v>
      </c>
      <c r="DH425">
        <v>-1.16329999327812</v>
      </c>
      <c r="DI425">
        <v>-24.7641538105469</v>
      </c>
      <c r="DJ425">
        <v>86.473816</v>
      </c>
      <c r="DK425">
        <v>15</v>
      </c>
      <c r="DL425">
        <v>1621533543.5</v>
      </c>
      <c r="DM425" t="s">
        <v>296</v>
      </c>
      <c r="DN425">
        <v>1621533543</v>
      </c>
      <c r="DO425">
        <v>1621533543.5</v>
      </c>
      <c r="DP425">
        <v>4</v>
      </c>
      <c r="DQ425">
        <v>0.002</v>
      </c>
      <c r="DR425">
        <v>0.003</v>
      </c>
      <c r="DS425">
        <v>8.559</v>
      </c>
      <c r="DT425">
        <v>0.154</v>
      </c>
      <c r="DU425">
        <v>420</v>
      </c>
      <c r="DV425">
        <v>13</v>
      </c>
      <c r="DW425">
        <v>1.35</v>
      </c>
      <c r="DX425">
        <v>0.35</v>
      </c>
      <c r="DY425">
        <v>-10.1302543902439</v>
      </c>
      <c r="DZ425">
        <v>-0.75137749128922</v>
      </c>
      <c r="EA425">
        <v>0.205779149350839</v>
      </c>
      <c r="EB425">
        <v>0</v>
      </c>
      <c r="EC425">
        <v>3.46143714285714</v>
      </c>
      <c r="ED425">
        <v>-0.302215558647934</v>
      </c>
      <c r="EE425">
        <v>0.175774893519628</v>
      </c>
      <c r="EF425">
        <v>1</v>
      </c>
      <c r="EG425">
        <v>-0.00320015912439024</v>
      </c>
      <c r="EH425">
        <v>-0.0478530416529617</v>
      </c>
      <c r="EI425">
        <v>0.00732059397101362</v>
      </c>
      <c r="EJ425">
        <v>1</v>
      </c>
      <c r="EK425">
        <v>2</v>
      </c>
      <c r="EL425">
        <v>3</v>
      </c>
      <c r="EM425" t="s">
        <v>306</v>
      </c>
      <c r="EN425">
        <v>100</v>
      </c>
      <c r="EO425">
        <v>100</v>
      </c>
      <c r="EP425">
        <v>13.01</v>
      </c>
      <c r="EQ425">
        <v>0.1535</v>
      </c>
      <c r="ER425">
        <v>5.25304998807394</v>
      </c>
      <c r="ES425">
        <v>0.0095515401478521</v>
      </c>
      <c r="ET425">
        <v>-4.08282145803731e-06</v>
      </c>
      <c r="EU425">
        <v>9.61633180237613e-10</v>
      </c>
      <c r="EV425">
        <v>-0.0133641391554055</v>
      </c>
      <c r="EW425">
        <v>0.00964955815971448</v>
      </c>
      <c r="EX425">
        <v>0.000351754833574242</v>
      </c>
      <c r="EY425">
        <v>-6.74969522547015e-06</v>
      </c>
      <c r="EZ425">
        <v>-1</v>
      </c>
      <c r="FA425">
        <v>-1</v>
      </c>
      <c r="FB425">
        <v>-1</v>
      </c>
      <c r="FC425">
        <v>-1</v>
      </c>
      <c r="FD425">
        <v>14</v>
      </c>
      <c r="FE425">
        <v>14</v>
      </c>
      <c r="FF425">
        <v>2</v>
      </c>
      <c r="FG425">
        <v>793.345</v>
      </c>
      <c r="FH425">
        <v>741.804</v>
      </c>
      <c r="FI425">
        <v>19.9993</v>
      </c>
      <c r="FJ425">
        <v>26.6845</v>
      </c>
      <c r="FK425">
        <v>30</v>
      </c>
      <c r="FL425">
        <v>26.7521</v>
      </c>
      <c r="FM425">
        <v>26.7274</v>
      </c>
      <c r="FN425">
        <v>69.5567</v>
      </c>
      <c r="FO425">
        <v>13.6993</v>
      </c>
      <c r="FP425">
        <v>6.08919</v>
      </c>
      <c r="FQ425">
        <v>20</v>
      </c>
      <c r="FR425">
        <v>1364.89</v>
      </c>
      <c r="FS425">
        <v>12.9953</v>
      </c>
      <c r="FT425">
        <v>100.066</v>
      </c>
      <c r="FU425">
        <v>100.427</v>
      </c>
    </row>
    <row r="426" spans="1:177">
      <c r="A426">
        <v>410</v>
      </c>
      <c r="B426">
        <v>1621534387.6</v>
      </c>
      <c r="C426">
        <v>818.099999904633</v>
      </c>
      <c r="D426" t="s">
        <v>1116</v>
      </c>
      <c r="E426" t="s">
        <v>1117</v>
      </c>
      <c r="G426">
        <v>1621534387.6</v>
      </c>
      <c r="H426">
        <f>CD426*AF426*(BZ426-CA426)/(100*BS426*(1000-AF426*BZ426))</f>
        <v>0</v>
      </c>
      <c r="I426">
        <f>CD426*AF426*(BY426-BX426*(1000-AF426*CA426)/(1000-AF426*BZ426))/(100*BS426)</f>
        <v>0</v>
      </c>
      <c r="J426">
        <f>BX426 - IF(AF426&gt;1, I426*BS426*100.0/(AH426*CL426), 0)</f>
        <v>0</v>
      </c>
      <c r="K426">
        <f>((Q426-H426/2)*J426-I426)/(Q426+H426/2)</f>
        <v>0</v>
      </c>
      <c r="L426">
        <f>K426*(CE426+CF426)/1000.0</f>
        <v>0</v>
      </c>
      <c r="M426">
        <f>(BX426 - IF(AF426&gt;1, I426*BS426*100.0/(AH426*CL426), 0))*(CE426+CF426)/1000.0</f>
        <v>0</v>
      </c>
      <c r="N426">
        <f>2.0/((1/P426-1/O426)+SIGN(P426)*SQRT((1/P426-1/O426)*(1/P426-1/O426) + 4*BT426/((BT426+1)*(BT426+1))*(2*1/P426*1/O426-1/O426*1/O426)))</f>
        <v>0</v>
      </c>
      <c r="O426">
        <f>IF(LEFT(BU426,1)&lt;&gt;"0",IF(LEFT(BU426,1)="1",3.0,BV426),$D$5+$E$5*(CL426*CE426/($K$5*1000))+$F$5*(CL426*CE426/($K$5*1000))*MAX(MIN(BS426,$J$5),$I$5)*MAX(MIN(BS426,$J$5),$I$5)+$G$5*MAX(MIN(BS426,$J$5),$I$5)*(CL426*CE426/($K$5*1000))+$H$5*(CL426*CE426/($K$5*1000))*(CL426*CE426/($K$5*1000)))</f>
        <v>0</v>
      </c>
      <c r="P426">
        <f>H426*(1000-(1000*0.61365*exp(17.502*T426/(240.97+T426))/(CE426+CF426)+BZ426)/2)/(1000*0.61365*exp(17.502*T426/(240.97+T426))/(CE426+CF426)-BZ426)</f>
        <v>0</v>
      </c>
      <c r="Q426">
        <f>1/((BT426+1)/(N426/1.6)+1/(O426/1.37)) + BT426/((BT426+1)/(N426/1.6) + BT426/(O426/1.37))</f>
        <v>0</v>
      </c>
      <c r="R426">
        <f>(BP426*BR426)</f>
        <v>0</v>
      </c>
      <c r="S426">
        <f>(CG426+(R426+2*0.95*5.67E-8*(((CG426+$B$7)+273)^4-(CG426+273)^4)-44100*H426)/(1.84*29.3*O426+8*0.95*5.67E-8*(CG426+273)^3))</f>
        <v>0</v>
      </c>
      <c r="T426">
        <f>($C$7*CH426+$D$7*CI426+$E$7*S426)</f>
        <v>0</v>
      </c>
      <c r="U426">
        <f>0.61365*exp(17.502*T426/(240.97+T426))</f>
        <v>0</v>
      </c>
      <c r="V426">
        <f>(W426/X426*100)</f>
        <v>0</v>
      </c>
      <c r="W426">
        <f>BZ426*(CE426+CF426)/1000</f>
        <v>0</v>
      </c>
      <c r="X426">
        <f>0.61365*exp(17.502*CG426/(240.97+CG426))</f>
        <v>0</v>
      </c>
      <c r="Y426">
        <f>(U426-BZ426*(CE426+CF426)/1000)</f>
        <v>0</v>
      </c>
      <c r="Z426">
        <f>(-H426*44100)</f>
        <v>0</v>
      </c>
      <c r="AA426">
        <f>2*29.3*O426*0.92*(CG426-T426)</f>
        <v>0</v>
      </c>
      <c r="AB426">
        <f>2*0.95*5.67E-8*(((CG426+$B$7)+273)^4-(T426+273)^4)</f>
        <v>0</v>
      </c>
      <c r="AC426">
        <f>R426+AB426+Z426+AA426</f>
        <v>0</v>
      </c>
      <c r="AD426">
        <v>0</v>
      </c>
      <c r="AE426">
        <v>0</v>
      </c>
      <c r="AF426">
        <f>IF(AD426*$H$13&gt;=AH426,1.0,(AH426/(AH426-AD426*$H$13)))</f>
        <v>0</v>
      </c>
      <c r="AG426">
        <f>(AF426-1)*100</f>
        <v>0</v>
      </c>
      <c r="AH426">
        <f>MAX(0,($B$13+$C$13*CL426)/(1+$D$13*CL426)*CE426/(CG426+273)*$E$13)</f>
        <v>0</v>
      </c>
      <c r="AI426" t="s">
        <v>294</v>
      </c>
      <c r="AJ426">
        <v>0</v>
      </c>
      <c r="AK426">
        <v>0</v>
      </c>
      <c r="AL426">
        <f>AK426-AJ426</f>
        <v>0</v>
      </c>
      <c r="AM426">
        <f>AL426/AK426</f>
        <v>0</v>
      </c>
      <c r="AN426">
        <v>0</v>
      </c>
      <c r="AO426" t="s">
        <v>294</v>
      </c>
      <c r="AP426">
        <v>0</v>
      </c>
      <c r="AQ426">
        <v>0</v>
      </c>
      <c r="AR426">
        <f>1-AP426/AQ426</f>
        <v>0</v>
      </c>
      <c r="AS426">
        <v>0.5</v>
      </c>
      <c r="AT426">
        <f>BP426</f>
        <v>0</v>
      </c>
      <c r="AU426">
        <f>I426</f>
        <v>0</v>
      </c>
      <c r="AV426">
        <f>AR426*AS426*AT426</f>
        <v>0</v>
      </c>
      <c r="AW426">
        <f>BB426/AQ426</f>
        <v>0</v>
      </c>
      <c r="AX426">
        <f>(AU426-AN426)/AT426</f>
        <v>0</v>
      </c>
      <c r="AY426">
        <f>(AK426-AQ426)/AQ426</f>
        <v>0</v>
      </c>
      <c r="AZ426" t="s">
        <v>294</v>
      </c>
      <c r="BA426">
        <v>0</v>
      </c>
      <c r="BB426">
        <f>AQ426-BA426</f>
        <v>0</v>
      </c>
      <c r="BC426">
        <f>(AQ426-AP426)/(AQ426-BA426)</f>
        <v>0</v>
      </c>
      <c r="BD426">
        <f>(AK426-AQ426)/(AK426-BA426)</f>
        <v>0</v>
      </c>
      <c r="BE426">
        <f>(AQ426-AP426)/(AQ426-AJ426)</f>
        <v>0</v>
      </c>
      <c r="BF426">
        <f>(AK426-AQ426)/(AK426-AJ426)</f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f>$B$11*CM426+$C$11*CN426+$F$11*CO426*(1-CR426)</f>
        <v>0</v>
      </c>
      <c r="BP426">
        <f>BO426*BQ426</f>
        <v>0</v>
      </c>
      <c r="BQ426">
        <f>($B$11*$D$9+$C$11*$D$9+$F$11*((DB426+CT426)/MAX(DB426+CT426+DC426, 0.1)*$I$9+DC426/MAX(DB426+CT426+DC426, 0.1)*$J$9))/($B$11+$C$11+$F$11)</f>
        <v>0</v>
      </c>
      <c r="BR426">
        <f>($B$11*$K$9+$C$11*$K$9+$F$11*((DB426+CT426)/MAX(DB426+CT426+DC426, 0.1)*$P$9+DC426/MAX(DB426+CT426+DC426, 0.1)*$Q$9))/($B$11+$C$11+$F$11)</f>
        <v>0</v>
      </c>
      <c r="BS426">
        <v>6</v>
      </c>
      <c r="BT426">
        <v>0.5</v>
      </c>
      <c r="BU426" t="s">
        <v>295</v>
      </c>
      <c r="BV426">
        <v>2</v>
      </c>
      <c r="BW426">
        <v>1621534387.6</v>
      </c>
      <c r="BX426">
        <v>1348.63</v>
      </c>
      <c r="BY426">
        <v>1359</v>
      </c>
      <c r="BZ426">
        <v>12.9399</v>
      </c>
      <c r="CA426">
        <v>12.9457</v>
      </c>
      <c r="CB426">
        <v>1335.61</v>
      </c>
      <c r="CC426">
        <v>12.7865</v>
      </c>
      <c r="CD426">
        <v>699.837</v>
      </c>
      <c r="CE426">
        <v>100.918</v>
      </c>
      <c r="CF426">
        <v>0.100004</v>
      </c>
      <c r="CG426">
        <v>22.9189</v>
      </c>
      <c r="CH426">
        <v>22.8921</v>
      </c>
      <c r="CI426">
        <v>999.9</v>
      </c>
      <c r="CJ426">
        <v>0</v>
      </c>
      <c r="CK426">
        <v>0</v>
      </c>
      <c r="CL426">
        <v>9940</v>
      </c>
      <c r="CM426">
        <v>0</v>
      </c>
      <c r="CN426">
        <v>3.05316</v>
      </c>
      <c r="CO426">
        <v>599.826</v>
      </c>
      <c r="CP426">
        <v>0.932968</v>
      </c>
      <c r="CQ426">
        <v>0.0670323</v>
      </c>
      <c r="CR426">
        <v>0</v>
      </c>
      <c r="CS426">
        <v>3.7199</v>
      </c>
      <c r="CT426">
        <v>4.99951</v>
      </c>
      <c r="CU426">
        <v>84.0065</v>
      </c>
      <c r="CV426">
        <v>4812.65</v>
      </c>
      <c r="CW426">
        <v>37.562</v>
      </c>
      <c r="CX426">
        <v>41.375</v>
      </c>
      <c r="CY426">
        <v>39.937</v>
      </c>
      <c r="CZ426">
        <v>40.875</v>
      </c>
      <c r="DA426">
        <v>39.875</v>
      </c>
      <c r="DB426">
        <v>554.95</v>
      </c>
      <c r="DC426">
        <v>39.87</v>
      </c>
      <c r="DD426">
        <v>0</v>
      </c>
      <c r="DE426">
        <v>1621534391.2</v>
      </c>
      <c r="DF426">
        <v>0</v>
      </c>
      <c r="DG426">
        <v>3.46347307692308</v>
      </c>
      <c r="DH426">
        <v>-0.512229052827461</v>
      </c>
      <c r="DI426">
        <v>-24.0229504571837</v>
      </c>
      <c r="DJ426">
        <v>86.0279961538461</v>
      </c>
      <c r="DK426">
        <v>15</v>
      </c>
      <c r="DL426">
        <v>1621533543.5</v>
      </c>
      <c r="DM426" t="s">
        <v>296</v>
      </c>
      <c r="DN426">
        <v>1621533543</v>
      </c>
      <c r="DO426">
        <v>1621533543.5</v>
      </c>
      <c r="DP426">
        <v>4</v>
      </c>
      <c r="DQ426">
        <v>0.002</v>
      </c>
      <c r="DR426">
        <v>0.003</v>
      </c>
      <c r="DS426">
        <v>8.559</v>
      </c>
      <c r="DT426">
        <v>0.154</v>
      </c>
      <c r="DU426">
        <v>420</v>
      </c>
      <c r="DV426">
        <v>13</v>
      </c>
      <c r="DW426">
        <v>1.35</v>
      </c>
      <c r="DX426">
        <v>0.35</v>
      </c>
      <c r="DY426">
        <v>-10.1610943902439</v>
      </c>
      <c r="DZ426">
        <v>-0.523104668989556</v>
      </c>
      <c r="EA426">
        <v>0.196613797844091</v>
      </c>
      <c r="EB426">
        <v>0</v>
      </c>
      <c r="EC426">
        <v>3.44617058823529</v>
      </c>
      <c r="ED426">
        <v>-0.204996572000502</v>
      </c>
      <c r="EE426">
        <v>0.172641661404758</v>
      </c>
      <c r="EF426">
        <v>1</v>
      </c>
      <c r="EG426">
        <v>-0.00393620919756097</v>
      </c>
      <c r="EH426">
        <v>-0.0428744020139373</v>
      </c>
      <c r="EI426">
        <v>0.00721124986076414</v>
      </c>
      <c r="EJ426">
        <v>1</v>
      </c>
      <c r="EK426">
        <v>2</v>
      </c>
      <c r="EL426">
        <v>3</v>
      </c>
      <c r="EM426" t="s">
        <v>306</v>
      </c>
      <c r="EN426">
        <v>100</v>
      </c>
      <c r="EO426">
        <v>100</v>
      </c>
      <c r="EP426">
        <v>13.02</v>
      </c>
      <c r="EQ426">
        <v>0.1534</v>
      </c>
      <c r="ER426">
        <v>5.25304998807394</v>
      </c>
      <c r="ES426">
        <v>0.0095515401478521</v>
      </c>
      <c r="ET426">
        <v>-4.08282145803731e-06</v>
      </c>
      <c r="EU426">
        <v>9.61633180237613e-10</v>
      </c>
      <c r="EV426">
        <v>-0.0133641391554055</v>
      </c>
      <c r="EW426">
        <v>0.00964955815971448</v>
      </c>
      <c r="EX426">
        <v>0.000351754833574242</v>
      </c>
      <c r="EY426">
        <v>-6.74969522547015e-06</v>
      </c>
      <c r="EZ426">
        <v>-1</v>
      </c>
      <c r="FA426">
        <v>-1</v>
      </c>
      <c r="FB426">
        <v>-1</v>
      </c>
      <c r="FC426">
        <v>-1</v>
      </c>
      <c r="FD426">
        <v>14.1</v>
      </c>
      <c r="FE426">
        <v>14.1</v>
      </c>
      <c r="FF426">
        <v>2</v>
      </c>
      <c r="FG426">
        <v>793.669</v>
      </c>
      <c r="FH426">
        <v>741.994</v>
      </c>
      <c r="FI426">
        <v>19.9994</v>
      </c>
      <c r="FJ426">
        <v>26.6845</v>
      </c>
      <c r="FK426">
        <v>29.9999</v>
      </c>
      <c r="FL426">
        <v>26.7499</v>
      </c>
      <c r="FM426">
        <v>26.727</v>
      </c>
      <c r="FN426">
        <v>69.7012</v>
      </c>
      <c r="FO426">
        <v>13.6993</v>
      </c>
      <c r="FP426">
        <v>6.08919</v>
      </c>
      <c r="FQ426">
        <v>20</v>
      </c>
      <c r="FR426">
        <v>1368.26</v>
      </c>
      <c r="FS426">
        <v>12.9953</v>
      </c>
      <c r="FT426">
        <v>100.066</v>
      </c>
      <c r="FU426">
        <v>100.429</v>
      </c>
    </row>
    <row r="427" spans="1:177">
      <c r="A427">
        <v>411</v>
      </c>
      <c r="B427">
        <v>1621534389.6</v>
      </c>
      <c r="C427">
        <v>820.099999904633</v>
      </c>
      <c r="D427" t="s">
        <v>1118</v>
      </c>
      <c r="E427" t="s">
        <v>1119</v>
      </c>
      <c r="G427">
        <v>1621534389.6</v>
      </c>
      <c r="H427">
        <f>CD427*AF427*(BZ427-CA427)/(100*BS427*(1000-AF427*BZ427))</f>
        <v>0</v>
      </c>
      <c r="I427">
        <f>CD427*AF427*(BY427-BX427*(1000-AF427*CA427)/(1000-AF427*BZ427))/(100*BS427)</f>
        <v>0</v>
      </c>
      <c r="J427">
        <f>BX427 - IF(AF427&gt;1, I427*BS427*100.0/(AH427*CL427), 0)</f>
        <v>0</v>
      </c>
      <c r="K427">
        <f>((Q427-H427/2)*J427-I427)/(Q427+H427/2)</f>
        <v>0</v>
      </c>
      <c r="L427">
        <f>K427*(CE427+CF427)/1000.0</f>
        <v>0</v>
      </c>
      <c r="M427">
        <f>(BX427 - IF(AF427&gt;1, I427*BS427*100.0/(AH427*CL427), 0))*(CE427+CF427)/1000.0</f>
        <v>0</v>
      </c>
      <c r="N427">
        <f>2.0/((1/P427-1/O427)+SIGN(P427)*SQRT((1/P427-1/O427)*(1/P427-1/O427) + 4*BT427/((BT427+1)*(BT427+1))*(2*1/P427*1/O427-1/O427*1/O427)))</f>
        <v>0</v>
      </c>
      <c r="O427">
        <f>IF(LEFT(BU427,1)&lt;&gt;"0",IF(LEFT(BU427,1)="1",3.0,BV427),$D$5+$E$5*(CL427*CE427/($K$5*1000))+$F$5*(CL427*CE427/($K$5*1000))*MAX(MIN(BS427,$J$5),$I$5)*MAX(MIN(BS427,$J$5),$I$5)+$G$5*MAX(MIN(BS427,$J$5),$I$5)*(CL427*CE427/($K$5*1000))+$H$5*(CL427*CE427/($K$5*1000))*(CL427*CE427/($K$5*1000)))</f>
        <v>0</v>
      </c>
      <c r="P427">
        <f>H427*(1000-(1000*0.61365*exp(17.502*T427/(240.97+T427))/(CE427+CF427)+BZ427)/2)/(1000*0.61365*exp(17.502*T427/(240.97+T427))/(CE427+CF427)-BZ427)</f>
        <v>0</v>
      </c>
      <c r="Q427">
        <f>1/((BT427+1)/(N427/1.6)+1/(O427/1.37)) + BT427/((BT427+1)/(N427/1.6) + BT427/(O427/1.37))</f>
        <v>0</v>
      </c>
      <c r="R427">
        <f>(BP427*BR427)</f>
        <v>0</v>
      </c>
      <c r="S427">
        <f>(CG427+(R427+2*0.95*5.67E-8*(((CG427+$B$7)+273)^4-(CG427+273)^4)-44100*H427)/(1.84*29.3*O427+8*0.95*5.67E-8*(CG427+273)^3))</f>
        <v>0</v>
      </c>
      <c r="T427">
        <f>($C$7*CH427+$D$7*CI427+$E$7*S427)</f>
        <v>0</v>
      </c>
      <c r="U427">
        <f>0.61365*exp(17.502*T427/(240.97+T427))</f>
        <v>0</v>
      </c>
      <c r="V427">
        <f>(W427/X427*100)</f>
        <v>0</v>
      </c>
      <c r="W427">
        <f>BZ427*(CE427+CF427)/1000</f>
        <v>0</v>
      </c>
      <c r="X427">
        <f>0.61365*exp(17.502*CG427/(240.97+CG427))</f>
        <v>0</v>
      </c>
      <c r="Y427">
        <f>(U427-BZ427*(CE427+CF427)/1000)</f>
        <v>0</v>
      </c>
      <c r="Z427">
        <f>(-H427*44100)</f>
        <v>0</v>
      </c>
      <c r="AA427">
        <f>2*29.3*O427*0.92*(CG427-T427)</f>
        <v>0</v>
      </c>
      <c r="AB427">
        <f>2*0.95*5.67E-8*(((CG427+$B$7)+273)^4-(T427+273)^4)</f>
        <v>0</v>
      </c>
      <c r="AC427">
        <f>R427+AB427+Z427+AA427</f>
        <v>0</v>
      </c>
      <c r="AD427">
        <v>0</v>
      </c>
      <c r="AE427">
        <v>0</v>
      </c>
      <c r="AF427">
        <f>IF(AD427*$H$13&gt;=AH427,1.0,(AH427/(AH427-AD427*$H$13)))</f>
        <v>0</v>
      </c>
      <c r="AG427">
        <f>(AF427-1)*100</f>
        <v>0</v>
      </c>
      <c r="AH427">
        <f>MAX(0,($B$13+$C$13*CL427)/(1+$D$13*CL427)*CE427/(CG427+273)*$E$13)</f>
        <v>0</v>
      </c>
      <c r="AI427" t="s">
        <v>294</v>
      </c>
      <c r="AJ427">
        <v>0</v>
      </c>
      <c r="AK427">
        <v>0</v>
      </c>
      <c r="AL427">
        <f>AK427-AJ427</f>
        <v>0</v>
      </c>
      <c r="AM427">
        <f>AL427/AK427</f>
        <v>0</v>
      </c>
      <c r="AN427">
        <v>0</v>
      </c>
      <c r="AO427" t="s">
        <v>294</v>
      </c>
      <c r="AP427">
        <v>0</v>
      </c>
      <c r="AQ427">
        <v>0</v>
      </c>
      <c r="AR427">
        <f>1-AP427/AQ427</f>
        <v>0</v>
      </c>
      <c r="AS427">
        <v>0.5</v>
      </c>
      <c r="AT427">
        <f>BP427</f>
        <v>0</v>
      </c>
      <c r="AU427">
        <f>I427</f>
        <v>0</v>
      </c>
      <c r="AV427">
        <f>AR427*AS427*AT427</f>
        <v>0</v>
      </c>
      <c r="AW427">
        <f>BB427/AQ427</f>
        <v>0</v>
      </c>
      <c r="AX427">
        <f>(AU427-AN427)/AT427</f>
        <v>0</v>
      </c>
      <c r="AY427">
        <f>(AK427-AQ427)/AQ427</f>
        <v>0</v>
      </c>
      <c r="AZ427" t="s">
        <v>294</v>
      </c>
      <c r="BA427">
        <v>0</v>
      </c>
      <c r="BB427">
        <f>AQ427-BA427</f>
        <v>0</v>
      </c>
      <c r="BC427">
        <f>(AQ427-AP427)/(AQ427-BA427)</f>
        <v>0</v>
      </c>
      <c r="BD427">
        <f>(AK427-AQ427)/(AK427-BA427)</f>
        <v>0</v>
      </c>
      <c r="BE427">
        <f>(AQ427-AP427)/(AQ427-AJ427)</f>
        <v>0</v>
      </c>
      <c r="BF427">
        <f>(AK427-AQ427)/(AK427-AJ427)</f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f>$B$11*CM427+$C$11*CN427+$F$11*CO427*(1-CR427)</f>
        <v>0</v>
      </c>
      <c r="BP427">
        <f>BO427*BQ427</f>
        <v>0</v>
      </c>
      <c r="BQ427">
        <f>($B$11*$D$9+$C$11*$D$9+$F$11*((DB427+CT427)/MAX(DB427+CT427+DC427, 0.1)*$I$9+DC427/MAX(DB427+CT427+DC427, 0.1)*$J$9))/($B$11+$C$11+$F$11)</f>
        <v>0</v>
      </c>
      <c r="BR427">
        <f>($B$11*$K$9+$C$11*$K$9+$F$11*((DB427+CT427)/MAX(DB427+CT427+DC427, 0.1)*$P$9+DC427/MAX(DB427+CT427+DC427, 0.1)*$Q$9))/($B$11+$C$11+$F$11)</f>
        <v>0</v>
      </c>
      <c r="BS427">
        <v>6</v>
      </c>
      <c r="BT427">
        <v>0.5</v>
      </c>
      <c r="BU427" t="s">
        <v>295</v>
      </c>
      <c r="BV427">
        <v>2</v>
      </c>
      <c r="BW427">
        <v>1621534389.6</v>
      </c>
      <c r="BX427">
        <v>1351.92</v>
      </c>
      <c r="BY427">
        <v>1362.24</v>
      </c>
      <c r="BZ427">
        <v>12.9413</v>
      </c>
      <c r="CA427">
        <v>12.943</v>
      </c>
      <c r="CB427">
        <v>1338.89</v>
      </c>
      <c r="CC427">
        <v>12.7878</v>
      </c>
      <c r="CD427">
        <v>699.592</v>
      </c>
      <c r="CE427">
        <v>100.92</v>
      </c>
      <c r="CF427">
        <v>0.0999126</v>
      </c>
      <c r="CG427">
        <v>22.9162</v>
      </c>
      <c r="CH427">
        <v>22.9009</v>
      </c>
      <c r="CI427">
        <v>999.9</v>
      </c>
      <c r="CJ427">
        <v>0</v>
      </c>
      <c r="CK427">
        <v>0</v>
      </c>
      <c r="CL427">
        <v>9980</v>
      </c>
      <c r="CM427">
        <v>0</v>
      </c>
      <c r="CN427">
        <v>3.05316</v>
      </c>
      <c r="CO427">
        <v>600.13</v>
      </c>
      <c r="CP427">
        <v>0.933003</v>
      </c>
      <c r="CQ427">
        <v>0.0669971</v>
      </c>
      <c r="CR427">
        <v>0</v>
      </c>
      <c r="CS427">
        <v>3.6622</v>
      </c>
      <c r="CT427">
        <v>4.99951</v>
      </c>
      <c r="CU427">
        <v>84.1871</v>
      </c>
      <c r="CV427">
        <v>4815.15</v>
      </c>
      <c r="CW427">
        <v>37.5</v>
      </c>
      <c r="CX427">
        <v>41.375</v>
      </c>
      <c r="CY427">
        <v>39.937</v>
      </c>
      <c r="CZ427">
        <v>40.875</v>
      </c>
      <c r="DA427">
        <v>39.875</v>
      </c>
      <c r="DB427">
        <v>555.26</v>
      </c>
      <c r="DC427">
        <v>39.87</v>
      </c>
      <c r="DD427">
        <v>0</v>
      </c>
      <c r="DE427">
        <v>1621534393.6</v>
      </c>
      <c r="DF427">
        <v>0</v>
      </c>
      <c r="DG427">
        <v>3.44027692307692</v>
      </c>
      <c r="DH427">
        <v>0.368013680100254</v>
      </c>
      <c r="DI427">
        <v>-19.1060171168276</v>
      </c>
      <c r="DJ427">
        <v>85.3845230769231</v>
      </c>
      <c r="DK427">
        <v>15</v>
      </c>
      <c r="DL427">
        <v>1621533543.5</v>
      </c>
      <c r="DM427" t="s">
        <v>296</v>
      </c>
      <c r="DN427">
        <v>1621533543</v>
      </c>
      <c r="DO427">
        <v>1621533543.5</v>
      </c>
      <c r="DP427">
        <v>4</v>
      </c>
      <c r="DQ427">
        <v>0.002</v>
      </c>
      <c r="DR427">
        <v>0.003</v>
      </c>
      <c r="DS427">
        <v>8.559</v>
      </c>
      <c r="DT427">
        <v>0.154</v>
      </c>
      <c r="DU427">
        <v>420</v>
      </c>
      <c r="DV427">
        <v>13</v>
      </c>
      <c r="DW427">
        <v>1.35</v>
      </c>
      <c r="DX427">
        <v>0.35</v>
      </c>
      <c r="DY427">
        <v>-10.1702841463415</v>
      </c>
      <c r="DZ427">
        <v>-0.562937560975596</v>
      </c>
      <c r="EA427">
        <v>0.184598736366677</v>
      </c>
      <c r="EB427">
        <v>0</v>
      </c>
      <c r="EC427">
        <v>3.45214411764706</v>
      </c>
      <c r="ED427">
        <v>-0.159990786149511</v>
      </c>
      <c r="EE427">
        <v>0.180763072411792</v>
      </c>
      <c r="EF427">
        <v>1</v>
      </c>
      <c r="EG427">
        <v>-0.00441288346585366</v>
      </c>
      <c r="EH427">
        <v>-0.024288601245993</v>
      </c>
      <c r="EI427">
        <v>0.00694758399046054</v>
      </c>
      <c r="EJ427">
        <v>1</v>
      </c>
      <c r="EK427">
        <v>2</v>
      </c>
      <c r="EL427">
        <v>3</v>
      </c>
      <c r="EM427" t="s">
        <v>306</v>
      </c>
      <c r="EN427">
        <v>100</v>
      </c>
      <c r="EO427">
        <v>100</v>
      </c>
      <c r="EP427">
        <v>13.03</v>
      </c>
      <c r="EQ427">
        <v>0.1535</v>
      </c>
      <c r="ER427">
        <v>5.25304998807394</v>
      </c>
      <c r="ES427">
        <v>0.0095515401478521</v>
      </c>
      <c r="ET427">
        <v>-4.08282145803731e-06</v>
      </c>
      <c r="EU427">
        <v>9.61633180237613e-10</v>
      </c>
      <c r="EV427">
        <v>-0.0133641391554055</v>
      </c>
      <c r="EW427">
        <v>0.00964955815971448</v>
      </c>
      <c r="EX427">
        <v>0.000351754833574242</v>
      </c>
      <c r="EY427">
        <v>-6.74969522547015e-06</v>
      </c>
      <c r="EZ427">
        <v>-1</v>
      </c>
      <c r="FA427">
        <v>-1</v>
      </c>
      <c r="FB427">
        <v>-1</v>
      </c>
      <c r="FC427">
        <v>-1</v>
      </c>
      <c r="FD427">
        <v>14.1</v>
      </c>
      <c r="FE427">
        <v>14.1</v>
      </c>
      <c r="FF427">
        <v>2</v>
      </c>
      <c r="FG427">
        <v>792.78</v>
      </c>
      <c r="FH427">
        <v>741.584</v>
      </c>
      <c r="FI427">
        <v>19.9994</v>
      </c>
      <c r="FJ427">
        <v>26.6832</v>
      </c>
      <c r="FK427">
        <v>29.9999</v>
      </c>
      <c r="FL427">
        <v>26.7499</v>
      </c>
      <c r="FM427">
        <v>26.7252</v>
      </c>
      <c r="FN427">
        <v>69.8388</v>
      </c>
      <c r="FO427">
        <v>13.6993</v>
      </c>
      <c r="FP427">
        <v>6.08919</v>
      </c>
      <c r="FQ427">
        <v>20</v>
      </c>
      <c r="FR427">
        <v>1371.6</v>
      </c>
      <c r="FS427">
        <v>12.9953</v>
      </c>
      <c r="FT427">
        <v>100.066</v>
      </c>
      <c r="FU427">
        <v>100.429</v>
      </c>
    </row>
    <row r="428" spans="1:177">
      <c r="A428">
        <v>412</v>
      </c>
      <c r="B428">
        <v>1621534391.6</v>
      </c>
      <c r="C428">
        <v>822.099999904633</v>
      </c>
      <c r="D428" t="s">
        <v>1120</v>
      </c>
      <c r="E428" t="s">
        <v>1121</v>
      </c>
      <c r="G428">
        <v>1621534391.6</v>
      </c>
      <c r="H428">
        <f>CD428*AF428*(BZ428-CA428)/(100*BS428*(1000-AF428*BZ428))</f>
        <v>0</v>
      </c>
      <c r="I428">
        <f>CD428*AF428*(BY428-BX428*(1000-AF428*CA428)/(1000-AF428*BZ428))/(100*BS428)</f>
        <v>0</v>
      </c>
      <c r="J428">
        <f>BX428 - IF(AF428&gt;1, I428*BS428*100.0/(AH428*CL428), 0)</f>
        <v>0</v>
      </c>
      <c r="K428">
        <f>((Q428-H428/2)*J428-I428)/(Q428+H428/2)</f>
        <v>0</v>
      </c>
      <c r="L428">
        <f>K428*(CE428+CF428)/1000.0</f>
        <v>0</v>
      </c>
      <c r="M428">
        <f>(BX428 - IF(AF428&gt;1, I428*BS428*100.0/(AH428*CL428), 0))*(CE428+CF428)/1000.0</f>
        <v>0</v>
      </c>
      <c r="N428">
        <f>2.0/((1/P428-1/O428)+SIGN(P428)*SQRT((1/P428-1/O428)*(1/P428-1/O428) + 4*BT428/((BT428+1)*(BT428+1))*(2*1/P428*1/O428-1/O428*1/O428)))</f>
        <v>0</v>
      </c>
      <c r="O428">
        <f>IF(LEFT(BU428,1)&lt;&gt;"0",IF(LEFT(BU428,1)="1",3.0,BV428),$D$5+$E$5*(CL428*CE428/($K$5*1000))+$F$5*(CL428*CE428/($K$5*1000))*MAX(MIN(BS428,$J$5),$I$5)*MAX(MIN(BS428,$J$5),$I$5)+$G$5*MAX(MIN(BS428,$J$5),$I$5)*(CL428*CE428/($K$5*1000))+$H$5*(CL428*CE428/($K$5*1000))*(CL428*CE428/($K$5*1000)))</f>
        <v>0</v>
      </c>
      <c r="P428">
        <f>H428*(1000-(1000*0.61365*exp(17.502*T428/(240.97+T428))/(CE428+CF428)+BZ428)/2)/(1000*0.61365*exp(17.502*T428/(240.97+T428))/(CE428+CF428)-BZ428)</f>
        <v>0</v>
      </c>
      <c r="Q428">
        <f>1/((BT428+1)/(N428/1.6)+1/(O428/1.37)) + BT428/((BT428+1)/(N428/1.6) + BT428/(O428/1.37))</f>
        <v>0</v>
      </c>
      <c r="R428">
        <f>(BP428*BR428)</f>
        <v>0</v>
      </c>
      <c r="S428">
        <f>(CG428+(R428+2*0.95*5.67E-8*(((CG428+$B$7)+273)^4-(CG428+273)^4)-44100*H428)/(1.84*29.3*O428+8*0.95*5.67E-8*(CG428+273)^3))</f>
        <v>0</v>
      </c>
      <c r="T428">
        <f>($C$7*CH428+$D$7*CI428+$E$7*S428)</f>
        <v>0</v>
      </c>
      <c r="U428">
        <f>0.61365*exp(17.502*T428/(240.97+T428))</f>
        <v>0</v>
      </c>
      <c r="V428">
        <f>(W428/X428*100)</f>
        <v>0</v>
      </c>
      <c r="W428">
        <f>BZ428*(CE428+CF428)/1000</f>
        <v>0</v>
      </c>
      <c r="X428">
        <f>0.61365*exp(17.502*CG428/(240.97+CG428))</f>
        <v>0</v>
      </c>
      <c r="Y428">
        <f>(U428-BZ428*(CE428+CF428)/1000)</f>
        <v>0</v>
      </c>
      <c r="Z428">
        <f>(-H428*44100)</f>
        <v>0</v>
      </c>
      <c r="AA428">
        <f>2*29.3*O428*0.92*(CG428-T428)</f>
        <v>0</v>
      </c>
      <c r="AB428">
        <f>2*0.95*5.67E-8*(((CG428+$B$7)+273)^4-(T428+273)^4)</f>
        <v>0</v>
      </c>
      <c r="AC428">
        <f>R428+AB428+Z428+AA428</f>
        <v>0</v>
      </c>
      <c r="AD428">
        <v>0</v>
      </c>
      <c r="AE428">
        <v>0</v>
      </c>
      <c r="AF428">
        <f>IF(AD428*$H$13&gt;=AH428,1.0,(AH428/(AH428-AD428*$H$13)))</f>
        <v>0</v>
      </c>
      <c r="AG428">
        <f>(AF428-1)*100</f>
        <v>0</v>
      </c>
      <c r="AH428">
        <f>MAX(0,($B$13+$C$13*CL428)/(1+$D$13*CL428)*CE428/(CG428+273)*$E$13)</f>
        <v>0</v>
      </c>
      <c r="AI428" t="s">
        <v>294</v>
      </c>
      <c r="AJ428">
        <v>0</v>
      </c>
      <c r="AK428">
        <v>0</v>
      </c>
      <c r="AL428">
        <f>AK428-AJ428</f>
        <v>0</v>
      </c>
      <c r="AM428">
        <f>AL428/AK428</f>
        <v>0</v>
      </c>
      <c r="AN428">
        <v>0</v>
      </c>
      <c r="AO428" t="s">
        <v>294</v>
      </c>
      <c r="AP428">
        <v>0</v>
      </c>
      <c r="AQ428">
        <v>0</v>
      </c>
      <c r="AR428">
        <f>1-AP428/AQ428</f>
        <v>0</v>
      </c>
      <c r="AS428">
        <v>0.5</v>
      </c>
      <c r="AT428">
        <f>BP428</f>
        <v>0</v>
      </c>
      <c r="AU428">
        <f>I428</f>
        <v>0</v>
      </c>
      <c r="AV428">
        <f>AR428*AS428*AT428</f>
        <v>0</v>
      </c>
      <c r="AW428">
        <f>BB428/AQ428</f>
        <v>0</v>
      </c>
      <c r="AX428">
        <f>(AU428-AN428)/AT428</f>
        <v>0</v>
      </c>
      <c r="AY428">
        <f>(AK428-AQ428)/AQ428</f>
        <v>0</v>
      </c>
      <c r="AZ428" t="s">
        <v>294</v>
      </c>
      <c r="BA428">
        <v>0</v>
      </c>
      <c r="BB428">
        <f>AQ428-BA428</f>
        <v>0</v>
      </c>
      <c r="BC428">
        <f>(AQ428-AP428)/(AQ428-BA428)</f>
        <v>0</v>
      </c>
      <c r="BD428">
        <f>(AK428-AQ428)/(AK428-BA428)</f>
        <v>0</v>
      </c>
      <c r="BE428">
        <f>(AQ428-AP428)/(AQ428-AJ428)</f>
        <v>0</v>
      </c>
      <c r="BF428">
        <f>(AK428-AQ428)/(AK428-AJ428)</f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f>$B$11*CM428+$C$11*CN428+$F$11*CO428*(1-CR428)</f>
        <v>0</v>
      </c>
      <c r="BP428">
        <f>BO428*BQ428</f>
        <v>0</v>
      </c>
      <c r="BQ428">
        <f>($B$11*$D$9+$C$11*$D$9+$F$11*((DB428+CT428)/MAX(DB428+CT428+DC428, 0.1)*$I$9+DC428/MAX(DB428+CT428+DC428, 0.1)*$J$9))/($B$11+$C$11+$F$11)</f>
        <v>0</v>
      </c>
      <c r="BR428">
        <f>($B$11*$K$9+$C$11*$K$9+$F$11*((DB428+CT428)/MAX(DB428+CT428+DC428, 0.1)*$P$9+DC428/MAX(DB428+CT428+DC428, 0.1)*$Q$9))/($B$11+$C$11+$F$11)</f>
        <v>0</v>
      </c>
      <c r="BS428">
        <v>6</v>
      </c>
      <c r="BT428">
        <v>0.5</v>
      </c>
      <c r="BU428" t="s">
        <v>295</v>
      </c>
      <c r="BV428">
        <v>2</v>
      </c>
      <c r="BW428">
        <v>1621534391.6</v>
      </c>
      <c r="BX428">
        <v>1355.48</v>
      </c>
      <c r="BY428">
        <v>1365.69</v>
      </c>
      <c r="BZ428">
        <v>12.9383</v>
      </c>
      <c r="CA428">
        <v>12.9358</v>
      </c>
      <c r="CB428">
        <v>1342.44</v>
      </c>
      <c r="CC428">
        <v>12.7849</v>
      </c>
      <c r="CD428">
        <v>699.951</v>
      </c>
      <c r="CE428">
        <v>100.924</v>
      </c>
      <c r="CF428">
        <v>0.0984498</v>
      </c>
      <c r="CG428">
        <v>22.9147</v>
      </c>
      <c r="CH428">
        <v>22.903</v>
      </c>
      <c r="CI428">
        <v>999.9</v>
      </c>
      <c r="CJ428">
        <v>0</v>
      </c>
      <c r="CK428">
        <v>0</v>
      </c>
      <c r="CL428">
        <v>10070</v>
      </c>
      <c r="CM428">
        <v>0</v>
      </c>
      <c r="CN428">
        <v>3.05316</v>
      </c>
      <c r="CO428">
        <v>599.819</v>
      </c>
      <c r="CP428">
        <v>0.932968</v>
      </c>
      <c r="CQ428">
        <v>0.0670323</v>
      </c>
      <c r="CR428">
        <v>0</v>
      </c>
      <c r="CS428">
        <v>3.454</v>
      </c>
      <c r="CT428">
        <v>4.99951</v>
      </c>
      <c r="CU428">
        <v>84.6515</v>
      </c>
      <c r="CV428">
        <v>4812.59</v>
      </c>
      <c r="CW428">
        <v>37.562</v>
      </c>
      <c r="CX428">
        <v>41.375</v>
      </c>
      <c r="CY428">
        <v>39.937</v>
      </c>
      <c r="CZ428">
        <v>40.875</v>
      </c>
      <c r="DA428">
        <v>39.875</v>
      </c>
      <c r="DB428">
        <v>554.95</v>
      </c>
      <c r="DC428">
        <v>39.87</v>
      </c>
      <c r="DD428">
        <v>0</v>
      </c>
      <c r="DE428">
        <v>1621534395.4</v>
      </c>
      <c r="DF428">
        <v>0</v>
      </c>
      <c r="DG428">
        <v>3.436276</v>
      </c>
      <c r="DH428">
        <v>0.309376925176305</v>
      </c>
      <c r="DI428">
        <v>-9.96530769695239</v>
      </c>
      <c r="DJ428">
        <v>84.802844</v>
      </c>
      <c r="DK428">
        <v>15</v>
      </c>
      <c r="DL428">
        <v>1621533543.5</v>
      </c>
      <c r="DM428" t="s">
        <v>296</v>
      </c>
      <c r="DN428">
        <v>1621533543</v>
      </c>
      <c r="DO428">
        <v>1621533543.5</v>
      </c>
      <c r="DP428">
        <v>4</v>
      </c>
      <c r="DQ428">
        <v>0.002</v>
      </c>
      <c r="DR428">
        <v>0.003</v>
      </c>
      <c r="DS428">
        <v>8.559</v>
      </c>
      <c r="DT428">
        <v>0.154</v>
      </c>
      <c r="DU428">
        <v>420</v>
      </c>
      <c r="DV428">
        <v>13</v>
      </c>
      <c r="DW428">
        <v>1.35</v>
      </c>
      <c r="DX428">
        <v>0.35</v>
      </c>
      <c r="DY428">
        <v>-10.1900656097561</v>
      </c>
      <c r="DZ428">
        <v>-0.479645853658532</v>
      </c>
      <c r="EA428">
        <v>0.174597570765779</v>
      </c>
      <c r="EB428">
        <v>1</v>
      </c>
      <c r="EC428">
        <v>3.46895714285714</v>
      </c>
      <c r="ED428">
        <v>-0.319192755814473</v>
      </c>
      <c r="EE428">
        <v>0.175341750037241</v>
      </c>
      <c r="EF428">
        <v>1</v>
      </c>
      <c r="EG428">
        <v>-0.0049197264902439</v>
      </c>
      <c r="EH428">
        <v>-0.00852069079860628</v>
      </c>
      <c r="EI428">
        <v>0.00662916791520241</v>
      </c>
      <c r="EJ428">
        <v>1</v>
      </c>
      <c r="EK428">
        <v>3</v>
      </c>
      <c r="EL428">
        <v>3</v>
      </c>
      <c r="EM428" t="s">
        <v>297</v>
      </c>
      <c r="EN428">
        <v>100</v>
      </c>
      <c r="EO428">
        <v>100</v>
      </c>
      <c r="EP428">
        <v>13.04</v>
      </c>
      <c r="EQ428">
        <v>0.1534</v>
      </c>
      <c r="ER428">
        <v>5.25304998807394</v>
      </c>
      <c r="ES428">
        <v>0.0095515401478521</v>
      </c>
      <c r="ET428">
        <v>-4.08282145803731e-06</v>
      </c>
      <c r="EU428">
        <v>9.61633180237613e-10</v>
      </c>
      <c r="EV428">
        <v>-0.0133641391554055</v>
      </c>
      <c r="EW428">
        <v>0.00964955815971448</v>
      </c>
      <c r="EX428">
        <v>0.000351754833574242</v>
      </c>
      <c r="EY428">
        <v>-6.74969522547015e-06</v>
      </c>
      <c r="EZ428">
        <v>-1</v>
      </c>
      <c r="FA428">
        <v>-1</v>
      </c>
      <c r="FB428">
        <v>-1</v>
      </c>
      <c r="FC428">
        <v>-1</v>
      </c>
      <c r="FD428">
        <v>14.1</v>
      </c>
      <c r="FE428">
        <v>14.1</v>
      </c>
      <c r="FF428">
        <v>2</v>
      </c>
      <c r="FG428">
        <v>792.424</v>
      </c>
      <c r="FH428">
        <v>741.963</v>
      </c>
      <c r="FI428">
        <v>19.9997</v>
      </c>
      <c r="FJ428">
        <v>26.6823</v>
      </c>
      <c r="FK428">
        <v>29.9999</v>
      </c>
      <c r="FL428">
        <v>26.7499</v>
      </c>
      <c r="FM428">
        <v>26.7252</v>
      </c>
      <c r="FN428">
        <v>69.9772</v>
      </c>
      <c r="FO428">
        <v>13.6993</v>
      </c>
      <c r="FP428">
        <v>6.08919</v>
      </c>
      <c r="FQ428">
        <v>20</v>
      </c>
      <c r="FR428">
        <v>1374.96</v>
      </c>
      <c r="FS428">
        <v>12.9953</v>
      </c>
      <c r="FT428">
        <v>100.068</v>
      </c>
      <c r="FU428">
        <v>100.427</v>
      </c>
    </row>
    <row r="429" spans="1:177">
      <c r="A429">
        <v>413</v>
      </c>
      <c r="B429">
        <v>1621534393.6</v>
      </c>
      <c r="C429">
        <v>824.099999904633</v>
      </c>
      <c r="D429" t="s">
        <v>1122</v>
      </c>
      <c r="E429" t="s">
        <v>1123</v>
      </c>
      <c r="G429">
        <v>1621534393.6</v>
      </c>
      <c r="H429">
        <f>CD429*AF429*(BZ429-CA429)/(100*BS429*(1000-AF429*BZ429))</f>
        <v>0</v>
      </c>
      <c r="I429">
        <f>CD429*AF429*(BY429-BX429*(1000-AF429*CA429)/(1000-AF429*BZ429))/(100*BS429)</f>
        <v>0</v>
      </c>
      <c r="J429">
        <f>BX429 - IF(AF429&gt;1, I429*BS429*100.0/(AH429*CL429), 0)</f>
        <v>0</v>
      </c>
      <c r="K429">
        <f>((Q429-H429/2)*J429-I429)/(Q429+H429/2)</f>
        <v>0</v>
      </c>
      <c r="L429">
        <f>K429*(CE429+CF429)/1000.0</f>
        <v>0</v>
      </c>
      <c r="M429">
        <f>(BX429 - IF(AF429&gt;1, I429*BS429*100.0/(AH429*CL429), 0))*(CE429+CF429)/1000.0</f>
        <v>0</v>
      </c>
      <c r="N429">
        <f>2.0/((1/P429-1/O429)+SIGN(P429)*SQRT((1/P429-1/O429)*(1/P429-1/O429) + 4*BT429/((BT429+1)*(BT429+1))*(2*1/P429*1/O429-1/O429*1/O429)))</f>
        <v>0</v>
      </c>
      <c r="O429">
        <f>IF(LEFT(BU429,1)&lt;&gt;"0",IF(LEFT(BU429,1)="1",3.0,BV429),$D$5+$E$5*(CL429*CE429/($K$5*1000))+$F$5*(CL429*CE429/($K$5*1000))*MAX(MIN(BS429,$J$5),$I$5)*MAX(MIN(BS429,$J$5),$I$5)+$G$5*MAX(MIN(BS429,$J$5),$I$5)*(CL429*CE429/($K$5*1000))+$H$5*(CL429*CE429/($K$5*1000))*(CL429*CE429/($K$5*1000)))</f>
        <v>0</v>
      </c>
      <c r="P429">
        <f>H429*(1000-(1000*0.61365*exp(17.502*T429/(240.97+T429))/(CE429+CF429)+BZ429)/2)/(1000*0.61365*exp(17.502*T429/(240.97+T429))/(CE429+CF429)-BZ429)</f>
        <v>0</v>
      </c>
      <c r="Q429">
        <f>1/((BT429+1)/(N429/1.6)+1/(O429/1.37)) + BT429/((BT429+1)/(N429/1.6) + BT429/(O429/1.37))</f>
        <v>0</v>
      </c>
      <c r="R429">
        <f>(BP429*BR429)</f>
        <v>0</v>
      </c>
      <c r="S429">
        <f>(CG429+(R429+2*0.95*5.67E-8*(((CG429+$B$7)+273)^4-(CG429+273)^4)-44100*H429)/(1.84*29.3*O429+8*0.95*5.67E-8*(CG429+273)^3))</f>
        <v>0</v>
      </c>
      <c r="T429">
        <f>($C$7*CH429+$D$7*CI429+$E$7*S429)</f>
        <v>0</v>
      </c>
      <c r="U429">
        <f>0.61365*exp(17.502*T429/(240.97+T429))</f>
        <v>0</v>
      </c>
      <c r="V429">
        <f>(W429/X429*100)</f>
        <v>0</v>
      </c>
      <c r="W429">
        <f>BZ429*(CE429+CF429)/1000</f>
        <v>0</v>
      </c>
      <c r="X429">
        <f>0.61365*exp(17.502*CG429/(240.97+CG429))</f>
        <v>0</v>
      </c>
      <c r="Y429">
        <f>(U429-BZ429*(CE429+CF429)/1000)</f>
        <v>0</v>
      </c>
      <c r="Z429">
        <f>(-H429*44100)</f>
        <v>0</v>
      </c>
      <c r="AA429">
        <f>2*29.3*O429*0.92*(CG429-T429)</f>
        <v>0</v>
      </c>
      <c r="AB429">
        <f>2*0.95*5.67E-8*(((CG429+$B$7)+273)^4-(T429+273)^4)</f>
        <v>0</v>
      </c>
      <c r="AC429">
        <f>R429+AB429+Z429+AA429</f>
        <v>0</v>
      </c>
      <c r="AD429">
        <v>0</v>
      </c>
      <c r="AE429">
        <v>0</v>
      </c>
      <c r="AF429">
        <f>IF(AD429*$H$13&gt;=AH429,1.0,(AH429/(AH429-AD429*$H$13)))</f>
        <v>0</v>
      </c>
      <c r="AG429">
        <f>(AF429-1)*100</f>
        <v>0</v>
      </c>
      <c r="AH429">
        <f>MAX(0,($B$13+$C$13*CL429)/(1+$D$13*CL429)*CE429/(CG429+273)*$E$13)</f>
        <v>0</v>
      </c>
      <c r="AI429" t="s">
        <v>294</v>
      </c>
      <c r="AJ429">
        <v>0</v>
      </c>
      <c r="AK429">
        <v>0</v>
      </c>
      <c r="AL429">
        <f>AK429-AJ429</f>
        <v>0</v>
      </c>
      <c r="AM429">
        <f>AL429/AK429</f>
        <v>0</v>
      </c>
      <c r="AN429">
        <v>0</v>
      </c>
      <c r="AO429" t="s">
        <v>294</v>
      </c>
      <c r="AP429">
        <v>0</v>
      </c>
      <c r="AQ429">
        <v>0</v>
      </c>
      <c r="AR429">
        <f>1-AP429/AQ429</f>
        <v>0</v>
      </c>
      <c r="AS429">
        <v>0.5</v>
      </c>
      <c r="AT429">
        <f>BP429</f>
        <v>0</v>
      </c>
      <c r="AU429">
        <f>I429</f>
        <v>0</v>
      </c>
      <c r="AV429">
        <f>AR429*AS429*AT429</f>
        <v>0</v>
      </c>
      <c r="AW429">
        <f>BB429/AQ429</f>
        <v>0</v>
      </c>
      <c r="AX429">
        <f>(AU429-AN429)/AT429</f>
        <v>0</v>
      </c>
      <c r="AY429">
        <f>(AK429-AQ429)/AQ429</f>
        <v>0</v>
      </c>
      <c r="AZ429" t="s">
        <v>294</v>
      </c>
      <c r="BA429">
        <v>0</v>
      </c>
      <c r="BB429">
        <f>AQ429-BA429</f>
        <v>0</v>
      </c>
      <c r="BC429">
        <f>(AQ429-AP429)/(AQ429-BA429)</f>
        <v>0</v>
      </c>
      <c r="BD429">
        <f>(AK429-AQ429)/(AK429-BA429)</f>
        <v>0</v>
      </c>
      <c r="BE429">
        <f>(AQ429-AP429)/(AQ429-AJ429)</f>
        <v>0</v>
      </c>
      <c r="BF429">
        <f>(AK429-AQ429)/(AK429-AJ429)</f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f>$B$11*CM429+$C$11*CN429+$F$11*CO429*(1-CR429)</f>
        <v>0</v>
      </c>
      <c r="BP429">
        <f>BO429*BQ429</f>
        <v>0</v>
      </c>
      <c r="BQ429">
        <f>($B$11*$D$9+$C$11*$D$9+$F$11*((DB429+CT429)/MAX(DB429+CT429+DC429, 0.1)*$I$9+DC429/MAX(DB429+CT429+DC429, 0.1)*$J$9))/($B$11+$C$11+$F$11)</f>
        <v>0</v>
      </c>
      <c r="BR429">
        <f>($B$11*$K$9+$C$11*$K$9+$F$11*((DB429+CT429)/MAX(DB429+CT429+DC429, 0.1)*$P$9+DC429/MAX(DB429+CT429+DC429, 0.1)*$Q$9))/($B$11+$C$11+$F$11)</f>
        <v>0</v>
      </c>
      <c r="BS429">
        <v>6</v>
      </c>
      <c r="BT429">
        <v>0.5</v>
      </c>
      <c r="BU429" t="s">
        <v>295</v>
      </c>
      <c r="BV429">
        <v>2</v>
      </c>
      <c r="BW429">
        <v>1621534393.6</v>
      </c>
      <c r="BX429">
        <v>1358.62</v>
      </c>
      <c r="BY429">
        <v>1368.83</v>
      </c>
      <c r="BZ429">
        <v>12.9395</v>
      </c>
      <c r="CA429">
        <v>12.9324</v>
      </c>
      <c r="CB429">
        <v>1345.56</v>
      </c>
      <c r="CC429">
        <v>12.786</v>
      </c>
      <c r="CD429">
        <v>699.892</v>
      </c>
      <c r="CE429">
        <v>100.922</v>
      </c>
      <c r="CF429">
        <v>0.100389</v>
      </c>
      <c r="CG429">
        <v>22.9154</v>
      </c>
      <c r="CH429">
        <v>22.8878</v>
      </c>
      <c r="CI429">
        <v>999.9</v>
      </c>
      <c r="CJ429">
        <v>0</v>
      </c>
      <c r="CK429">
        <v>0</v>
      </c>
      <c r="CL429">
        <v>9910</v>
      </c>
      <c r="CM429">
        <v>0</v>
      </c>
      <c r="CN429">
        <v>3.05316</v>
      </c>
      <c r="CO429">
        <v>600.124</v>
      </c>
      <c r="CP429">
        <v>0.932968</v>
      </c>
      <c r="CQ429">
        <v>0.0670323</v>
      </c>
      <c r="CR429">
        <v>0</v>
      </c>
      <c r="CS429">
        <v>3.3793</v>
      </c>
      <c r="CT429">
        <v>4.99951</v>
      </c>
      <c r="CU429">
        <v>84.5537</v>
      </c>
      <c r="CV429">
        <v>4815.05</v>
      </c>
      <c r="CW429">
        <v>37.562</v>
      </c>
      <c r="CX429">
        <v>41.375</v>
      </c>
      <c r="CY429">
        <v>39.937</v>
      </c>
      <c r="CZ429">
        <v>40.875</v>
      </c>
      <c r="DA429">
        <v>39.875</v>
      </c>
      <c r="DB429">
        <v>555.23</v>
      </c>
      <c r="DC429">
        <v>39.89</v>
      </c>
      <c r="DD429">
        <v>0</v>
      </c>
      <c r="DE429">
        <v>1621534397.2</v>
      </c>
      <c r="DF429">
        <v>0</v>
      </c>
      <c r="DG429">
        <v>3.44477307692308</v>
      </c>
      <c r="DH429">
        <v>0.481165816131101</v>
      </c>
      <c r="DI429">
        <v>-2.92090597558458</v>
      </c>
      <c r="DJ429">
        <v>84.4923423076923</v>
      </c>
      <c r="DK429">
        <v>15</v>
      </c>
      <c r="DL429">
        <v>1621533543.5</v>
      </c>
      <c r="DM429" t="s">
        <v>296</v>
      </c>
      <c r="DN429">
        <v>1621533543</v>
      </c>
      <c r="DO429">
        <v>1621533543.5</v>
      </c>
      <c r="DP429">
        <v>4</v>
      </c>
      <c r="DQ429">
        <v>0.002</v>
      </c>
      <c r="DR429">
        <v>0.003</v>
      </c>
      <c r="DS429">
        <v>8.559</v>
      </c>
      <c r="DT429">
        <v>0.154</v>
      </c>
      <c r="DU429">
        <v>420</v>
      </c>
      <c r="DV429">
        <v>13</v>
      </c>
      <c r="DW429">
        <v>1.35</v>
      </c>
      <c r="DX429">
        <v>0.35</v>
      </c>
      <c r="DY429">
        <v>-10.1991985365854</v>
      </c>
      <c r="DZ429">
        <v>-0.282347038327521</v>
      </c>
      <c r="EA429">
        <v>0.159414265383041</v>
      </c>
      <c r="EB429">
        <v>1</v>
      </c>
      <c r="EC429">
        <v>3.46487352941176</v>
      </c>
      <c r="ED429">
        <v>-0.0484667971168857</v>
      </c>
      <c r="EE429">
        <v>0.170068426209645</v>
      </c>
      <c r="EF429">
        <v>1</v>
      </c>
      <c r="EG429">
        <v>-0.00486269182926829</v>
      </c>
      <c r="EH429">
        <v>0.00722425327526131</v>
      </c>
      <c r="EI429">
        <v>0.00671611737849929</v>
      </c>
      <c r="EJ429">
        <v>1</v>
      </c>
      <c r="EK429">
        <v>3</v>
      </c>
      <c r="EL429">
        <v>3</v>
      </c>
      <c r="EM429" t="s">
        <v>297</v>
      </c>
      <c r="EN429">
        <v>100</v>
      </c>
      <c r="EO429">
        <v>100</v>
      </c>
      <c r="EP429">
        <v>13.06</v>
      </c>
      <c r="EQ429">
        <v>0.1535</v>
      </c>
      <c r="ER429">
        <v>5.25304998807394</v>
      </c>
      <c r="ES429">
        <v>0.0095515401478521</v>
      </c>
      <c r="ET429">
        <v>-4.08282145803731e-06</v>
      </c>
      <c r="EU429">
        <v>9.61633180237613e-10</v>
      </c>
      <c r="EV429">
        <v>-0.0133641391554055</v>
      </c>
      <c r="EW429">
        <v>0.00964955815971448</v>
      </c>
      <c r="EX429">
        <v>0.000351754833574242</v>
      </c>
      <c r="EY429">
        <v>-6.74969522547015e-06</v>
      </c>
      <c r="EZ429">
        <v>-1</v>
      </c>
      <c r="FA429">
        <v>-1</v>
      </c>
      <c r="FB429">
        <v>-1</v>
      </c>
      <c r="FC429">
        <v>-1</v>
      </c>
      <c r="FD429">
        <v>14.2</v>
      </c>
      <c r="FE429">
        <v>14.2</v>
      </c>
      <c r="FF429">
        <v>2</v>
      </c>
      <c r="FG429">
        <v>792.779</v>
      </c>
      <c r="FH429">
        <v>741.963</v>
      </c>
      <c r="FI429">
        <v>19.9998</v>
      </c>
      <c r="FJ429">
        <v>26.6823</v>
      </c>
      <c r="FK429">
        <v>30</v>
      </c>
      <c r="FL429">
        <v>26.7499</v>
      </c>
      <c r="FM429">
        <v>26.7252</v>
      </c>
      <c r="FN429">
        <v>70.1195</v>
      </c>
      <c r="FO429">
        <v>13.6993</v>
      </c>
      <c r="FP429">
        <v>6.08919</v>
      </c>
      <c r="FQ429">
        <v>20</v>
      </c>
      <c r="FR429">
        <v>1378.33</v>
      </c>
      <c r="FS429">
        <v>12.9953</v>
      </c>
      <c r="FT429">
        <v>100.068</v>
      </c>
      <c r="FU429">
        <v>100.428</v>
      </c>
    </row>
    <row r="430" spans="1:177">
      <c r="A430">
        <v>414</v>
      </c>
      <c r="B430">
        <v>1621534395.6</v>
      </c>
      <c r="C430">
        <v>826.099999904633</v>
      </c>
      <c r="D430" t="s">
        <v>1124</v>
      </c>
      <c r="E430" t="s">
        <v>1125</v>
      </c>
      <c r="G430">
        <v>1621534395.6</v>
      </c>
      <c r="H430">
        <f>CD430*AF430*(BZ430-CA430)/(100*BS430*(1000-AF430*BZ430))</f>
        <v>0</v>
      </c>
      <c r="I430">
        <f>CD430*AF430*(BY430-BX430*(1000-AF430*CA430)/(1000-AF430*BZ430))/(100*BS430)</f>
        <v>0</v>
      </c>
      <c r="J430">
        <f>BX430 - IF(AF430&gt;1, I430*BS430*100.0/(AH430*CL430), 0)</f>
        <v>0</v>
      </c>
      <c r="K430">
        <f>((Q430-H430/2)*J430-I430)/(Q430+H430/2)</f>
        <v>0</v>
      </c>
      <c r="L430">
        <f>K430*(CE430+CF430)/1000.0</f>
        <v>0</v>
      </c>
      <c r="M430">
        <f>(BX430 - IF(AF430&gt;1, I430*BS430*100.0/(AH430*CL430), 0))*(CE430+CF430)/1000.0</f>
        <v>0</v>
      </c>
      <c r="N430">
        <f>2.0/((1/P430-1/O430)+SIGN(P430)*SQRT((1/P430-1/O430)*(1/P430-1/O430) + 4*BT430/((BT430+1)*(BT430+1))*(2*1/P430*1/O430-1/O430*1/O430)))</f>
        <v>0</v>
      </c>
      <c r="O430">
        <f>IF(LEFT(BU430,1)&lt;&gt;"0",IF(LEFT(BU430,1)="1",3.0,BV430),$D$5+$E$5*(CL430*CE430/($K$5*1000))+$F$5*(CL430*CE430/($K$5*1000))*MAX(MIN(BS430,$J$5),$I$5)*MAX(MIN(BS430,$J$5),$I$5)+$G$5*MAX(MIN(BS430,$J$5),$I$5)*(CL430*CE430/($K$5*1000))+$H$5*(CL430*CE430/($K$5*1000))*(CL430*CE430/($K$5*1000)))</f>
        <v>0</v>
      </c>
      <c r="P430">
        <f>H430*(1000-(1000*0.61365*exp(17.502*T430/(240.97+T430))/(CE430+CF430)+BZ430)/2)/(1000*0.61365*exp(17.502*T430/(240.97+T430))/(CE430+CF430)-BZ430)</f>
        <v>0</v>
      </c>
      <c r="Q430">
        <f>1/((BT430+1)/(N430/1.6)+1/(O430/1.37)) + BT430/((BT430+1)/(N430/1.6) + BT430/(O430/1.37))</f>
        <v>0</v>
      </c>
      <c r="R430">
        <f>(BP430*BR430)</f>
        <v>0</v>
      </c>
      <c r="S430">
        <f>(CG430+(R430+2*0.95*5.67E-8*(((CG430+$B$7)+273)^4-(CG430+273)^4)-44100*H430)/(1.84*29.3*O430+8*0.95*5.67E-8*(CG430+273)^3))</f>
        <v>0</v>
      </c>
      <c r="T430">
        <f>($C$7*CH430+$D$7*CI430+$E$7*S430)</f>
        <v>0</v>
      </c>
      <c r="U430">
        <f>0.61365*exp(17.502*T430/(240.97+T430))</f>
        <v>0</v>
      </c>
      <c r="V430">
        <f>(W430/X430*100)</f>
        <v>0</v>
      </c>
      <c r="W430">
        <f>BZ430*(CE430+CF430)/1000</f>
        <v>0</v>
      </c>
      <c r="X430">
        <f>0.61365*exp(17.502*CG430/(240.97+CG430))</f>
        <v>0</v>
      </c>
      <c r="Y430">
        <f>(U430-BZ430*(CE430+CF430)/1000)</f>
        <v>0</v>
      </c>
      <c r="Z430">
        <f>(-H430*44100)</f>
        <v>0</v>
      </c>
      <c r="AA430">
        <f>2*29.3*O430*0.92*(CG430-T430)</f>
        <v>0</v>
      </c>
      <c r="AB430">
        <f>2*0.95*5.67E-8*(((CG430+$B$7)+273)^4-(T430+273)^4)</f>
        <v>0</v>
      </c>
      <c r="AC430">
        <f>R430+AB430+Z430+AA430</f>
        <v>0</v>
      </c>
      <c r="AD430">
        <v>0</v>
      </c>
      <c r="AE430">
        <v>0</v>
      </c>
      <c r="AF430">
        <f>IF(AD430*$H$13&gt;=AH430,1.0,(AH430/(AH430-AD430*$H$13)))</f>
        <v>0</v>
      </c>
      <c r="AG430">
        <f>(AF430-1)*100</f>
        <v>0</v>
      </c>
      <c r="AH430">
        <f>MAX(0,($B$13+$C$13*CL430)/(1+$D$13*CL430)*CE430/(CG430+273)*$E$13)</f>
        <v>0</v>
      </c>
      <c r="AI430" t="s">
        <v>294</v>
      </c>
      <c r="AJ430">
        <v>0</v>
      </c>
      <c r="AK430">
        <v>0</v>
      </c>
      <c r="AL430">
        <f>AK430-AJ430</f>
        <v>0</v>
      </c>
      <c r="AM430">
        <f>AL430/AK430</f>
        <v>0</v>
      </c>
      <c r="AN430">
        <v>0</v>
      </c>
      <c r="AO430" t="s">
        <v>294</v>
      </c>
      <c r="AP430">
        <v>0</v>
      </c>
      <c r="AQ430">
        <v>0</v>
      </c>
      <c r="AR430">
        <f>1-AP430/AQ430</f>
        <v>0</v>
      </c>
      <c r="AS430">
        <v>0.5</v>
      </c>
      <c r="AT430">
        <f>BP430</f>
        <v>0</v>
      </c>
      <c r="AU430">
        <f>I430</f>
        <v>0</v>
      </c>
      <c r="AV430">
        <f>AR430*AS430*AT430</f>
        <v>0</v>
      </c>
      <c r="AW430">
        <f>BB430/AQ430</f>
        <v>0</v>
      </c>
      <c r="AX430">
        <f>(AU430-AN430)/AT430</f>
        <v>0</v>
      </c>
      <c r="AY430">
        <f>(AK430-AQ430)/AQ430</f>
        <v>0</v>
      </c>
      <c r="AZ430" t="s">
        <v>294</v>
      </c>
      <c r="BA430">
        <v>0</v>
      </c>
      <c r="BB430">
        <f>AQ430-BA430</f>
        <v>0</v>
      </c>
      <c r="BC430">
        <f>(AQ430-AP430)/(AQ430-BA430)</f>
        <v>0</v>
      </c>
      <c r="BD430">
        <f>(AK430-AQ430)/(AK430-BA430)</f>
        <v>0</v>
      </c>
      <c r="BE430">
        <f>(AQ430-AP430)/(AQ430-AJ430)</f>
        <v>0</v>
      </c>
      <c r="BF430">
        <f>(AK430-AQ430)/(AK430-AJ430)</f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f>$B$11*CM430+$C$11*CN430+$F$11*CO430*(1-CR430)</f>
        <v>0</v>
      </c>
      <c r="BP430">
        <f>BO430*BQ430</f>
        <v>0</v>
      </c>
      <c r="BQ430">
        <f>($B$11*$D$9+$C$11*$D$9+$F$11*((DB430+CT430)/MAX(DB430+CT430+DC430, 0.1)*$I$9+DC430/MAX(DB430+CT430+DC430, 0.1)*$J$9))/($B$11+$C$11+$F$11)</f>
        <v>0</v>
      </c>
      <c r="BR430">
        <f>($B$11*$K$9+$C$11*$K$9+$F$11*((DB430+CT430)/MAX(DB430+CT430+DC430, 0.1)*$P$9+DC430/MAX(DB430+CT430+DC430, 0.1)*$Q$9))/($B$11+$C$11+$F$11)</f>
        <v>0</v>
      </c>
      <c r="BS430">
        <v>6</v>
      </c>
      <c r="BT430">
        <v>0.5</v>
      </c>
      <c r="BU430" t="s">
        <v>295</v>
      </c>
      <c r="BV430">
        <v>2</v>
      </c>
      <c r="BW430">
        <v>1621534395.6</v>
      </c>
      <c r="BX430">
        <v>1362.18</v>
      </c>
      <c r="BY430">
        <v>1372.27</v>
      </c>
      <c r="BZ430">
        <v>12.9368</v>
      </c>
      <c r="CA430">
        <v>12.9382</v>
      </c>
      <c r="CB430">
        <v>1349.11</v>
      </c>
      <c r="CC430">
        <v>12.7835</v>
      </c>
      <c r="CD430">
        <v>699.645</v>
      </c>
      <c r="CE430">
        <v>100.924</v>
      </c>
      <c r="CF430">
        <v>0.0999308</v>
      </c>
      <c r="CG430">
        <v>22.9147</v>
      </c>
      <c r="CH430">
        <v>22.8898</v>
      </c>
      <c r="CI430">
        <v>999.9</v>
      </c>
      <c r="CJ430">
        <v>0</v>
      </c>
      <c r="CK430">
        <v>0</v>
      </c>
      <c r="CL430">
        <v>9980</v>
      </c>
      <c r="CM430">
        <v>0</v>
      </c>
      <c r="CN430">
        <v>3.05316</v>
      </c>
      <c r="CO430">
        <v>600.136</v>
      </c>
      <c r="CP430">
        <v>0.933003</v>
      </c>
      <c r="CQ430">
        <v>0.0669971</v>
      </c>
      <c r="CR430">
        <v>0</v>
      </c>
      <c r="CS430">
        <v>3.2917</v>
      </c>
      <c r="CT430">
        <v>4.99951</v>
      </c>
      <c r="CU430">
        <v>84.2287</v>
      </c>
      <c r="CV430">
        <v>4815.2</v>
      </c>
      <c r="CW430">
        <v>37.5</v>
      </c>
      <c r="CX430">
        <v>41.375</v>
      </c>
      <c r="CY430">
        <v>39.937</v>
      </c>
      <c r="CZ430">
        <v>40.875</v>
      </c>
      <c r="DA430">
        <v>39.875</v>
      </c>
      <c r="DB430">
        <v>555.26</v>
      </c>
      <c r="DC430">
        <v>39.87</v>
      </c>
      <c r="DD430">
        <v>0</v>
      </c>
      <c r="DE430">
        <v>1621534399.6</v>
      </c>
      <c r="DF430">
        <v>0</v>
      </c>
      <c r="DG430">
        <v>3.45408076923077</v>
      </c>
      <c r="DH430">
        <v>0.523128206717454</v>
      </c>
      <c r="DI430">
        <v>0.706905982516561</v>
      </c>
      <c r="DJ430">
        <v>84.3332230769231</v>
      </c>
      <c r="DK430">
        <v>15</v>
      </c>
      <c r="DL430">
        <v>1621533543.5</v>
      </c>
      <c r="DM430" t="s">
        <v>296</v>
      </c>
      <c r="DN430">
        <v>1621533543</v>
      </c>
      <c r="DO430">
        <v>1621533543.5</v>
      </c>
      <c r="DP430">
        <v>4</v>
      </c>
      <c r="DQ430">
        <v>0.002</v>
      </c>
      <c r="DR430">
        <v>0.003</v>
      </c>
      <c r="DS430">
        <v>8.559</v>
      </c>
      <c r="DT430">
        <v>0.154</v>
      </c>
      <c r="DU430">
        <v>420</v>
      </c>
      <c r="DV430">
        <v>13</v>
      </c>
      <c r="DW430">
        <v>1.35</v>
      </c>
      <c r="DX430">
        <v>0.35</v>
      </c>
      <c r="DY430">
        <v>-10.1986875609756</v>
      </c>
      <c r="DZ430">
        <v>0.0821563066201922</v>
      </c>
      <c r="EA430">
        <v>0.160702462421077</v>
      </c>
      <c r="EB430">
        <v>1</v>
      </c>
      <c r="EC430">
        <v>3.45599411764706</v>
      </c>
      <c r="ED430">
        <v>0.410822507286471</v>
      </c>
      <c r="EE430">
        <v>0.16726465809534</v>
      </c>
      <c r="EF430">
        <v>1</v>
      </c>
      <c r="EG430">
        <v>-0.00483417475609756</v>
      </c>
      <c r="EH430">
        <v>0.0359066543205575</v>
      </c>
      <c r="EI430">
        <v>0.00676701756094309</v>
      </c>
      <c r="EJ430">
        <v>1</v>
      </c>
      <c r="EK430">
        <v>3</v>
      </c>
      <c r="EL430">
        <v>3</v>
      </c>
      <c r="EM430" t="s">
        <v>297</v>
      </c>
      <c r="EN430">
        <v>100</v>
      </c>
      <c r="EO430">
        <v>100</v>
      </c>
      <c r="EP430">
        <v>13.07</v>
      </c>
      <c r="EQ430">
        <v>0.1533</v>
      </c>
      <c r="ER430">
        <v>5.25304998807394</v>
      </c>
      <c r="ES430">
        <v>0.0095515401478521</v>
      </c>
      <c r="ET430">
        <v>-4.08282145803731e-06</v>
      </c>
      <c r="EU430">
        <v>9.61633180237613e-10</v>
      </c>
      <c r="EV430">
        <v>-0.0133641391554055</v>
      </c>
      <c r="EW430">
        <v>0.00964955815971448</v>
      </c>
      <c r="EX430">
        <v>0.000351754833574242</v>
      </c>
      <c r="EY430">
        <v>-6.74969522547015e-06</v>
      </c>
      <c r="EZ430">
        <v>-1</v>
      </c>
      <c r="FA430">
        <v>-1</v>
      </c>
      <c r="FB430">
        <v>-1</v>
      </c>
      <c r="FC430">
        <v>-1</v>
      </c>
      <c r="FD430">
        <v>14.2</v>
      </c>
      <c r="FE430">
        <v>14.2</v>
      </c>
      <c r="FF430">
        <v>2</v>
      </c>
      <c r="FG430">
        <v>792.233</v>
      </c>
      <c r="FH430">
        <v>741.774</v>
      </c>
      <c r="FI430">
        <v>19.9998</v>
      </c>
      <c r="FJ430">
        <v>26.6823</v>
      </c>
      <c r="FK430">
        <v>30</v>
      </c>
      <c r="FL430">
        <v>26.7485</v>
      </c>
      <c r="FM430">
        <v>26.7252</v>
      </c>
      <c r="FN430">
        <v>70.2596</v>
      </c>
      <c r="FO430">
        <v>13.6993</v>
      </c>
      <c r="FP430">
        <v>6.08919</v>
      </c>
      <c r="FQ430">
        <v>20</v>
      </c>
      <c r="FR430">
        <v>1381.73</v>
      </c>
      <c r="FS430">
        <v>12.9953</v>
      </c>
      <c r="FT430">
        <v>100.072</v>
      </c>
      <c r="FU430">
        <v>100.429</v>
      </c>
    </row>
    <row r="431" spans="1:177">
      <c r="A431">
        <v>415</v>
      </c>
      <c r="B431">
        <v>1621534397.6</v>
      </c>
      <c r="C431">
        <v>828.099999904633</v>
      </c>
      <c r="D431" t="s">
        <v>1126</v>
      </c>
      <c r="E431" t="s">
        <v>1127</v>
      </c>
      <c r="G431">
        <v>1621534397.6</v>
      </c>
      <c r="H431">
        <f>CD431*AF431*(BZ431-CA431)/(100*BS431*(1000-AF431*BZ431))</f>
        <v>0</v>
      </c>
      <c r="I431">
        <f>CD431*AF431*(BY431-BX431*(1000-AF431*CA431)/(1000-AF431*BZ431))/(100*BS431)</f>
        <v>0</v>
      </c>
      <c r="J431">
        <f>BX431 - IF(AF431&gt;1, I431*BS431*100.0/(AH431*CL431), 0)</f>
        <v>0</v>
      </c>
      <c r="K431">
        <f>((Q431-H431/2)*J431-I431)/(Q431+H431/2)</f>
        <v>0</v>
      </c>
      <c r="L431">
        <f>K431*(CE431+CF431)/1000.0</f>
        <v>0</v>
      </c>
      <c r="M431">
        <f>(BX431 - IF(AF431&gt;1, I431*BS431*100.0/(AH431*CL431), 0))*(CE431+CF431)/1000.0</f>
        <v>0</v>
      </c>
      <c r="N431">
        <f>2.0/((1/P431-1/O431)+SIGN(P431)*SQRT((1/P431-1/O431)*(1/P431-1/O431) + 4*BT431/((BT431+1)*(BT431+1))*(2*1/P431*1/O431-1/O431*1/O431)))</f>
        <v>0</v>
      </c>
      <c r="O431">
        <f>IF(LEFT(BU431,1)&lt;&gt;"0",IF(LEFT(BU431,1)="1",3.0,BV431),$D$5+$E$5*(CL431*CE431/($K$5*1000))+$F$5*(CL431*CE431/($K$5*1000))*MAX(MIN(BS431,$J$5),$I$5)*MAX(MIN(BS431,$J$5),$I$5)+$G$5*MAX(MIN(BS431,$J$5),$I$5)*(CL431*CE431/($K$5*1000))+$H$5*(CL431*CE431/($K$5*1000))*(CL431*CE431/($K$5*1000)))</f>
        <v>0</v>
      </c>
      <c r="P431">
        <f>H431*(1000-(1000*0.61365*exp(17.502*T431/(240.97+T431))/(CE431+CF431)+BZ431)/2)/(1000*0.61365*exp(17.502*T431/(240.97+T431))/(CE431+CF431)-BZ431)</f>
        <v>0</v>
      </c>
      <c r="Q431">
        <f>1/((BT431+1)/(N431/1.6)+1/(O431/1.37)) + BT431/((BT431+1)/(N431/1.6) + BT431/(O431/1.37))</f>
        <v>0</v>
      </c>
      <c r="R431">
        <f>(BP431*BR431)</f>
        <v>0</v>
      </c>
      <c r="S431">
        <f>(CG431+(R431+2*0.95*5.67E-8*(((CG431+$B$7)+273)^4-(CG431+273)^4)-44100*H431)/(1.84*29.3*O431+8*0.95*5.67E-8*(CG431+273)^3))</f>
        <v>0</v>
      </c>
      <c r="T431">
        <f>($C$7*CH431+$D$7*CI431+$E$7*S431)</f>
        <v>0</v>
      </c>
      <c r="U431">
        <f>0.61365*exp(17.502*T431/(240.97+T431))</f>
        <v>0</v>
      </c>
      <c r="V431">
        <f>(W431/X431*100)</f>
        <v>0</v>
      </c>
      <c r="W431">
        <f>BZ431*(CE431+CF431)/1000</f>
        <v>0</v>
      </c>
      <c r="X431">
        <f>0.61365*exp(17.502*CG431/(240.97+CG431))</f>
        <v>0</v>
      </c>
      <c r="Y431">
        <f>(U431-BZ431*(CE431+CF431)/1000)</f>
        <v>0</v>
      </c>
      <c r="Z431">
        <f>(-H431*44100)</f>
        <v>0</v>
      </c>
      <c r="AA431">
        <f>2*29.3*O431*0.92*(CG431-T431)</f>
        <v>0</v>
      </c>
      <c r="AB431">
        <f>2*0.95*5.67E-8*(((CG431+$B$7)+273)^4-(T431+273)^4)</f>
        <v>0</v>
      </c>
      <c r="AC431">
        <f>R431+AB431+Z431+AA431</f>
        <v>0</v>
      </c>
      <c r="AD431">
        <v>0</v>
      </c>
      <c r="AE431">
        <v>0</v>
      </c>
      <c r="AF431">
        <f>IF(AD431*$H$13&gt;=AH431,1.0,(AH431/(AH431-AD431*$H$13)))</f>
        <v>0</v>
      </c>
      <c r="AG431">
        <f>(AF431-1)*100</f>
        <v>0</v>
      </c>
      <c r="AH431">
        <f>MAX(0,($B$13+$C$13*CL431)/(1+$D$13*CL431)*CE431/(CG431+273)*$E$13)</f>
        <v>0</v>
      </c>
      <c r="AI431" t="s">
        <v>294</v>
      </c>
      <c r="AJ431">
        <v>0</v>
      </c>
      <c r="AK431">
        <v>0</v>
      </c>
      <c r="AL431">
        <f>AK431-AJ431</f>
        <v>0</v>
      </c>
      <c r="AM431">
        <f>AL431/AK431</f>
        <v>0</v>
      </c>
      <c r="AN431">
        <v>0</v>
      </c>
      <c r="AO431" t="s">
        <v>294</v>
      </c>
      <c r="AP431">
        <v>0</v>
      </c>
      <c r="AQ431">
        <v>0</v>
      </c>
      <c r="AR431">
        <f>1-AP431/AQ431</f>
        <v>0</v>
      </c>
      <c r="AS431">
        <v>0.5</v>
      </c>
      <c r="AT431">
        <f>BP431</f>
        <v>0</v>
      </c>
      <c r="AU431">
        <f>I431</f>
        <v>0</v>
      </c>
      <c r="AV431">
        <f>AR431*AS431*AT431</f>
        <v>0</v>
      </c>
      <c r="AW431">
        <f>BB431/AQ431</f>
        <v>0</v>
      </c>
      <c r="AX431">
        <f>(AU431-AN431)/AT431</f>
        <v>0</v>
      </c>
      <c r="AY431">
        <f>(AK431-AQ431)/AQ431</f>
        <v>0</v>
      </c>
      <c r="AZ431" t="s">
        <v>294</v>
      </c>
      <c r="BA431">
        <v>0</v>
      </c>
      <c r="BB431">
        <f>AQ431-BA431</f>
        <v>0</v>
      </c>
      <c r="BC431">
        <f>(AQ431-AP431)/(AQ431-BA431)</f>
        <v>0</v>
      </c>
      <c r="BD431">
        <f>(AK431-AQ431)/(AK431-BA431)</f>
        <v>0</v>
      </c>
      <c r="BE431">
        <f>(AQ431-AP431)/(AQ431-AJ431)</f>
        <v>0</v>
      </c>
      <c r="BF431">
        <f>(AK431-AQ431)/(AK431-AJ431)</f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f>$B$11*CM431+$C$11*CN431+$F$11*CO431*(1-CR431)</f>
        <v>0</v>
      </c>
      <c r="BP431">
        <f>BO431*BQ431</f>
        <v>0</v>
      </c>
      <c r="BQ431">
        <f>($B$11*$D$9+$C$11*$D$9+$F$11*((DB431+CT431)/MAX(DB431+CT431+DC431, 0.1)*$I$9+DC431/MAX(DB431+CT431+DC431, 0.1)*$J$9))/($B$11+$C$11+$F$11)</f>
        <v>0</v>
      </c>
      <c r="BR431">
        <f>($B$11*$K$9+$C$11*$K$9+$F$11*((DB431+CT431)/MAX(DB431+CT431+DC431, 0.1)*$P$9+DC431/MAX(DB431+CT431+DC431, 0.1)*$Q$9))/($B$11+$C$11+$F$11)</f>
        <v>0</v>
      </c>
      <c r="BS431">
        <v>6</v>
      </c>
      <c r="BT431">
        <v>0.5</v>
      </c>
      <c r="BU431" t="s">
        <v>295</v>
      </c>
      <c r="BV431">
        <v>2</v>
      </c>
      <c r="BW431">
        <v>1621534397.6</v>
      </c>
      <c r="BX431">
        <v>1365.44</v>
      </c>
      <c r="BY431">
        <v>1375.58</v>
      </c>
      <c r="BZ431">
        <v>12.9362</v>
      </c>
      <c r="CA431">
        <v>12.9303</v>
      </c>
      <c r="CB431">
        <v>1352.35</v>
      </c>
      <c r="CC431">
        <v>12.7828</v>
      </c>
      <c r="CD431">
        <v>699.994</v>
      </c>
      <c r="CE431">
        <v>100.923</v>
      </c>
      <c r="CF431">
        <v>0.0988881</v>
      </c>
      <c r="CG431">
        <v>22.9147</v>
      </c>
      <c r="CH431">
        <v>22.8814</v>
      </c>
      <c r="CI431">
        <v>999.9</v>
      </c>
      <c r="CJ431">
        <v>0</v>
      </c>
      <c r="CK431">
        <v>0</v>
      </c>
      <c r="CL431">
        <v>10040</v>
      </c>
      <c r="CM431">
        <v>0</v>
      </c>
      <c r="CN431">
        <v>3.05316</v>
      </c>
      <c r="CO431">
        <v>600.128</v>
      </c>
      <c r="CP431">
        <v>0.933003</v>
      </c>
      <c r="CQ431">
        <v>0.0669971</v>
      </c>
      <c r="CR431">
        <v>0</v>
      </c>
      <c r="CS431">
        <v>3.6606</v>
      </c>
      <c r="CT431">
        <v>4.99951</v>
      </c>
      <c r="CU431">
        <v>84.1054</v>
      </c>
      <c r="CV431">
        <v>4815.14</v>
      </c>
      <c r="CW431">
        <v>37.5</v>
      </c>
      <c r="CX431">
        <v>41.375</v>
      </c>
      <c r="CY431">
        <v>39.937</v>
      </c>
      <c r="CZ431">
        <v>40.875</v>
      </c>
      <c r="DA431">
        <v>39.875</v>
      </c>
      <c r="DB431">
        <v>555.26</v>
      </c>
      <c r="DC431">
        <v>39.87</v>
      </c>
      <c r="DD431">
        <v>0</v>
      </c>
      <c r="DE431">
        <v>1621534401.4</v>
      </c>
      <c r="DF431">
        <v>0</v>
      </c>
      <c r="DG431">
        <v>3.45544</v>
      </c>
      <c r="DH431">
        <v>0.575415386748899</v>
      </c>
      <c r="DI431">
        <v>0.413699997917856</v>
      </c>
      <c r="DJ431">
        <v>84.349156</v>
      </c>
      <c r="DK431">
        <v>15</v>
      </c>
      <c r="DL431">
        <v>1621533543.5</v>
      </c>
      <c r="DM431" t="s">
        <v>296</v>
      </c>
      <c r="DN431">
        <v>1621533543</v>
      </c>
      <c r="DO431">
        <v>1621533543.5</v>
      </c>
      <c r="DP431">
        <v>4</v>
      </c>
      <c r="DQ431">
        <v>0.002</v>
      </c>
      <c r="DR431">
        <v>0.003</v>
      </c>
      <c r="DS431">
        <v>8.559</v>
      </c>
      <c r="DT431">
        <v>0.154</v>
      </c>
      <c r="DU431">
        <v>420</v>
      </c>
      <c r="DV431">
        <v>13</v>
      </c>
      <c r="DW431">
        <v>1.35</v>
      </c>
      <c r="DX431">
        <v>0.35</v>
      </c>
      <c r="DY431">
        <v>-10.18685</v>
      </c>
      <c r="DZ431">
        <v>0.469368292682924</v>
      </c>
      <c r="EA431">
        <v>0.168051959299469</v>
      </c>
      <c r="EB431">
        <v>1</v>
      </c>
      <c r="EC431">
        <v>3.44943714285714</v>
      </c>
      <c r="ED431">
        <v>0.36433849850385</v>
      </c>
      <c r="EE431">
        <v>0.166781951893936</v>
      </c>
      <c r="EF431">
        <v>1</v>
      </c>
      <c r="EG431">
        <v>-0.00480165692682927</v>
      </c>
      <c r="EH431">
        <v>0.0575158087526132</v>
      </c>
      <c r="EI431">
        <v>0.00673906459575004</v>
      </c>
      <c r="EJ431">
        <v>1</v>
      </c>
      <c r="EK431">
        <v>3</v>
      </c>
      <c r="EL431">
        <v>3</v>
      </c>
      <c r="EM431" t="s">
        <v>297</v>
      </c>
      <c r="EN431">
        <v>100</v>
      </c>
      <c r="EO431">
        <v>100</v>
      </c>
      <c r="EP431">
        <v>13.09</v>
      </c>
      <c r="EQ431">
        <v>0.1534</v>
      </c>
      <c r="ER431">
        <v>5.25304998807394</v>
      </c>
      <c r="ES431">
        <v>0.0095515401478521</v>
      </c>
      <c r="ET431">
        <v>-4.08282145803731e-06</v>
      </c>
      <c r="EU431">
        <v>9.61633180237613e-10</v>
      </c>
      <c r="EV431">
        <v>-0.0133641391554055</v>
      </c>
      <c r="EW431">
        <v>0.00964955815971448</v>
      </c>
      <c r="EX431">
        <v>0.000351754833574242</v>
      </c>
      <c r="EY431">
        <v>-6.74969522547015e-06</v>
      </c>
      <c r="EZ431">
        <v>-1</v>
      </c>
      <c r="FA431">
        <v>-1</v>
      </c>
      <c r="FB431">
        <v>-1</v>
      </c>
      <c r="FC431">
        <v>-1</v>
      </c>
      <c r="FD431">
        <v>14.2</v>
      </c>
      <c r="FE431">
        <v>14.2</v>
      </c>
      <c r="FF431">
        <v>2</v>
      </c>
      <c r="FG431">
        <v>793.636</v>
      </c>
      <c r="FH431">
        <v>741.964</v>
      </c>
      <c r="FI431">
        <v>20</v>
      </c>
      <c r="FJ431">
        <v>26.6823</v>
      </c>
      <c r="FK431">
        <v>30</v>
      </c>
      <c r="FL431">
        <v>26.7476</v>
      </c>
      <c r="FM431">
        <v>26.7248</v>
      </c>
      <c r="FN431">
        <v>70.4041</v>
      </c>
      <c r="FO431">
        <v>13.6993</v>
      </c>
      <c r="FP431">
        <v>6.08919</v>
      </c>
      <c r="FQ431">
        <v>20</v>
      </c>
      <c r="FR431">
        <v>1385.11</v>
      </c>
      <c r="FS431">
        <v>12.9953</v>
      </c>
      <c r="FT431">
        <v>100.07</v>
      </c>
      <c r="FU431">
        <v>100.424</v>
      </c>
    </row>
    <row r="432" spans="1:177">
      <c r="A432">
        <v>416</v>
      </c>
      <c r="B432">
        <v>1621534399.6</v>
      </c>
      <c r="C432">
        <v>830.099999904633</v>
      </c>
      <c r="D432" t="s">
        <v>1128</v>
      </c>
      <c r="E432" t="s">
        <v>1129</v>
      </c>
      <c r="G432">
        <v>1621534399.6</v>
      </c>
      <c r="H432">
        <f>CD432*AF432*(BZ432-CA432)/(100*BS432*(1000-AF432*BZ432))</f>
        <v>0</v>
      </c>
      <c r="I432">
        <f>CD432*AF432*(BY432-BX432*(1000-AF432*CA432)/(1000-AF432*BZ432))/(100*BS432)</f>
        <v>0</v>
      </c>
      <c r="J432">
        <f>BX432 - IF(AF432&gt;1, I432*BS432*100.0/(AH432*CL432), 0)</f>
        <v>0</v>
      </c>
      <c r="K432">
        <f>((Q432-H432/2)*J432-I432)/(Q432+H432/2)</f>
        <v>0</v>
      </c>
      <c r="L432">
        <f>K432*(CE432+CF432)/1000.0</f>
        <v>0</v>
      </c>
      <c r="M432">
        <f>(BX432 - IF(AF432&gt;1, I432*BS432*100.0/(AH432*CL432), 0))*(CE432+CF432)/1000.0</f>
        <v>0</v>
      </c>
      <c r="N432">
        <f>2.0/((1/P432-1/O432)+SIGN(P432)*SQRT((1/P432-1/O432)*(1/P432-1/O432) + 4*BT432/((BT432+1)*(BT432+1))*(2*1/P432*1/O432-1/O432*1/O432)))</f>
        <v>0</v>
      </c>
      <c r="O432">
        <f>IF(LEFT(BU432,1)&lt;&gt;"0",IF(LEFT(BU432,1)="1",3.0,BV432),$D$5+$E$5*(CL432*CE432/($K$5*1000))+$F$5*(CL432*CE432/($K$5*1000))*MAX(MIN(BS432,$J$5),$I$5)*MAX(MIN(BS432,$J$5),$I$5)+$G$5*MAX(MIN(BS432,$J$5),$I$5)*(CL432*CE432/($K$5*1000))+$H$5*(CL432*CE432/($K$5*1000))*(CL432*CE432/($K$5*1000)))</f>
        <v>0</v>
      </c>
      <c r="P432">
        <f>H432*(1000-(1000*0.61365*exp(17.502*T432/(240.97+T432))/(CE432+CF432)+BZ432)/2)/(1000*0.61365*exp(17.502*T432/(240.97+T432))/(CE432+CF432)-BZ432)</f>
        <v>0</v>
      </c>
      <c r="Q432">
        <f>1/((BT432+1)/(N432/1.6)+1/(O432/1.37)) + BT432/((BT432+1)/(N432/1.6) + BT432/(O432/1.37))</f>
        <v>0</v>
      </c>
      <c r="R432">
        <f>(BP432*BR432)</f>
        <v>0</v>
      </c>
      <c r="S432">
        <f>(CG432+(R432+2*0.95*5.67E-8*(((CG432+$B$7)+273)^4-(CG432+273)^4)-44100*H432)/(1.84*29.3*O432+8*0.95*5.67E-8*(CG432+273)^3))</f>
        <v>0</v>
      </c>
      <c r="T432">
        <f>($C$7*CH432+$D$7*CI432+$E$7*S432)</f>
        <v>0</v>
      </c>
      <c r="U432">
        <f>0.61365*exp(17.502*T432/(240.97+T432))</f>
        <v>0</v>
      </c>
      <c r="V432">
        <f>(W432/X432*100)</f>
        <v>0</v>
      </c>
      <c r="W432">
        <f>BZ432*(CE432+CF432)/1000</f>
        <v>0</v>
      </c>
      <c r="X432">
        <f>0.61365*exp(17.502*CG432/(240.97+CG432))</f>
        <v>0</v>
      </c>
      <c r="Y432">
        <f>(U432-BZ432*(CE432+CF432)/1000)</f>
        <v>0</v>
      </c>
      <c r="Z432">
        <f>(-H432*44100)</f>
        <v>0</v>
      </c>
      <c r="AA432">
        <f>2*29.3*O432*0.92*(CG432-T432)</f>
        <v>0</v>
      </c>
      <c r="AB432">
        <f>2*0.95*5.67E-8*(((CG432+$B$7)+273)^4-(T432+273)^4)</f>
        <v>0</v>
      </c>
      <c r="AC432">
        <f>R432+AB432+Z432+AA432</f>
        <v>0</v>
      </c>
      <c r="AD432">
        <v>0</v>
      </c>
      <c r="AE432">
        <v>0</v>
      </c>
      <c r="AF432">
        <f>IF(AD432*$H$13&gt;=AH432,1.0,(AH432/(AH432-AD432*$H$13)))</f>
        <v>0</v>
      </c>
      <c r="AG432">
        <f>(AF432-1)*100</f>
        <v>0</v>
      </c>
      <c r="AH432">
        <f>MAX(0,($B$13+$C$13*CL432)/(1+$D$13*CL432)*CE432/(CG432+273)*$E$13)</f>
        <v>0</v>
      </c>
      <c r="AI432" t="s">
        <v>294</v>
      </c>
      <c r="AJ432">
        <v>0</v>
      </c>
      <c r="AK432">
        <v>0</v>
      </c>
      <c r="AL432">
        <f>AK432-AJ432</f>
        <v>0</v>
      </c>
      <c r="AM432">
        <f>AL432/AK432</f>
        <v>0</v>
      </c>
      <c r="AN432">
        <v>0</v>
      </c>
      <c r="AO432" t="s">
        <v>294</v>
      </c>
      <c r="AP432">
        <v>0</v>
      </c>
      <c r="AQ432">
        <v>0</v>
      </c>
      <c r="AR432">
        <f>1-AP432/AQ432</f>
        <v>0</v>
      </c>
      <c r="AS432">
        <v>0.5</v>
      </c>
      <c r="AT432">
        <f>BP432</f>
        <v>0</v>
      </c>
      <c r="AU432">
        <f>I432</f>
        <v>0</v>
      </c>
      <c r="AV432">
        <f>AR432*AS432*AT432</f>
        <v>0</v>
      </c>
      <c r="AW432">
        <f>BB432/AQ432</f>
        <v>0</v>
      </c>
      <c r="AX432">
        <f>(AU432-AN432)/AT432</f>
        <v>0</v>
      </c>
      <c r="AY432">
        <f>(AK432-AQ432)/AQ432</f>
        <v>0</v>
      </c>
      <c r="AZ432" t="s">
        <v>294</v>
      </c>
      <c r="BA432">
        <v>0</v>
      </c>
      <c r="BB432">
        <f>AQ432-BA432</f>
        <v>0</v>
      </c>
      <c r="BC432">
        <f>(AQ432-AP432)/(AQ432-BA432)</f>
        <v>0</v>
      </c>
      <c r="BD432">
        <f>(AK432-AQ432)/(AK432-BA432)</f>
        <v>0</v>
      </c>
      <c r="BE432">
        <f>(AQ432-AP432)/(AQ432-AJ432)</f>
        <v>0</v>
      </c>
      <c r="BF432">
        <f>(AK432-AQ432)/(AK432-AJ432)</f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f>$B$11*CM432+$C$11*CN432+$F$11*CO432*(1-CR432)</f>
        <v>0</v>
      </c>
      <c r="BP432">
        <f>BO432*BQ432</f>
        <v>0</v>
      </c>
      <c r="BQ432">
        <f>($B$11*$D$9+$C$11*$D$9+$F$11*((DB432+CT432)/MAX(DB432+CT432+DC432, 0.1)*$I$9+DC432/MAX(DB432+CT432+DC432, 0.1)*$J$9))/($B$11+$C$11+$F$11)</f>
        <v>0</v>
      </c>
      <c r="BR432">
        <f>($B$11*$K$9+$C$11*$K$9+$F$11*((DB432+CT432)/MAX(DB432+CT432+DC432, 0.1)*$P$9+DC432/MAX(DB432+CT432+DC432, 0.1)*$Q$9))/($B$11+$C$11+$F$11)</f>
        <v>0</v>
      </c>
      <c r="BS432">
        <v>6</v>
      </c>
      <c r="BT432">
        <v>0.5</v>
      </c>
      <c r="BU432" t="s">
        <v>295</v>
      </c>
      <c r="BV432">
        <v>2</v>
      </c>
      <c r="BW432">
        <v>1621534399.6</v>
      </c>
      <c r="BX432">
        <v>1368.85</v>
      </c>
      <c r="BY432">
        <v>1379.07</v>
      </c>
      <c r="BZ432">
        <v>12.9353</v>
      </c>
      <c r="CA432">
        <v>12.9332</v>
      </c>
      <c r="CB432">
        <v>1355.75</v>
      </c>
      <c r="CC432">
        <v>12.7819</v>
      </c>
      <c r="CD432">
        <v>699.991</v>
      </c>
      <c r="CE432">
        <v>100.923</v>
      </c>
      <c r="CF432">
        <v>0.0990746</v>
      </c>
      <c r="CG432">
        <v>22.912</v>
      </c>
      <c r="CH432">
        <v>22.8849</v>
      </c>
      <c r="CI432">
        <v>999.9</v>
      </c>
      <c r="CJ432">
        <v>0</v>
      </c>
      <c r="CK432">
        <v>0</v>
      </c>
      <c r="CL432">
        <v>10025</v>
      </c>
      <c r="CM432">
        <v>0</v>
      </c>
      <c r="CN432">
        <v>3.05316</v>
      </c>
      <c r="CO432">
        <v>600.126</v>
      </c>
      <c r="CP432">
        <v>0.933003</v>
      </c>
      <c r="CQ432">
        <v>0.0669971</v>
      </c>
      <c r="CR432">
        <v>0</v>
      </c>
      <c r="CS432">
        <v>3.4573</v>
      </c>
      <c r="CT432">
        <v>4.99951</v>
      </c>
      <c r="CU432">
        <v>84.0884</v>
      </c>
      <c r="CV432">
        <v>4815.12</v>
      </c>
      <c r="CW432">
        <v>37.562</v>
      </c>
      <c r="CX432">
        <v>41.375</v>
      </c>
      <c r="CY432">
        <v>39.937</v>
      </c>
      <c r="CZ432">
        <v>40.875</v>
      </c>
      <c r="DA432">
        <v>39.875</v>
      </c>
      <c r="DB432">
        <v>555.25</v>
      </c>
      <c r="DC432">
        <v>39.87</v>
      </c>
      <c r="DD432">
        <v>0</v>
      </c>
      <c r="DE432">
        <v>1621534403.2</v>
      </c>
      <c r="DF432">
        <v>0</v>
      </c>
      <c r="DG432">
        <v>3.46495</v>
      </c>
      <c r="DH432">
        <v>0.0757914569735022</v>
      </c>
      <c r="DI432">
        <v>0.298827348662081</v>
      </c>
      <c r="DJ432">
        <v>84.3293269230769</v>
      </c>
      <c r="DK432">
        <v>15</v>
      </c>
      <c r="DL432">
        <v>1621533543.5</v>
      </c>
      <c r="DM432" t="s">
        <v>296</v>
      </c>
      <c r="DN432">
        <v>1621533543</v>
      </c>
      <c r="DO432">
        <v>1621533543.5</v>
      </c>
      <c r="DP432">
        <v>4</v>
      </c>
      <c r="DQ432">
        <v>0.002</v>
      </c>
      <c r="DR432">
        <v>0.003</v>
      </c>
      <c r="DS432">
        <v>8.559</v>
      </c>
      <c r="DT432">
        <v>0.154</v>
      </c>
      <c r="DU432">
        <v>420</v>
      </c>
      <c r="DV432">
        <v>13</v>
      </c>
      <c r="DW432">
        <v>1.35</v>
      </c>
      <c r="DX432">
        <v>0.35</v>
      </c>
      <c r="DY432">
        <v>-10.1765285365854</v>
      </c>
      <c r="DZ432">
        <v>0.605700418118469</v>
      </c>
      <c r="EA432">
        <v>0.166379310767646</v>
      </c>
      <c r="EB432">
        <v>0</v>
      </c>
      <c r="EC432">
        <v>3.4587</v>
      </c>
      <c r="ED432">
        <v>0.0917021332091296</v>
      </c>
      <c r="EE432">
        <v>0.165479789062699</v>
      </c>
      <c r="EF432">
        <v>1</v>
      </c>
      <c r="EG432">
        <v>-0.00280170668292683</v>
      </c>
      <c r="EH432">
        <v>0.0485008394006968</v>
      </c>
      <c r="EI432">
        <v>0.00585169234706903</v>
      </c>
      <c r="EJ432">
        <v>1</v>
      </c>
      <c r="EK432">
        <v>2</v>
      </c>
      <c r="EL432">
        <v>3</v>
      </c>
      <c r="EM432" t="s">
        <v>306</v>
      </c>
      <c r="EN432">
        <v>100</v>
      </c>
      <c r="EO432">
        <v>100</v>
      </c>
      <c r="EP432">
        <v>13.1</v>
      </c>
      <c r="EQ432">
        <v>0.1534</v>
      </c>
      <c r="ER432">
        <v>5.25304998807394</v>
      </c>
      <c r="ES432">
        <v>0.0095515401478521</v>
      </c>
      <c r="ET432">
        <v>-4.08282145803731e-06</v>
      </c>
      <c r="EU432">
        <v>9.61633180237613e-10</v>
      </c>
      <c r="EV432">
        <v>-0.0133641391554055</v>
      </c>
      <c r="EW432">
        <v>0.00964955815971448</v>
      </c>
      <c r="EX432">
        <v>0.000351754833574242</v>
      </c>
      <c r="EY432">
        <v>-6.74969522547015e-06</v>
      </c>
      <c r="EZ432">
        <v>-1</v>
      </c>
      <c r="FA432">
        <v>-1</v>
      </c>
      <c r="FB432">
        <v>-1</v>
      </c>
      <c r="FC432">
        <v>-1</v>
      </c>
      <c r="FD432">
        <v>14.3</v>
      </c>
      <c r="FE432">
        <v>14.3</v>
      </c>
      <c r="FF432">
        <v>2</v>
      </c>
      <c r="FG432">
        <v>793.814</v>
      </c>
      <c r="FH432">
        <v>741.363</v>
      </c>
      <c r="FI432">
        <v>20.0001</v>
      </c>
      <c r="FJ432">
        <v>26.6818</v>
      </c>
      <c r="FK432">
        <v>30.0001</v>
      </c>
      <c r="FL432">
        <v>26.7476</v>
      </c>
      <c r="FM432">
        <v>26.7229</v>
      </c>
      <c r="FN432">
        <v>70.5022</v>
      </c>
      <c r="FO432">
        <v>13.6993</v>
      </c>
      <c r="FP432">
        <v>6.08919</v>
      </c>
      <c r="FQ432">
        <v>20</v>
      </c>
      <c r="FR432">
        <v>1388.49</v>
      </c>
      <c r="FS432">
        <v>12.9953</v>
      </c>
      <c r="FT432">
        <v>100.071</v>
      </c>
      <c r="FU432">
        <v>100.429</v>
      </c>
    </row>
    <row r="433" spans="1:177">
      <c r="A433">
        <v>417</v>
      </c>
      <c r="B433">
        <v>1621534401.6</v>
      </c>
      <c r="C433">
        <v>832.099999904633</v>
      </c>
      <c r="D433" t="s">
        <v>1130</v>
      </c>
      <c r="E433" t="s">
        <v>1131</v>
      </c>
      <c r="G433">
        <v>1621534401.6</v>
      </c>
      <c r="H433">
        <f>CD433*AF433*(BZ433-CA433)/(100*BS433*(1000-AF433*BZ433))</f>
        <v>0</v>
      </c>
      <c r="I433">
        <f>CD433*AF433*(BY433-BX433*(1000-AF433*CA433)/(1000-AF433*BZ433))/(100*BS433)</f>
        <v>0</v>
      </c>
      <c r="J433">
        <f>BX433 - IF(AF433&gt;1, I433*BS433*100.0/(AH433*CL433), 0)</f>
        <v>0</v>
      </c>
      <c r="K433">
        <f>((Q433-H433/2)*J433-I433)/(Q433+H433/2)</f>
        <v>0</v>
      </c>
      <c r="L433">
        <f>K433*(CE433+CF433)/1000.0</f>
        <v>0</v>
      </c>
      <c r="M433">
        <f>(BX433 - IF(AF433&gt;1, I433*BS433*100.0/(AH433*CL433), 0))*(CE433+CF433)/1000.0</f>
        <v>0</v>
      </c>
      <c r="N433">
        <f>2.0/((1/P433-1/O433)+SIGN(P433)*SQRT((1/P433-1/O433)*(1/P433-1/O433) + 4*BT433/((BT433+1)*(BT433+1))*(2*1/P433*1/O433-1/O433*1/O433)))</f>
        <v>0</v>
      </c>
      <c r="O433">
        <f>IF(LEFT(BU433,1)&lt;&gt;"0",IF(LEFT(BU433,1)="1",3.0,BV433),$D$5+$E$5*(CL433*CE433/($K$5*1000))+$F$5*(CL433*CE433/($K$5*1000))*MAX(MIN(BS433,$J$5),$I$5)*MAX(MIN(BS433,$J$5),$I$5)+$G$5*MAX(MIN(BS433,$J$5),$I$5)*(CL433*CE433/($K$5*1000))+$H$5*(CL433*CE433/($K$5*1000))*(CL433*CE433/($K$5*1000)))</f>
        <v>0</v>
      </c>
      <c r="P433">
        <f>H433*(1000-(1000*0.61365*exp(17.502*T433/(240.97+T433))/(CE433+CF433)+BZ433)/2)/(1000*0.61365*exp(17.502*T433/(240.97+T433))/(CE433+CF433)-BZ433)</f>
        <v>0</v>
      </c>
      <c r="Q433">
        <f>1/((BT433+1)/(N433/1.6)+1/(O433/1.37)) + BT433/((BT433+1)/(N433/1.6) + BT433/(O433/1.37))</f>
        <v>0</v>
      </c>
      <c r="R433">
        <f>(BP433*BR433)</f>
        <v>0</v>
      </c>
      <c r="S433">
        <f>(CG433+(R433+2*0.95*5.67E-8*(((CG433+$B$7)+273)^4-(CG433+273)^4)-44100*H433)/(1.84*29.3*O433+8*0.95*5.67E-8*(CG433+273)^3))</f>
        <v>0</v>
      </c>
      <c r="T433">
        <f>($C$7*CH433+$D$7*CI433+$E$7*S433)</f>
        <v>0</v>
      </c>
      <c r="U433">
        <f>0.61365*exp(17.502*T433/(240.97+T433))</f>
        <v>0</v>
      </c>
      <c r="V433">
        <f>(W433/X433*100)</f>
        <v>0</v>
      </c>
      <c r="W433">
        <f>BZ433*(CE433+CF433)/1000</f>
        <v>0</v>
      </c>
      <c r="X433">
        <f>0.61365*exp(17.502*CG433/(240.97+CG433))</f>
        <v>0</v>
      </c>
      <c r="Y433">
        <f>(U433-BZ433*(CE433+CF433)/1000)</f>
        <v>0</v>
      </c>
      <c r="Z433">
        <f>(-H433*44100)</f>
        <v>0</v>
      </c>
      <c r="AA433">
        <f>2*29.3*O433*0.92*(CG433-T433)</f>
        <v>0</v>
      </c>
      <c r="AB433">
        <f>2*0.95*5.67E-8*(((CG433+$B$7)+273)^4-(T433+273)^4)</f>
        <v>0</v>
      </c>
      <c r="AC433">
        <f>R433+AB433+Z433+AA433</f>
        <v>0</v>
      </c>
      <c r="AD433">
        <v>0</v>
      </c>
      <c r="AE433">
        <v>0</v>
      </c>
      <c r="AF433">
        <f>IF(AD433*$H$13&gt;=AH433,1.0,(AH433/(AH433-AD433*$H$13)))</f>
        <v>0</v>
      </c>
      <c r="AG433">
        <f>(AF433-1)*100</f>
        <v>0</v>
      </c>
      <c r="AH433">
        <f>MAX(0,($B$13+$C$13*CL433)/(1+$D$13*CL433)*CE433/(CG433+273)*$E$13)</f>
        <v>0</v>
      </c>
      <c r="AI433" t="s">
        <v>294</v>
      </c>
      <c r="AJ433">
        <v>0</v>
      </c>
      <c r="AK433">
        <v>0</v>
      </c>
      <c r="AL433">
        <f>AK433-AJ433</f>
        <v>0</v>
      </c>
      <c r="AM433">
        <f>AL433/AK433</f>
        <v>0</v>
      </c>
      <c r="AN433">
        <v>0</v>
      </c>
      <c r="AO433" t="s">
        <v>294</v>
      </c>
      <c r="AP433">
        <v>0</v>
      </c>
      <c r="AQ433">
        <v>0</v>
      </c>
      <c r="AR433">
        <f>1-AP433/AQ433</f>
        <v>0</v>
      </c>
      <c r="AS433">
        <v>0.5</v>
      </c>
      <c r="AT433">
        <f>BP433</f>
        <v>0</v>
      </c>
      <c r="AU433">
        <f>I433</f>
        <v>0</v>
      </c>
      <c r="AV433">
        <f>AR433*AS433*AT433</f>
        <v>0</v>
      </c>
      <c r="AW433">
        <f>BB433/AQ433</f>
        <v>0</v>
      </c>
      <c r="AX433">
        <f>(AU433-AN433)/AT433</f>
        <v>0</v>
      </c>
      <c r="AY433">
        <f>(AK433-AQ433)/AQ433</f>
        <v>0</v>
      </c>
      <c r="AZ433" t="s">
        <v>294</v>
      </c>
      <c r="BA433">
        <v>0</v>
      </c>
      <c r="BB433">
        <f>AQ433-BA433</f>
        <v>0</v>
      </c>
      <c r="BC433">
        <f>(AQ433-AP433)/(AQ433-BA433)</f>
        <v>0</v>
      </c>
      <c r="BD433">
        <f>(AK433-AQ433)/(AK433-BA433)</f>
        <v>0</v>
      </c>
      <c r="BE433">
        <f>(AQ433-AP433)/(AQ433-AJ433)</f>
        <v>0</v>
      </c>
      <c r="BF433">
        <f>(AK433-AQ433)/(AK433-AJ433)</f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f>$B$11*CM433+$C$11*CN433+$F$11*CO433*(1-CR433)</f>
        <v>0</v>
      </c>
      <c r="BP433">
        <f>BO433*BQ433</f>
        <v>0</v>
      </c>
      <c r="BQ433">
        <f>($B$11*$D$9+$C$11*$D$9+$F$11*((DB433+CT433)/MAX(DB433+CT433+DC433, 0.1)*$I$9+DC433/MAX(DB433+CT433+DC433, 0.1)*$J$9))/($B$11+$C$11+$F$11)</f>
        <v>0</v>
      </c>
      <c r="BR433">
        <f>($B$11*$K$9+$C$11*$K$9+$F$11*((DB433+CT433)/MAX(DB433+CT433+DC433, 0.1)*$P$9+DC433/MAX(DB433+CT433+DC433, 0.1)*$Q$9))/($B$11+$C$11+$F$11)</f>
        <v>0</v>
      </c>
      <c r="BS433">
        <v>6</v>
      </c>
      <c r="BT433">
        <v>0.5</v>
      </c>
      <c r="BU433" t="s">
        <v>295</v>
      </c>
      <c r="BV433">
        <v>2</v>
      </c>
      <c r="BW433">
        <v>1621534401.6</v>
      </c>
      <c r="BX433">
        <v>1372.22</v>
      </c>
      <c r="BY433">
        <v>1382.14</v>
      </c>
      <c r="BZ433">
        <v>12.9358</v>
      </c>
      <c r="CA433">
        <v>12.9338</v>
      </c>
      <c r="CB433">
        <v>1359.11</v>
      </c>
      <c r="CC433">
        <v>12.7824</v>
      </c>
      <c r="CD433">
        <v>700.117</v>
      </c>
      <c r="CE433">
        <v>100.923</v>
      </c>
      <c r="CF433">
        <v>0.0995037</v>
      </c>
      <c r="CG433">
        <v>22.9162</v>
      </c>
      <c r="CH433">
        <v>22.882</v>
      </c>
      <c r="CI433">
        <v>999.9</v>
      </c>
      <c r="CJ433">
        <v>0</v>
      </c>
      <c r="CK433">
        <v>0</v>
      </c>
      <c r="CL433">
        <v>10010</v>
      </c>
      <c r="CM433">
        <v>0</v>
      </c>
      <c r="CN433">
        <v>3.05316</v>
      </c>
      <c r="CO433">
        <v>600.127</v>
      </c>
      <c r="CP433">
        <v>0.933003</v>
      </c>
      <c r="CQ433">
        <v>0.0669971</v>
      </c>
      <c r="CR433">
        <v>0</v>
      </c>
      <c r="CS433">
        <v>3.65</v>
      </c>
      <c r="CT433">
        <v>4.99951</v>
      </c>
      <c r="CU433">
        <v>83.5793</v>
      </c>
      <c r="CV433">
        <v>4815.13</v>
      </c>
      <c r="CW433">
        <v>37.562</v>
      </c>
      <c r="CX433">
        <v>41.375</v>
      </c>
      <c r="CY433">
        <v>39.937</v>
      </c>
      <c r="CZ433">
        <v>40.875</v>
      </c>
      <c r="DA433">
        <v>39.812</v>
      </c>
      <c r="DB433">
        <v>555.26</v>
      </c>
      <c r="DC433">
        <v>39.87</v>
      </c>
      <c r="DD433">
        <v>0</v>
      </c>
      <c r="DE433">
        <v>1621534405.6</v>
      </c>
      <c r="DF433">
        <v>0</v>
      </c>
      <c r="DG433">
        <v>3.47835769230769</v>
      </c>
      <c r="DH433">
        <v>-0.130116235471582</v>
      </c>
      <c r="DI433">
        <v>-1.89114187852611</v>
      </c>
      <c r="DJ433">
        <v>84.2507346153846</v>
      </c>
      <c r="DK433">
        <v>15</v>
      </c>
      <c r="DL433">
        <v>1621533543.5</v>
      </c>
      <c r="DM433" t="s">
        <v>296</v>
      </c>
      <c r="DN433">
        <v>1621533543</v>
      </c>
      <c r="DO433">
        <v>1621533543.5</v>
      </c>
      <c r="DP433">
        <v>4</v>
      </c>
      <c r="DQ433">
        <v>0.002</v>
      </c>
      <c r="DR433">
        <v>0.003</v>
      </c>
      <c r="DS433">
        <v>8.559</v>
      </c>
      <c r="DT433">
        <v>0.154</v>
      </c>
      <c r="DU433">
        <v>420</v>
      </c>
      <c r="DV433">
        <v>13</v>
      </c>
      <c r="DW433">
        <v>1.35</v>
      </c>
      <c r="DX433">
        <v>0.35</v>
      </c>
      <c r="DY433">
        <v>-10.1606968292683</v>
      </c>
      <c r="DZ433">
        <v>0.417038675958172</v>
      </c>
      <c r="EA433">
        <v>0.15520868973094</v>
      </c>
      <c r="EB433">
        <v>1</v>
      </c>
      <c r="EC433">
        <v>3.45419411764706</v>
      </c>
      <c r="ED433">
        <v>0.247004226542686</v>
      </c>
      <c r="EE433">
        <v>0.148454336297051</v>
      </c>
      <c r="EF433">
        <v>1</v>
      </c>
      <c r="EG433">
        <v>-0.001106494</v>
      </c>
      <c r="EH433">
        <v>0.0420645751358885</v>
      </c>
      <c r="EI433">
        <v>0.00522665866063669</v>
      </c>
      <c r="EJ433">
        <v>1</v>
      </c>
      <c r="EK433">
        <v>3</v>
      </c>
      <c r="EL433">
        <v>3</v>
      </c>
      <c r="EM433" t="s">
        <v>297</v>
      </c>
      <c r="EN433">
        <v>100</v>
      </c>
      <c r="EO433">
        <v>100</v>
      </c>
      <c r="EP433">
        <v>13.11</v>
      </c>
      <c r="EQ433">
        <v>0.1534</v>
      </c>
      <c r="ER433">
        <v>5.25304998807394</v>
      </c>
      <c r="ES433">
        <v>0.0095515401478521</v>
      </c>
      <c r="ET433">
        <v>-4.08282145803731e-06</v>
      </c>
      <c r="EU433">
        <v>9.61633180237613e-10</v>
      </c>
      <c r="EV433">
        <v>-0.0133641391554055</v>
      </c>
      <c r="EW433">
        <v>0.00964955815971448</v>
      </c>
      <c r="EX433">
        <v>0.000351754833574242</v>
      </c>
      <c r="EY433">
        <v>-6.74969522547015e-06</v>
      </c>
      <c r="EZ433">
        <v>-1</v>
      </c>
      <c r="FA433">
        <v>-1</v>
      </c>
      <c r="FB433">
        <v>-1</v>
      </c>
      <c r="FC433">
        <v>-1</v>
      </c>
      <c r="FD433">
        <v>14.3</v>
      </c>
      <c r="FE433">
        <v>14.3</v>
      </c>
      <c r="FF433">
        <v>2</v>
      </c>
      <c r="FG433">
        <v>793.458</v>
      </c>
      <c r="FH433">
        <v>741.553</v>
      </c>
      <c r="FI433">
        <v>20.0001</v>
      </c>
      <c r="FJ433">
        <v>26.68</v>
      </c>
      <c r="FK433">
        <v>30</v>
      </c>
      <c r="FL433">
        <v>26.7476</v>
      </c>
      <c r="FM433">
        <v>26.7229</v>
      </c>
      <c r="FN433">
        <v>70.6293</v>
      </c>
      <c r="FO433">
        <v>13.6993</v>
      </c>
      <c r="FP433">
        <v>6.08919</v>
      </c>
      <c r="FQ433">
        <v>20</v>
      </c>
      <c r="FR433">
        <v>1391.87</v>
      </c>
      <c r="FS433">
        <v>12.9953</v>
      </c>
      <c r="FT433">
        <v>100.072</v>
      </c>
      <c r="FU433">
        <v>100.429</v>
      </c>
    </row>
    <row r="434" spans="1:177">
      <c r="A434">
        <v>418</v>
      </c>
      <c r="B434">
        <v>1621534403.6</v>
      </c>
      <c r="C434">
        <v>834.099999904633</v>
      </c>
      <c r="D434" t="s">
        <v>1132</v>
      </c>
      <c r="E434" t="s">
        <v>1133</v>
      </c>
      <c r="G434">
        <v>1621534403.6</v>
      </c>
      <c r="H434">
        <f>CD434*AF434*(BZ434-CA434)/(100*BS434*(1000-AF434*BZ434))</f>
        <v>0</v>
      </c>
      <c r="I434">
        <f>CD434*AF434*(BY434-BX434*(1000-AF434*CA434)/(1000-AF434*BZ434))/(100*BS434)</f>
        <v>0</v>
      </c>
      <c r="J434">
        <f>BX434 - IF(AF434&gt;1, I434*BS434*100.0/(AH434*CL434), 0)</f>
        <v>0</v>
      </c>
      <c r="K434">
        <f>((Q434-H434/2)*J434-I434)/(Q434+H434/2)</f>
        <v>0</v>
      </c>
      <c r="L434">
        <f>K434*(CE434+CF434)/1000.0</f>
        <v>0</v>
      </c>
      <c r="M434">
        <f>(BX434 - IF(AF434&gt;1, I434*BS434*100.0/(AH434*CL434), 0))*(CE434+CF434)/1000.0</f>
        <v>0</v>
      </c>
      <c r="N434">
        <f>2.0/((1/P434-1/O434)+SIGN(P434)*SQRT((1/P434-1/O434)*(1/P434-1/O434) + 4*BT434/((BT434+1)*(BT434+1))*(2*1/P434*1/O434-1/O434*1/O434)))</f>
        <v>0</v>
      </c>
      <c r="O434">
        <f>IF(LEFT(BU434,1)&lt;&gt;"0",IF(LEFT(BU434,1)="1",3.0,BV434),$D$5+$E$5*(CL434*CE434/($K$5*1000))+$F$5*(CL434*CE434/($K$5*1000))*MAX(MIN(BS434,$J$5),$I$5)*MAX(MIN(BS434,$J$5),$I$5)+$G$5*MAX(MIN(BS434,$J$5),$I$5)*(CL434*CE434/($K$5*1000))+$H$5*(CL434*CE434/($K$5*1000))*(CL434*CE434/($K$5*1000)))</f>
        <v>0</v>
      </c>
      <c r="P434">
        <f>H434*(1000-(1000*0.61365*exp(17.502*T434/(240.97+T434))/(CE434+CF434)+BZ434)/2)/(1000*0.61365*exp(17.502*T434/(240.97+T434))/(CE434+CF434)-BZ434)</f>
        <v>0</v>
      </c>
      <c r="Q434">
        <f>1/((BT434+1)/(N434/1.6)+1/(O434/1.37)) + BT434/((BT434+1)/(N434/1.6) + BT434/(O434/1.37))</f>
        <v>0</v>
      </c>
      <c r="R434">
        <f>(BP434*BR434)</f>
        <v>0</v>
      </c>
      <c r="S434">
        <f>(CG434+(R434+2*0.95*5.67E-8*(((CG434+$B$7)+273)^4-(CG434+273)^4)-44100*H434)/(1.84*29.3*O434+8*0.95*5.67E-8*(CG434+273)^3))</f>
        <v>0</v>
      </c>
      <c r="T434">
        <f>($C$7*CH434+$D$7*CI434+$E$7*S434)</f>
        <v>0</v>
      </c>
      <c r="U434">
        <f>0.61365*exp(17.502*T434/(240.97+T434))</f>
        <v>0</v>
      </c>
      <c r="V434">
        <f>(W434/X434*100)</f>
        <v>0</v>
      </c>
      <c r="W434">
        <f>BZ434*(CE434+CF434)/1000</f>
        <v>0</v>
      </c>
      <c r="X434">
        <f>0.61365*exp(17.502*CG434/(240.97+CG434))</f>
        <v>0</v>
      </c>
      <c r="Y434">
        <f>(U434-BZ434*(CE434+CF434)/1000)</f>
        <v>0</v>
      </c>
      <c r="Z434">
        <f>(-H434*44100)</f>
        <v>0</v>
      </c>
      <c r="AA434">
        <f>2*29.3*O434*0.92*(CG434-T434)</f>
        <v>0</v>
      </c>
      <c r="AB434">
        <f>2*0.95*5.67E-8*(((CG434+$B$7)+273)^4-(T434+273)^4)</f>
        <v>0</v>
      </c>
      <c r="AC434">
        <f>R434+AB434+Z434+AA434</f>
        <v>0</v>
      </c>
      <c r="AD434">
        <v>0</v>
      </c>
      <c r="AE434">
        <v>0</v>
      </c>
      <c r="AF434">
        <f>IF(AD434*$H$13&gt;=AH434,1.0,(AH434/(AH434-AD434*$H$13)))</f>
        <v>0</v>
      </c>
      <c r="AG434">
        <f>(AF434-1)*100</f>
        <v>0</v>
      </c>
      <c r="AH434">
        <f>MAX(0,($B$13+$C$13*CL434)/(1+$D$13*CL434)*CE434/(CG434+273)*$E$13)</f>
        <v>0</v>
      </c>
      <c r="AI434" t="s">
        <v>294</v>
      </c>
      <c r="AJ434">
        <v>0</v>
      </c>
      <c r="AK434">
        <v>0</v>
      </c>
      <c r="AL434">
        <f>AK434-AJ434</f>
        <v>0</v>
      </c>
      <c r="AM434">
        <f>AL434/AK434</f>
        <v>0</v>
      </c>
      <c r="AN434">
        <v>0</v>
      </c>
      <c r="AO434" t="s">
        <v>294</v>
      </c>
      <c r="AP434">
        <v>0</v>
      </c>
      <c r="AQ434">
        <v>0</v>
      </c>
      <c r="AR434">
        <f>1-AP434/AQ434</f>
        <v>0</v>
      </c>
      <c r="AS434">
        <v>0.5</v>
      </c>
      <c r="AT434">
        <f>BP434</f>
        <v>0</v>
      </c>
      <c r="AU434">
        <f>I434</f>
        <v>0</v>
      </c>
      <c r="AV434">
        <f>AR434*AS434*AT434</f>
        <v>0</v>
      </c>
      <c r="AW434">
        <f>BB434/AQ434</f>
        <v>0</v>
      </c>
      <c r="AX434">
        <f>(AU434-AN434)/AT434</f>
        <v>0</v>
      </c>
      <c r="AY434">
        <f>(AK434-AQ434)/AQ434</f>
        <v>0</v>
      </c>
      <c r="AZ434" t="s">
        <v>294</v>
      </c>
      <c r="BA434">
        <v>0</v>
      </c>
      <c r="BB434">
        <f>AQ434-BA434</f>
        <v>0</v>
      </c>
      <c r="BC434">
        <f>(AQ434-AP434)/(AQ434-BA434)</f>
        <v>0</v>
      </c>
      <c r="BD434">
        <f>(AK434-AQ434)/(AK434-BA434)</f>
        <v>0</v>
      </c>
      <c r="BE434">
        <f>(AQ434-AP434)/(AQ434-AJ434)</f>
        <v>0</v>
      </c>
      <c r="BF434">
        <f>(AK434-AQ434)/(AK434-AJ434)</f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f>$B$11*CM434+$C$11*CN434+$F$11*CO434*(1-CR434)</f>
        <v>0</v>
      </c>
      <c r="BP434">
        <f>BO434*BQ434</f>
        <v>0</v>
      </c>
      <c r="BQ434">
        <f>($B$11*$D$9+$C$11*$D$9+$F$11*((DB434+CT434)/MAX(DB434+CT434+DC434, 0.1)*$I$9+DC434/MAX(DB434+CT434+DC434, 0.1)*$J$9))/($B$11+$C$11+$F$11)</f>
        <v>0</v>
      </c>
      <c r="BR434">
        <f>($B$11*$K$9+$C$11*$K$9+$F$11*((DB434+CT434)/MAX(DB434+CT434+DC434, 0.1)*$P$9+DC434/MAX(DB434+CT434+DC434, 0.1)*$Q$9))/($B$11+$C$11+$F$11)</f>
        <v>0</v>
      </c>
      <c r="BS434">
        <v>6</v>
      </c>
      <c r="BT434">
        <v>0.5</v>
      </c>
      <c r="BU434" t="s">
        <v>295</v>
      </c>
      <c r="BV434">
        <v>2</v>
      </c>
      <c r="BW434">
        <v>1621534403.6</v>
      </c>
      <c r="BX434">
        <v>1375.68</v>
      </c>
      <c r="BY434">
        <v>1385.2</v>
      </c>
      <c r="BZ434">
        <v>12.9305</v>
      </c>
      <c r="CA434">
        <v>12.9261</v>
      </c>
      <c r="CB434">
        <v>1362.56</v>
      </c>
      <c r="CC434">
        <v>12.7772</v>
      </c>
      <c r="CD434">
        <v>700.138</v>
      </c>
      <c r="CE434">
        <v>100.921</v>
      </c>
      <c r="CF434">
        <v>0.100769</v>
      </c>
      <c r="CG434">
        <v>22.9154</v>
      </c>
      <c r="CH434">
        <v>22.9173</v>
      </c>
      <c r="CI434">
        <v>999.9</v>
      </c>
      <c r="CJ434">
        <v>0</v>
      </c>
      <c r="CK434">
        <v>0</v>
      </c>
      <c r="CL434">
        <v>10025</v>
      </c>
      <c r="CM434">
        <v>0</v>
      </c>
      <c r="CN434">
        <v>3.05316</v>
      </c>
      <c r="CO434">
        <v>600.125</v>
      </c>
      <c r="CP434">
        <v>0.933003</v>
      </c>
      <c r="CQ434">
        <v>0.0669971</v>
      </c>
      <c r="CR434">
        <v>0</v>
      </c>
      <c r="CS434">
        <v>3.1757</v>
      </c>
      <c r="CT434">
        <v>4.99951</v>
      </c>
      <c r="CU434">
        <v>84.2761</v>
      </c>
      <c r="CV434">
        <v>4815.11</v>
      </c>
      <c r="CW434">
        <v>37.562</v>
      </c>
      <c r="CX434">
        <v>41.375</v>
      </c>
      <c r="CY434">
        <v>39.937</v>
      </c>
      <c r="CZ434">
        <v>40.875</v>
      </c>
      <c r="DA434">
        <v>39.875</v>
      </c>
      <c r="DB434">
        <v>555.25</v>
      </c>
      <c r="DC434">
        <v>39.87</v>
      </c>
      <c r="DD434">
        <v>0</v>
      </c>
      <c r="DE434">
        <v>1621534407.4</v>
      </c>
      <c r="DF434">
        <v>0</v>
      </c>
      <c r="DG434">
        <v>3.473712</v>
      </c>
      <c r="DH434">
        <v>-0.38759231028742</v>
      </c>
      <c r="DI434">
        <v>-2.8177076813198</v>
      </c>
      <c r="DJ434">
        <v>84.238984</v>
      </c>
      <c r="DK434">
        <v>15</v>
      </c>
      <c r="DL434">
        <v>1621533543.5</v>
      </c>
      <c r="DM434" t="s">
        <v>296</v>
      </c>
      <c r="DN434">
        <v>1621533543</v>
      </c>
      <c r="DO434">
        <v>1621533543.5</v>
      </c>
      <c r="DP434">
        <v>4</v>
      </c>
      <c r="DQ434">
        <v>0.002</v>
      </c>
      <c r="DR434">
        <v>0.003</v>
      </c>
      <c r="DS434">
        <v>8.559</v>
      </c>
      <c r="DT434">
        <v>0.154</v>
      </c>
      <c r="DU434">
        <v>420</v>
      </c>
      <c r="DV434">
        <v>13</v>
      </c>
      <c r="DW434">
        <v>1.35</v>
      </c>
      <c r="DX434">
        <v>0.35</v>
      </c>
      <c r="DY434">
        <v>-10.14104</v>
      </c>
      <c r="DZ434">
        <v>0.914512264808377</v>
      </c>
      <c r="EA434">
        <v>0.17833413922924</v>
      </c>
      <c r="EB434">
        <v>0</v>
      </c>
      <c r="EC434">
        <v>3.46604285714286</v>
      </c>
      <c r="ED434">
        <v>0.16563052837573</v>
      </c>
      <c r="EE434">
        <v>0.148916304941907</v>
      </c>
      <c r="EF434">
        <v>1</v>
      </c>
      <c r="EG434">
        <v>-3.80530243902439e-05</v>
      </c>
      <c r="EH434">
        <v>0.0354495434843206</v>
      </c>
      <c r="EI434">
        <v>0.00462867890944229</v>
      </c>
      <c r="EJ434">
        <v>1</v>
      </c>
      <c r="EK434">
        <v>2</v>
      </c>
      <c r="EL434">
        <v>3</v>
      </c>
      <c r="EM434" t="s">
        <v>306</v>
      </c>
      <c r="EN434">
        <v>100</v>
      </c>
      <c r="EO434">
        <v>100</v>
      </c>
      <c r="EP434">
        <v>13.12</v>
      </c>
      <c r="EQ434">
        <v>0.1533</v>
      </c>
      <c r="ER434">
        <v>5.25304998807394</v>
      </c>
      <c r="ES434">
        <v>0.0095515401478521</v>
      </c>
      <c r="ET434">
        <v>-4.08282145803731e-06</v>
      </c>
      <c r="EU434">
        <v>9.61633180237613e-10</v>
      </c>
      <c r="EV434">
        <v>-0.0133641391554055</v>
      </c>
      <c r="EW434">
        <v>0.00964955815971448</v>
      </c>
      <c r="EX434">
        <v>0.000351754833574242</v>
      </c>
      <c r="EY434">
        <v>-6.74969522547015e-06</v>
      </c>
      <c r="EZ434">
        <v>-1</v>
      </c>
      <c r="FA434">
        <v>-1</v>
      </c>
      <c r="FB434">
        <v>-1</v>
      </c>
      <c r="FC434">
        <v>-1</v>
      </c>
      <c r="FD434">
        <v>14.3</v>
      </c>
      <c r="FE434">
        <v>14.3</v>
      </c>
      <c r="FF434">
        <v>2</v>
      </c>
      <c r="FG434">
        <v>792.924</v>
      </c>
      <c r="FH434">
        <v>741.932</v>
      </c>
      <c r="FI434">
        <v>20.0003</v>
      </c>
      <c r="FJ434">
        <v>26.68</v>
      </c>
      <c r="FK434">
        <v>30</v>
      </c>
      <c r="FL434">
        <v>26.7476</v>
      </c>
      <c r="FM434">
        <v>26.7229</v>
      </c>
      <c r="FN434">
        <v>70.7637</v>
      </c>
      <c r="FO434">
        <v>13.6993</v>
      </c>
      <c r="FP434">
        <v>6.08919</v>
      </c>
      <c r="FQ434">
        <v>20</v>
      </c>
      <c r="FR434">
        <v>1395.26</v>
      </c>
      <c r="FS434">
        <v>12.9953</v>
      </c>
      <c r="FT434">
        <v>100.074</v>
      </c>
      <c r="FU434">
        <v>100.425</v>
      </c>
    </row>
    <row r="435" spans="1:177">
      <c r="A435">
        <v>419</v>
      </c>
      <c r="B435">
        <v>1621534405.6</v>
      </c>
      <c r="C435">
        <v>836.099999904633</v>
      </c>
      <c r="D435" t="s">
        <v>1134</v>
      </c>
      <c r="E435" t="s">
        <v>1135</v>
      </c>
      <c r="G435">
        <v>1621534405.6</v>
      </c>
      <c r="H435">
        <f>CD435*AF435*(BZ435-CA435)/(100*BS435*(1000-AF435*BZ435))</f>
        <v>0</v>
      </c>
      <c r="I435">
        <f>CD435*AF435*(BY435-BX435*(1000-AF435*CA435)/(1000-AF435*BZ435))/(100*BS435)</f>
        <v>0</v>
      </c>
      <c r="J435">
        <f>BX435 - IF(AF435&gt;1, I435*BS435*100.0/(AH435*CL435), 0)</f>
        <v>0</v>
      </c>
      <c r="K435">
        <f>((Q435-H435/2)*J435-I435)/(Q435+H435/2)</f>
        <v>0</v>
      </c>
      <c r="L435">
        <f>K435*(CE435+CF435)/1000.0</f>
        <v>0</v>
      </c>
      <c r="M435">
        <f>(BX435 - IF(AF435&gt;1, I435*BS435*100.0/(AH435*CL435), 0))*(CE435+CF435)/1000.0</f>
        <v>0</v>
      </c>
      <c r="N435">
        <f>2.0/((1/P435-1/O435)+SIGN(P435)*SQRT((1/P435-1/O435)*(1/P435-1/O435) + 4*BT435/((BT435+1)*(BT435+1))*(2*1/P435*1/O435-1/O435*1/O435)))</f>
        <v>0</v>
      </c>
      <c r="O435">
        <f>IF(LEFT(BU435,1)&lt;&gt;"0",IF(LEFT(BU435,1)="1",3.0,BV435),$D$5+$E$5*(CL435*CE435/($K$5*1000))+$F$5*(CL435*CE435/($K$5*1000))*MAX(MIN(BS435,$J$5),$I$5)*MAX(MIN(BS435,$J$5),$I$5)+$G$5*MAX(MIN(BS435,$J$5),$I$5)*(CL435*CE435/($K$5*1000))+$H$5*(CL435*CE435/($K$5*1000))*(CL435*CE435/($K$5*1000)))</f>
        <v>0</v>
      </c>
      <c r="P435">
        <f>H435*(1000-(1000*0.61365*exp(17.502*T435/(240.97+T435))/(CE435+CF435)+BZ435)/2)/(1000*0.61365*exp(17.502*T435/(240.97+T435))/(CE435+CF435)-BZ435)</f>
        <v>0</v>
      </c>
      <c r="Q435">
        <f>1/((BT435+1)/(N435/1.6)+1/(O435/1.37)) + BT435/((BT435+1)/(N435/1.6) + BT435/(O435/1.37))</f>
        <v>0</v>
      </c>
      <c r="R435">
        <f>(BP435*BR435)</f>
        <v>0</v>
      </c>
      <c r="S435">
        <f>(CG435+(R435+2*0.95*5.67E-8*(((CG435+$B$7)+273)^4-(CG435+273)^4)-44100*H435)/(1.84*29.3*O435+8*0.95*5.67E-8*(CG435+273)^3))</f>
        <v>0</v>
      </c>
      <c r="T435">
        <f>($C$7*CH435+$D$7*CI435+$E$7*S435)</f>
        <v>0</v>
      </c>
      <c r="U435">
        <f>0.61365*exp(17.502*T435/(240.97+T435))</f>
        <v>0</v>
      </c>
      <c r="V435">
        <f>(W435/X435*100)</f>
        <v>0</v>
      </c>
      <c r="W435">
        <f>BZ435*(CE435+CF435)/1000</f>
        <v>0</v>
      </c>
      <c r="X435">
        <f>0.61365*exp(17.502*CG435/(240.97+CG435))</f>
        <v>0</v>
      </c>
      <c r="Y435">
        <f>(U435-BZ435*(CE435+CF435)/1000)</f>
        <v>0</v>
      </c>
      <c r="Z435">
        <f>(-H435*44100)</f>
        <v>0</v>
      </c>
      <c r="AA435">
        <f>2*29.3*O435*0.92*(CG435-T435)</f>
        <v>0</v>
      </c>
      <c r="AB435">
        <f>2*0.95*5.67E-8*(((CG435+$B$7)+273)^4-(T435+273)^4)</f>
        <v>0</v>
      </c>
      <c r="AC435">
        <f>R435+AB435+Z435+AA435</f>
        <v>0</v>
      </c>
      <c r="AD435">
        <v>0</v>
      </c>
      <c r="AE435">
        <v>0</v>
      </c>
      <c r="AF435">
        <f>IF(AD435*$H$13&gt;=AH435,1.0,(AH435/(AH435-AD435*$H$13)))</f>
        <v>0</v>
      </c>
      <c r="AG435">
        <f>(AF435-1)*100</f>
        <v>0</v>
      </c>
      <c r="AH435">
        <f>MAX(0,($B$13+$C$13*CL435)/(1+$D$13*CL435)*CE435/(CG435+273)*$E$13)</f>
        <v>0</v>
      </c>
      <c r="AI435" t="s">
        <v>294</v>
      </c>
      <c r="AJ435">
        <v>0</v>
      </c>
      <c r="AK435">
        <v>0</v>
      </c>
      <c r="AL435">
        <f>AK435-AJ435</f>
        <v>0</v>
      </c>
      <c r="AM435">
        <f>AL435/AK435</f>
        <v>0</v>
      </c>
      <c r="AN435">
        <v>0</v>
      </c>
      <c r="AO435" t="s">
        <v>294</v>
      </c>
      <c r="AP435">
        <v>0</v>
      </c>
      <c r="AQ435">
        <v>0</v>
      </c>
      <c r="AR435">
        <f>1-AP435/AQ435</f>
        <v>0</v>
      </c>
      <c r="AS435">
        <v>0.5</v>
      </c>
      <c r="AT435">
        <f>BP435</f>
        <v>0</v>
      </c>
      <c r="AU435">
        <f>I435</f>
        <v>0</v>
      </c>
      <c r="AV435">
        <f>AR435*AS435*AT435</f>
        <v>0</v>
      </c>
      <c r="AW435">
        <f>BB435/AQ435</f>
        <v>0</v>
      </c>
      <c r="AX435">
        <f>(AU435-AN435)/AT435</f>
        <v>0</v>
      </c>
      <c r="AY435">
        <f>(AK435-AQ435)/AQ435</f>
        <v>0</v>
      </c>
      <c r="AZ435" t="s">
        <v>294</v>
      </c>
      <c r="BA435">
        <v>0</v>
      </c>
      <c r="BB435">
        <f>AQ435-BA435</f>
        <v>0</v>
      </c>
      <c r="BC435">
        <f>(AQ435-AP435)/(AQ435-BA435)</f>
        <v>0</v>
      </c>
      <c r="BD435">
        <f>(AK435-AQ435)/(AK435-BA435)</f>
        <v>0</v>
      </c>
      <c r="BE435">
        <f>(AQ435-AP435)/(AQ435-AJ435)</f>
        <v>0</v>
      </c>
      <c r="BF435">
        <f>(AK435-AQ435)/(AK435-AJ435)</f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f>$B$11*CM435+$C$11*CN435+$F$11*CO435*(1-CR435)</f>
        <v>0</v>
      </c>
      <c r="BP435">
        <f>BO435*BQ435</f>
        <v>0</v>
      </c>
      <c r="BQ435">
        <f>($B$11*$D$9+$C$11*$D$9+$F$11*((DB435+CT435)/MAX(DB435+CT435+DC435, 0.1)*$I$9+DC435/MAX(DB435+CT435+DC435, 0.1)*$J$9))/($B$11+$C$11+$F$11)</f>
        <v>0</v>
      </c>
      <c r="BR435">
        <f>($B$11*$K$9+$C$11*$K$9+$F$11*((DB435+CT435)/MAX(DB435+CT435+DC435, 0.1)*$P$9+DC435/MAX(DB435+CT435+DC435, 0.1)*$Q$9))/($B$11+$C$11+$F$11)</f>
        <v>0</v>
      </c>
      <c r="BS435">
        <v>6</v>
      </c>
      <c r="BT435">
        <v>0.5</v>
      </c>
      <c r="BU435" t="s">
        <v>295</v>
      </c>
      <c r="BV435">
        <v>2</v>
      </c>
      <c r="BW435">
        <v>1621534405.6</v>
      </c>
      <c r="BX435">
        <v>1378.98</v>
      </c>
      <c r="BY435">
        <v>1388.86</v>
      </c>
      <c r="BZ435">
        <v>12.9311</v>
      </c>
      <c r="CA435">
        <v>12.9258</v>
      </c>
      <c r="CB435">
        <v>1365.85</v>
      </c>
      <c r="CC435">
        <v>12.7778</v>
      </c>
      <c r="CD435">
        <v>700.099</v>
      </c>
      <c r="CE435">
        <v>100.92</v>
      </c>
      <c r="CF435">
        <v>0.10067</v>
      </c>
      <c r="CG435">
        <v>22.9154</v>
      </c>
      <c r="CH435">
        <v>22.8918</v>
      </c>
      <c r="CI435">
        <v>999.9</v>
      </c>
      <c r="CJ435">
        <v>0</v>
      </c>
      <c r="CK435">
        <v>0</v>
      </c>
      <c r="CL435">
        <v>9960</v>
      </c>
      <c r="CM435">
        <v>0</v>
      </c>
      <c r="CN435">
        <v>3.16624</v>
      </c>
      <c r="CO435">
        <v>600.123</v>
      </c>
      <c r="CP435">
        <v>0.932968</v>
      </c>
      <c r="CQ435">
        <v>0.0670323</v>
      </c>
      <c r="CR435">
        <v>0</v>
      </c>
      <c r="CS435">
        <v>3.5523</v>
      </c>
      <c r="CT435">
        <v>4.99951</v>
      </c>
      <c r="CU435">
        <v>86.2981</v>
      </c>
      <c r="CV435">
        <v>4815.05</v>
      </c>
      <c r="CW435">
        <v>37.5</v>
      </c>
      <c r="CX435">
        <v>41.375</v>
      </c>
      <c r="CY435">
        <v>39.937</v>
      </c>
      <c r="CZ435">
        <v>40.875</v>
      </c>
      <c r="DA435">
        <v>39.812</v>
      </c>
      <c r="DB435">
        <v>555.23</v>
      </c>
      <c r="DC435">
        <v>39.89</v>
      </c>
      <c r="DD435">
        <v>0</v>
      </c>
      <c r="DE435">
        <v>1621534409.2</v>
      </c>
      <c r="DF435">
        <v>0</v>
      </c>
      <c r="DG435">
        <v>3.44786153846154</v>
      </c>
      <c r="DH435">
        <v>-0.41835897166941</v>
      </c>
      <c r="DI435">
        <v>1.62120341216687</v>
      </c>
      <c r="DJ435">
        <v>84.4306230769231</v>
      </c>
      <c r="DK435">
        <v>15</v>
      </c>
      <c r="DL435">
        <v>1621533543.5</v>
      </c>
      <c r="DM435" t="s">
        <v>296</v>
      </c>
      <c r="DN435">
        <v>1621533543</v>
      </c>
      <c r="DO435">
        <v>1621533543.5</v>
      </c>
      <c r="DP435">
        <v>4</v>
      </c>
      <c r="DQ435">
        <v>0.002</v>
      </c>
      <c r="DR435">
        <v>0.003</v>
      </c>
      <c r="DS435">
        <v>8.559</v>
      </c>
      <c r="DT435">
        <v>0.154</v>
      </c>
      <c r="DU435">
        <v>420</v>
      </c>
      <c r="DV435">
        <v>13</v>
      </c>
      <c r="DW435">
        <v>1.35</v>
      </c>
      <c r="DX435">
        <v>0.35</v>
      </c>
      <c r="DY435">
        <v>-10.0715829268293</v>
      </c>
      <c r="DZ435">
        <v>1.479887456446</v>
      </c>
      <c r="EA435">
        <v>0.228475109956167</v>
      </c>
      <c r="EB435">
        <v>0</v>
      </c>
      <c r="EC435">
        <v>3.45431470588235</v>
      </c>
      <c r="ED435">
        <v>-0.321404231876792</v>
      </c>
      <c r="EE435">
        <v>0.157717437456531</v>
      </c>
      <c r="EF435">
        <v>1</v>
      </c>
      <c r="EG435">
        <v>0.000839373804878049</v>
      </c>
      <c r="EH435">
        <v>0.0307660782439024</v>
      </c>
      <c r="EI435">
        <v>0.00437419024883099</v>
      </c>
      <c r="EJ435">
        <v>1</v>
      </c>
      <c r="EK435">
        <v>2</v>
      </c>
      <c r="EL435">
        <v>3</v>
      </c>
      <c r="EM435" t="s">
        <v>306</v>
      </c>
      <c r="EN435">
        <v>100</v>
      </c>
      <c r="EO435">
        <v>100</v>
      </c>
      <c r="EP435">
        <v>13.13</v>
      </c>
      <c r="EQ435">
        <v>0.1533</v>
      </c>
      <c r="ER435">
        <v>5.25304998807394</v>
      </c>
      <c r="ES435">
        <v>0.0095515401478521</v>
      </c>
      <c r="ET435">
        <v>-4.08282145803731e-06</v>
      </c>
      <c r="EU435">
        <v>9.61633180237613e-10</v>
      </c>
      <c r="EV435">
        <v>-0.0133641391554055</v>
      </c>
      <c r="EW435">
        <v>0.00964955815971448</v>
      </c>
      <c r="EX435">
        <v>0.000351754833574242</v>
      </c>
      <c r="EY435">
        <v>-6.74969522547015e-06</v>
      </c>
      <c r="EZ435">
        <v>-1</v>
      </c>
      <c r="FA435">
        <v>-1</v>
      </c>
      <c r="FB435">
        <v>-1</v>
      </c>
      <c r="FC435">
        <v>-1</v>
      </c>
      <c r="FD435">
        <v>14.4</v>
      </c>
      <c r="FE435">
        <v>14.4</v>
      </c>
      <c r="FF435">
        <v>2</v>
      </c>
      <c r="FG435">
        <v>793.426</v>
      </c>
      <c r="FH435">
        <v>741.932</v>
      </c>
      <c r="FI435">
        <v>20.0003</v>
      </c>
      <c r="FJ435">
        <v>26.68</v>
      </c>
      <c r="FK435">
        <v>30</v>
      </c>
      <c r="FL435">
        <v>26.7453</v>
      </c>
      <c r="FM435">
        <v>26.7229</v>
      </c>
      <c r="FN435">
        <v>70.8984</v>
      </c>
      <c r="FO435">
        <v>13.4213</v>
      </c>
      <c r="FP435">
        <v>6.08919</v>
      </c>
      <c r="FQ435">
        <v>20</v>
      </c>
      <c r="FR435">
        <v>1398.63</v>
      </c>
      <c r="FS435">
        <v>12.9953</v>
      </c>
      <c r="FT435">
        <v>100.073</v>
      </c>
      <c r="FU435">
        <v>100.429</v>
      </c>
    </row>
    <row r="436" spans="1:177">
      <c r="A436">
        <v>420</v>
      </c>
      <c r="B436">
        <v>1621534407.6</v>
      </c>
      <c r="C436">
        <v>838.099999904633</v>
      </c>
      <c r="D436" t="s">
        <v>1136</v>
      </c>
      <c r="E436" t="s">
        <v>1137</v>
      </c>
      <c r="G436">
        <v>1621534407.6</v>
      </c>
      <c r="H436">
        <f>CD436*AF436*(BZ436-CA436)/(100*BS436*(1000-AF436*BZ436))</f>
        <v>0</v>
      </c>
      <c r="I436">
        <f>CD436*AF436*(BY436-BX436*(1000-AF436*CA436)/(1000-AF436*BZ436))/(100*BS436)</f>
        <v>0</v>
      </c>
      <c r="J436">
        <f>BX436 - IF(AF436&gt;1, I436*BS436*100.0/(AH436*CL436), 0)</f>
        <v>0</v>
      </c>
      <c r="K436">
        <f>((Q436-H436/2)*J436-I436)/(Q436+H436/2)</f>
        <v>0</v>
      </c>
      <c r="L436">
        <f>K436*(CE436+CF436)/1000.0</f>
        <v>0</v>
      </c>
      <c r="M436">
        <f>(BX436 - IF(AF436&gt;1, I436*BS436*100.0/(AH436*CL436), 0))*(CE436+CF436)/1000.0</f>
        <v>0</v>
      </c>
      <c r="N436">
        <f>2.0/((1/P436-1/O436)+SIGN(P436)*SQRT((1/P436-1/O436)*(1/P436-1/O436) + 4*BT436/((BT436+1)*(BT436+1))*(2*1/P436*1/O436-1/O436*1/O436)))</f>
        <v>0</v>
      </c>
      <c r="O436">
        <f>IF(LEFT(BU436,1)&lt;&gt;"0",IF(LEFT(BU436,1)="1",3.0,BV436),$D$5+$E$5*(CL436*CE436/($K$5*1000))+$F$5*(CL436*CE436/($K$5*1000))*MAX(MIN(BS436,$J$5),$I$5)*MAX(MIN(BS436,$J$5),$I$5)+$G$5*MAX(MIN(BS436,$J$5),$I$5)*(CL436*CE436/($K$5*1000))+$H$5*(CL436*CE436/($K$5*1000))*(CL436*CE436/($K$5*1000)))</f>
        <v>0</v>
      </c>
      <c r="P436">
        <f>H436*(1000-(1000*0.61365*exp(17.502*T436/(240.97+T436))/(CE436+CF436)+BZ436)/2)/(1000*0.61365*exp(17.502*T436/(240.97+T436))/(CE436+CF436)-BZ436)</f>
        <v>0</v>
      </c>
      <c r="Q436">
        <f>1/((BT436+1)/(N436/1.6)+1/(O436/1.37)) + BT436/((BT436+1)/(N436/1.6) + BT436/(O436/1.37))</f>
        <v>0</v>
      </c>
      <c r="R436">
        <f>(BP436*BR436)</f>
        <v>0</v>
      </c>
      <c r="S436">
        <f>(CG436+(R436+2*0.95*5.67E-8*(((CG436+$B$7)+273)^4-(CG436+273)^4)-44100*H436)/(1.84*29.3*O436+8*0.95*5.67E-8*(CG436+273)^3))</f>
        <v>0</v>
      </c>
      <c r="T436">
        <f>($C$7*CH436+$D$7*CI436+$E$7*S436)</f>
        <v>0</v>
      </c>
      <c r="U436">
        <f>0.61365*exp(17.502*T436/(240.97+T436))</f>
        <v>0</v>
      </c>
      <c r="V436">
        <f>(W436/X436*100)</f>
        <v>0</v>
      </c>
      <c r="W436">
        <f>BZ436*(CE436+CF436)/1000</f>
        <v>0</v>
      </c>
      <c r="X436">
        <f>0.61365*exp(17.502*CG436/(240.97+CG436))</f>
        <v>0</v>
      </c>
      <c r="Y436">
        <f>(U436-BZ436*(CE436+CF436)/1000)</f>
        <v>0</v>
      </c>
      <c r="Z436">
        <f>(-H436*44100)</f>
        <v>0</v>
      </c>
      <c r="AA436">
        <f>2*29.3*O436*0.92*(CG436-T436)</f>
        <v>0</v>
      </c>
      <c r="AB436">
        <f>2*0.95*5.67E-8*(((CG436+$B$7)+273)^4-(T436+273)^4)</f>
        <v>0</v>
      </c>
      <c r="AC436">
        <f>R436+AB436+Z436+AA436</f>
        <v>0</v>
      </c>
      <c r="AD436">
        <v>0</v>
      </c>
      <c r="AE436">
        <v>0</v>
      </c>
      <c r="AF436">
        <f>IF(AD436*$H$13&gt;=AH436,1.0,(AH436/(AH436-AD436*$H$13)))</f>
        <v>0</v>
      </c>
      <c r="AG436">
        <f>(AF436-1)*100</f>
        <v>0</v>
      </c>
      <c r="AH436">
        <f>MAX(0,($B$13+$C$13*CL436)/(1+$D$13*CL436)*CE436/(CG436+273)*$E$13)</f>
        <v>0</v>
      </c>
      <c r="AI436" t="s">
        <v>294</v>
      </c>
      <c r="AJ436">
        <v>0</v>
      </c>
      <c r="AK436">
        <v>0</v>
      </c>
      <c r="AL436">
        <f>AK436-AJ436</f>
        <v>0</v>
      </c>
      <c r="AM436">
        <f>AL436/AK436</f>
        <v>0</v>
      </c>
      <c r="AN436">
        <v>0</v>
      </c>
      <c r="AO436" t="s">
        <v>294</v>
      </c>
      <c r="AP436">
        <v>0</v>
      </c>
      <c r="AQ436">
        <v>0</v>
      </c>
      <c r="AR436">
        <f>1-AP436/AQ436</f>
        <v>0</v>
      </c>
      <c r="AS436">
        <v>0.5</v>
      </c>
      <c r="AT436">
        <f>BP436</f>
        <v>0</v>
      </c>
      <c r="AU436">
        <f>I436</f>
        <v>0</v>
      </c>
      <c r="AV436">
        <f>AR436*AS436*AT436</f>
        <v>0</v>
      </c>
      <c r="AW436">
        <f>BB436/AQ436</f>
        <v>0</v>
      </c>
      <c r="AX436">
        <f>(AU436-AN436)/AT436</f>
        <v>0</v>
      </c>
      <c r="AY436">
        <f>(AK436-AQ436)/AQ436</f>
        <v>0</v>
      </c>
      <c r="AZ436" t="s">
        <v>294</v>
      </c>
      <c r="BA436">
        <v>0</v>
      </c>
      <c r="BB436">
        <f>AQ436-BA436</f>
        <v>0</v>
      </c>
      <c r="BC436">
        <f>(AQ436-AP436)/(AQ436-BA436)</f>
        <v>0</v>
      </c>
      <c r="BD436">
        <f>(AK436-AQ436)/(AK436-BA436)</f>
        <v>0</v>
      </c>
      <c r="BE436">
        <f>(AQ436-AP436)/(AQ436-AJ436)</f>
        <v>0</v>
      </c>
      <c r="BF436">
        <f>(AK436-AQ436)/(AK436-AJ436)</f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f>$B$11*CM436+$C$11*CN436+$F$11*CO436*(1-CR436)</f>
        <v>0</v>
      </c>
      <c r="BP436">
        <f>BO436*BQ436</f>
        <v>0</v>
      </c>
      <c r="BQ436">
        <f>($B$11*$D$9+$C$11*$D$9+$F$11*((DB436+CT436)/MAX(DB436+CT436+DC436, 0.1)*$I$9+DC436/MAX(DB436+CT436+DC436, 0.1)*$J$9))/($B$11+$C$11+$F$11)</f>
        <v>0</v>
      </c>
      <c r="BR436">
        <f>($B$11*$K$9+$C$11*$K$9+$F$11*((DB436+CT436)/MAX(DB436+CT436+DC436, 0.1)*$P$9+DC436/MAX(DB436+CT436+DC436, 0.1)*$Q$9))/($B$11+$C$11+$F$11)</f>
        <v>0</v>
      </c>
      <c r="BS436">
        <v>6</v>
      </c>
      <c r="BT436">
        <v>0.5</v>
      </c>
      <c r="BU436" t="s">
        <v>295</v>
      </c>
      <c r="BV436">
        <v>2</v>
      </c>
      <c r="BW436">
        <v>1621534407.6</v>
      </c>
      <c r="BX436">
        <v>1382.16</v>
      </c>
      <c r="BY436">
        <v>1391.9</v>
      </c>
      <c r="BZ436">
        <v>12.9294</v>
      </c>
      <c r="CA436">
        <v>12.9646</v>
      </c>
      <c r="CB436">
        <v>1369.01</v>
      </c>
      <c r="CC436">
        <v>12.7762</v>
      </c>
      <c r="CD436">
        <v>700.033</v>
      </c>
      <c r="CE436">
        <v>100.922</v>
      </c>
      <c r="CF436">
        <v>0.100007</v>
      </c>
      <c r="CG436">
        <v>22.9174</v>
      </c>
      <c r="CH436">
        <v>22.8928</v>
      </c>
      <c r="CI436">
        <v>999.9</v>
      </c>
      <c r="CJ436">
        <v>0</v>
      </c>
      <c r="CK436">
        <v>0</v>
      </c>
      <c r="CL436">
        <v>10115</v>
      </c>
      <c r="CM436">
        <v>0</v>
      </c>
      <c r="CN436">
        <v>3.16624</v>
      </c>
      <c r="CO436">
        <v>600.119</v>
      </c>
      <c r="CP436">
        <v>0.933003</v>
      </c>
      <c r="CQ436">
        <v>0.0669971</v>
      </c>
      <c r="CR436">
        <v>0</v>
      </c>
      <c r="CS436">
        <v>3.0101</v>
      </c>
      <c r="CT436">
        <v>4.99951</v>
      </c>
      <c r="CU436">
        <v>86.008</v>
      </c>
      <c r="CV436">
        <v>4815.06</v>
      </c>
      <c r="CW436">
        <v>37.562</v>
      </c>
      <c r="CX436">
        <v>41.375</v>
      </c>
      <c r="CY436">
        <v>39.937</v>
      </c>
      <c r="CZ436">
        <v>40.875</v>
      </c>
      <c r="DA436">
        <v>39.875</v>
      </c>
      <c r="DB436">
        <v>555.25</v>
      </c>
      <c r="DC436">
        <v>39.87</v>
      </c>
      <c r="DD436">
        <v>0</v>
      </c>
      <c r="DE436">
        <v>1621534411.6</v>
      </c>
      <c r="DF436">
        <v>0</v>
      </c>
      <c r="DG436">
        <v>3.43183461538461</v>
      </c>
      <c r="DH436">
        <v>-0.605152124441491</v>
      </c>
      <c r="DI436">
        <v>6.15312818476989</v>
      </c>
      <c r="DJ436">
        <v>84.6081076923077</v>
      </c>
      <c r="DK436">
        <v>15</v>
      </c>
      <c r="DL436">
        <v>1621533543.5</v>
      </c>
      <c r="DM436" t="s">
        <v>296</v>
      </c>
      <c r="DN436">
        <v>1621533543</v>
      </c>
      <c r="DO436">
        <v>1621533543.5</v>
      </c>
      <c r="DP436">
        <v>4</v>
      </c>
      <c r="DQ436">
        <v>0.002</v>
      </c>
      <c r="DR436">
        <v>0.003</v>
      </c>
      <c r="DS436">
        <v>8.559</v>
      </c>
      <c r="DT436">
        <v>0.154</v>
      </c>
      <c r="DU436">
        <v>420</v>
      </c>
      <c r="DV436">
        <v>13</v>
      </c>
      <c r="DW436">
        <v>1.35</v>
      </c>
      <c r="DX436">
        <v>0.35</v>
      </c>
      <c r="DY436">
        <v>-10.0167658536585</v>
      </c>
      <c r="DZ436">
        <v>1.79576048780489</v>
      </c>
      <c r="EA436">
        <v>0.262928960525097</v>
      </c>
      <c r="EB436">
        <v>0</v>
      </c>
      <c r="EC436">
        <v>3.46621176470588</v>
      </c>
      <c r="ED436">
        <v>-0.196298393913788</v>
      </c>
      <c r="EE436">
        <v>0.161273058113736</v>
      </c>
      <c r="EF436">
        <v>1</v>
      </c>
      <c r="EG436">
        <v>0.00148633785365854</v>
      </c>
      <c r="EH436">
        <v>0.0128109950383275</v>
      </c>
      <c r="EI436">
        <v>0.00394912445231065</v>
      </c>
      <c r="EJ436">
        <v>1</v>
      </c>
      <c r="EK436">
        <v>2</v>
      </c>
      <c r="EL436">
        <v>3</v>
      </c>
      <c r="EM436" t="s">
        <v>306</v>
      </c>
      <c r="EN436">
        <v>100</v>
      </c>
      <c r="EO436">
        <v>100</v>
      </c>
      <c r="EP436">
        <v>13.15</v>
      </c>
      <c r="EQ436">
        <v>0.1532</v>
      </c>
      <c r="ER436">
        <v>5.25304998807394</v>
      </c>
      <c r="ES436">
        <v>0.0095515401478521</v>
      </c>
      <c r="ET436">
        <v>-4.08282145803731e-06</v>
      </c>
      <c r="EU436">
        <v>9.61633180237613e-10</v>
      </c>
      <c r="EV436">
        <v>-0.0133641391554055</v>
      </c>
      <c r="EW436">
        <v>0.00964955815971448</v>
      </c>
      <c r="EX436">
        <v>0.000351754833574242</v>
      </c>
      <c r="EY436">
        <v>-6.74969522547015e-06</v>
      </c>
      <c r="EZ436">
        <v>-1</v>
      </c>
      <c r="FA436">
        <v>-1</v>
      </c>
      <c r="FB436">
        <v>-1</v>
      </c>
      <c r="FC436">
        <v>-1</v>
      </c>
      <c r="FD436">
        <v>14.4</v>
      </c>
      <c r="FE436">
        <v>14.4</v>
      </c>
      <c r="FF436">
        <v>2</v>
      </c>
      <c r="FG436">
        <v>792.892</v>
      </c>
      <c r="FH436">
        <v>742.281</v>
      </c>
      <c r="FI436">
        <v>20.0004</v>
      </c>
      <c r="FJ436">
        <v>26.68</v>
      </c>
      <c r="FK436">
        <v>29.9999</v>
      </c>
      <c r="FL436">
        <v>26.7453</v>
      </c>
      <c r="FM436">
        <v>26.7207</v>
      </c>
      <c r="FN436">
        <v>71.034</v>
      </c>
      <c r="FO436">
        <v>13.4213</v>
      </c>
      <c r="FP436">
        <v>6.08919</v>
      </c>
      <c r="FQ436">
        <v>20</v>
      </c>
      <c r="FR436">
        <v>1401.99</v>
      </c>
      <c r="FS436">
        <v>12.9953</v>
      </c>
      <c r="FT436">
        <v>100.07</v>
      </c>
      <c r="FU436">
        <v>100.43</v>
      </c>
    </row>
    <row r="437" spans="1:177">
      <c r="A437">
        <v>421</v>
      </c>
      <c r="B437">
        <v>1621534409.6</v>
      </c>
      <c r="C437">
        <v>840.099999904633</v>
      </c>
      <c r="D437" t="s">
        <v>1138</v>
      </c>
      <c r="E437" t="s">
        <v>1139</v>
      </c>
      <c r="G437">
        <v>1621534409.6</v>
      </c>
      <c r="H437">
        <f>CD437*AF437*(BZ437-CA437)/(100*BS437*(1000-AF437*BZ437))</f>
        <v>0</v>
      </c>
      <c r="I437">
        <f>CD437*AF437*(BY437-BX437*(1000-AF437*CA437)/(1000-AF437*BZ437))/(100*BS437)</f>
        <v>0</v>
      </c>
      <c r="J437">
        <f>BX437 - IF(AF437&gt;1, I437*BS437*100.0/(AH437*CL437), 0)</f>
        <v>0</v>
      </c>
      <c r="K437">
        <f>((Q437-H437/2)*J437-I437)/(Q437+H437/2)</f>
        <v>0</v>
      </c>
      <c r="L437">
        <f>K437*(CE437+CF437)/1000.0</f>
        <v>0</v>
      </c>
      <c r="M437">
        <f>(BX437 - IF(AF437&gt;1, I437*BS437*100.0/(AH437*CL437), 0))*(CE437+CF437)/1000.0</f>
        <v>0</v>
      </c>
      <c r="N437">
        <f>2.0/((1/P437-1/O437)+SIGN(P437)*SQRT((1/P437-1/O437)*(1/P437-1/O437) + 4*BT437/((BT437+1)*(BT437+1))*(2*1/P437*1/O437-1/O437*1/O437)))</f>
        <v>0</v>
      </c>
      <c r="O437">
        <f>IF(LEFT(BU437,1)&lt;&gt;"0",IF(LEFT(BU437,1)="1",3.0,BV437),$D$5+$E$5*(CL437*CE437/($K$5*1000))+$F$5*(CL437*CE437/($K$5*1000))*MAX(MIN(BS437,$J$5),$I$5)*MAX(MIN(BS437,$J$5),$I$5)+$G$5*MAX(MIN(BS437,$J$5),$I$5)*(CL437*CE437/($K$5*1000))+$H$5*(CL437*CE437/($K$5*1000))*(CL437*CE437/($K$5*1000)))</f>
        <v>0</v>
      </c>
      <c r="P437">
        <f>H437*(1000-(1000*0.61365*exp(17.502*T437/(240.97+T437))/(CE437+CF437)+BZ437)/2)/(1000*0.61365*exp(17.502*T437/(240.97+T437))/(CE437+CF437)-BZ437)</f>
        <v>0</v>
      </c>
      <c r="Q437">
        <f>1/((BT437+1)/(N437/1.6)+1/(O437/1.37)) + BT437/((BT437+1)/(N437/1.6) + BT437/(O437/1.37))</f>
        <v>0</v>
      </c>
      <c r="R437">
        <f>(BP437*BR437)</f>
        <v>0</v>
      </c>
      <c r="S437">
        <f>(CG437+(R437+2*0.95*5.67E-8*(((CG437+$B$7)+273)^4-(CG437+273)^4)-44100*H437)/(1.84*29.3*O437+8*0.95*5.67E-8*(CG437+273)^3))</f>
        <v>0</v>
      </c>
      <c r="T437">
        <f>($C$7*CH437+$D$7*CI437+$E$7*S437)</f>
        <v>0</v>
      </c>
      <c r="U437">
        <f>0.61365*exp(17.502*T437/(240.97+T437))</f>
        <v>0</v>
      </c>
      <c r="V437">
        <f>(W437/X437*100)</f>
        <v>0</v>
      </c>
      <c r="W437">
        <f>BZ437*(CE437+CF437)/1000</f>
        <v>0</v>
      </c>
      <c r="X437">
        <f>0.61365*exp(17.502*CG437/(240.97+CG437))</f>
        <v>0</v>
      </c>
      <c r="Y437">
        <f>(U437-BZ437*(CE437+CF437)/1000)</f>
        <v>0</v>
      </c>
      <c r="Z437">
        <f>(-H437*44100)</f>
        <v>0</v>
      </c>
      <c r="AA437">
        <f>2*29.3*O437*0.92*(CG437-T437)</f>
        <v>0</v>
      </c>
      <c r="AB437">
        <f>2*0.95*5.67E-8*(((CG437+$B$7)+273)^4-(T437+273)^4)</f>
        <v>0</v>
      </c>
      <c r="AC437">
        <f>R437+AB437+Z437+AA437</f>
        <v>0</v>
      </c>
      <c r="AD437">
        <v>0</v>
      </c>
      <c r="AE437">
        <v>0</v>
      </c>
      <c r="AF437">
        <f>IF(AD437*$H$13&gt;=AH437,1.0,(AH437/(AH437-AD437*$H$13)))</f>
        <v>0</v>
      </c>
      <c r="AG437">
        <f>(AF437-1)*100</f>
        <v>0</v>
      </c>
      <c r="AH437">
        <f>MAX(0,($B$13+$C$13*CL437)/(1+$D$13*CL437)*CE437/(CG437+273)*$E$13)</f>
        <v>0</v>
      </c>
      <c r="AI437" t="s">
        <v>294</v>
      </c>
      <c r="AJ437">
        <v>0</v>
      </c>
      <c r="AK437">
        <v>0</v>
      </c>
      <c r="AL437">
        <f>AK437-AJ437</f>
        <v>0</v>
      </c>
      <c r="AM437">
        <f>AL437/AK437</f>
        <v>0</v>
      </c>
      <c r="AN437">
        <v>0</v>
      </c>
      <c r="AO437" t="s">
        <v>294</v>
      </c>
      <c r="AP437">
        <v>0</v>
      </c>
      <c r="AQ437">
        <v>0</v>
      </c>
      <c r="AR437">
        <f>1-AP437/AQ437</f>
        <v>0</v>
      </c>
      <c r="AS437">
        <v>0.5</v>
      </c>
      <c r="AT437">
        <f>BP437</f>
        <v>0</v>
      </c>
      <c r="AU437">
        <f>I437</f>
        <v>0</v>
      </c>
      <c r="AV437">
        <f>AR437*AS437*AT437</f>
        <v>0</v>
      </c>
      <c r="AW437">
        <f>BB437/AQ437</f>
        <v>0</v>
      </c>
      <c r="AX437">
        <f>(AU437-AN437)/AT437</f>
        <v>0</v>
      </c>
      <c r="AY437">
        <f>(AK437-AQ437)/AQ437</f>
        <v>0</v>
      </c>
      <c r="AZ437" t="s">
        <v>294</v>
      </c>
      <c r="BA437">
        <v>0</v>
      </c>
      <c r="BB437">
        <f>AQ437-BA437</f>
        <v>0</v>
      </c>
      <c r="BC437">
        <f>(AQ437-AP437)/(AQ437-BA437)</f>
        <v>0</v>
      </c>
      <c r="BD437">
        <f>(AK437-AQ437)/(AK437-BA437)</f>
        <v>0</v>
      </c>
      <c r="BE437">
        <f>(AQ437-AP437)/(AQ437-AJ437)</f>
        <v>0</v>
      </c>
      <c r="BF437">
        <f>(AK437-AQ437)/(AK437-AJ437)</f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f>$B$11*CM437+$C$11*CN437+$F$11*CO437*(1-CR437)</f>
        <v>0</v>
      </c>
      <c r="BP437">
        <f>BO437*BQ437</f>
        <v>0</v>
      </c>
      <c r="BQ437">
        <f>($B$11*$D$9+$C$11*$D$9+$F$11*((DB437+CT437)/MAX(DB437+CT437+DC437, 0.1)*$I$9+DC437/MAX(DB437+CT437+DC437, 0.1)*$J$9))/($B$11+$C$11+$F$11)</f>
        <v>0</v>
      </c>
      <c r="BR437">
        <f>($B$11*$K$9+$C$11*$K$9+$F$11*((DB437+CT437)/MAX(DB437+CT437+DC437, 0.1)*$P$9+DC437/MAX(DB437+CT437+DC437, 0.1)*$Q$9))/($B$11+$C$11+$F$11)</f>
        <v>0</v>
      </c>
      <c r="BS437">
        <v>6</v>
      </c>
      <c r="BT437">
        <v>0.5</v>
      </c>
      <c r="BU437" t="s">
        <v>295</v>
      </c>
      <c r="BV437">
        <v>2</v>
      </c>
      <c r="BW437">
        <v>1621534409.6</v>
      </c>
      <c r="BX437">
        <v>1385.26</v>
      </c>
      <c r="BY437">
        <v>1395.1</v>
      </c>
      <c r="BZ437">
        <v>12.94</v>
      </c>
      <c r="CA437">
        <v>12.9661</v>
      </c>
      <c r="CB437">
        <v>1372.1</v>
      </c>
      <c r="CC437">
        <v>12.7866</v>
      </c>
      <c r="CD437">
        <v>700.076</v>
      </c>
      <c r="CE437">
        <v>100.921</v>
      </c>
      <c r="CF437">
        <v>0.100194</v>
      </c>
      <c r="CG437">
        <v>22.915</v>
      </c>
      <c r="CH437">
        <v>22.8712</v>
      </c>
      <c r="CI437">
        <v>999.9</v>
      </c>
      <c r="CJ437">
        <v>0</v>
      </c>
      <c r="CK437">
        <v>0</v>
      </c>
      <c r="CL437">
        <v>9990</v>
      </c>
      <c r="CM437">
        <v>0</v>
      </c>
      <c r="CN437">
        <v>3.16624</v>
      </c>
      <c r="CO437">
        <v>600.118</v>
      </c>
      <c r="CP437">
        <v>0.933003</v>
      </c>
      <c r="CQ437">
        <v>0.0669971</v>
      </c>
      <c r="CR437">
        <v>0</v>
      </c>
      <c r="CS437">
        <v>3.5446</v>
      </c>
      <c r="CT437">
        <v>4.99951</v>
      </c>
      <c r="CU437">
        <v>86.1939</v>
      </c>
      <c r="CV437">
        <v>4815.06</v>
      </c>
      <c r="CW437">
        <v>37.562</v>
      </c>
      <c r="CX437">
        <v>41.375</v>
      </c>
      <c r="CY437">
        <v>39.937</v>
      </c>
      <c r="CZ437">
        <v>40.875</v>
      </c>
      <c r="DA437">
        <v>39.875</v>
      </c>
      <c r="DB437">
        <v>555.25</v>
      </c>
      <c r="DC437">
        <v>39.87</v>
      </c>
      <c r="DD437">
        <v>0</v>
      </c>
      <c r="DE437">
        <v>1621534413.4</v>
      </c>
      <c r="DF437">
        <v>0</v>
      </c>
      <c r="DG437">
        <v>3.417464</v>
      </c>
      <c r="DH437">
        <v>-0.194923058601139</v>
      </c>
      <c r="DI437">
        <v>9.84567689154491</v>
      </c>
      <c r="DJ437">
        <v>84.81664</v>
      </c>
      <c r="DK437">
        <v>15</v>
      </c>
      <c r="DL437">
        <v>1621533543.5</v>
      </c>
      <c r="DM437" t="s">
        <v>296</v>
      </c>
      <c r="DN437">
        <v>1621533543</v>
      </c>
      <c r="DO437">
        <v>1621533543.5</v>
      </c>
      <c r="DP437">
        <v>4</v>
      </c>
      <c r="DQ437">
        <v>0.002</v>
      </c>
      <c r="DR437">
        <v>0.003</v>
      </c>
      <c r="DS437">
        <v>8.559</v>
      </c>
      <c r="DT437">
        <v>0.154</v>
      </c>
      <c r="DU437">
        <v>420</v>
      </c>
      <c r="DV437">
        <v>13</v>
      </c>
      <c r="DW437">
        <v>1.35</v>
      </c>
      <c r="DX437">
        <v>0.35</v>
      </c>
      <c r="DY437">
        <v>-9.97753243902439</v>
      </c>
      <c r="DZ437">
        <v>1.9154868292683</v>
      </c>
      <c r="EA437">
        <v>0.260762633188158</v>
      </c>
      <c r="EB437">
        <v>0</v>
      </c>
      <c r="EC437">
        <v>3.44658</v>
      </c>
      <c r="ED437">
        <v>-0.352814090019564</v>
      </c>
      <c r="EE437">
        <v>0.170572539742731</v>
      </c>
      <c r="EF437">
        <v>1</v>
      </c>
      <c r="EG437">
        <v>-0.00161103348780488</v>
      </c>
      <c r="EH437">
        <v>-0.0440703340139373</v>
      </c>
      <c r="EI437">
        <v>0.0108782250733413</v>
      </c>
      <c r="EJ437">
        <v>1</v>
      </c>
      <c r="EK437">
        <v>2</v>
      </c>
      <c r="EL437">
        <v>3</v>
      </c>
      <c r="EM437" t="s">
        <v>306</v>
      </c>
      <c r="EN437">
        <v>100</v>
      </c>
      <c r="EO437">
        <v>100</v>
      </c>
      <c r="EP437">
        <v>13.16</v>
      </c>
      <c r="EQ437">
        <v>0.1534</v>
      </c>
      <c r="ER437">
        <v>5.25304998807394</v>
      </c>
      <c r="ES437">
        <v>0.0095515401478521</v>
      </c>
      <c r="ET437">
        <v>-4.08282145803731e-06</v>
      </c>
      <c r="EU437">
        <v>9.61633180237613e-10</v>
      </c>
      <c r="EV437">
        <v>-0.0133641391554055</v>
      </c>
      <c r="EW437">
        <v>0.00964955815971448</v>
      </c>
      <c r="EX437">
        <v>0.000351754833574242</v>
      </c>
      <c r="EY437">
        <v>-6.74969522547015e-06</v>
      </c>
      <c r="EZ437">
        <v>-1</v>
      </c>
      <c r="FA437">
        <v>-1</v>
      </c>
      <c r="FB437">
        <v>-1</v>
      </c>
      <c r="FC437">
        <v>-1</v>
      </c>
      <c r="FD437">
        <v>14.4</v>
      </c>
      <c r="FE437">
        <v>14.4</v>
      </c>
      <c r="FF437">
        <v>2</v>
      </c>
      <c r="FG437">
        <v>793.248</v>
      </c>
      <c r="FH437">
        <v>741.901</v>
      </c>
      <c r="FI437">
        <v>20.0003</v>
      </c>
      <c r="FJ437">
        <v>26.6795</v>
      </c>
      <c r="FK437">
        <v>30</v>
      </c>
      <c r="FL437">
        <v>26.7453</v>
      </c>
      <c r="FM437">
        <v>26.7207</v>
      </c>
      <c r="FN437">
        <v>71.1706</v>
      </c>
      <c r="FO437">
        <v>13.4213</v>
      </c>
      <c r="FP437">
        <v>6.08919</v>
      </c>
      <c r="FQ437">
        <v>20</v>
      </c>
      <c r="FR437">
        <v>1405.38</v>
      </c>
      <c r="FS437">
        <v>12.9953</v>
      </c>
      <c r="FT437">
        <v>100.069</v>
      </c>
      <c r="FU437">
        <v>100.426</v>
      </c>
    </row>
    <row r="438" spans="1:177">
      <c r="A438">
        <v>422</v>
      </c>
      <c r="B438">
        <v>1621534411.6</v>
      </c>
      <c r="C438">
        <v>842.099999904633</v>
      </c>
      <c r="D438" t="s">
        <v>1140</v>
      </c>
      <c r="E438" t="s">
        <v>1141</v>
      </c>
      <c r="G438">
        <v>1621534411.6</v>
      </c>
      <c r="H438">
        <f>CD438*AF438*(BZ438-CA438)/(100*BS438*(1000-AF438*BZ438))</f>
        <v>0</v>
      </c>
      <c r="I438">
        <f>CD438*AF438*(BY438-BX438*(1000-AF438*CA438)/(1000-AF438*BZ438))/(100*BS438)</f>
        <v>0</v>
      </c>
      <c r="J438">
        <f>BX438 - IF(AF438&gt;1, I438*BS438*100.0/(AH438*CL438), 0)</f>
        <v>0</v>
      </c>
      <c r="K438">
        <f>((Q438-H438/2)*J438-I438)/(Q438+H438/2)</f>
        <v>0</v>
      </c>
      <c r="L438">
        <f>K438*(CE438+CF438)/1000.0</f>
        <v>0</v>
      </c>
      <c r="M438">
        <f>(BX438 - IF(AF438&gt;1, I438*BS438*100.0/(AH438*CL438), 0))*(CE438+CF438)/1000.0</f>
        <v>0</v>
      </c>
      <c r="N438">
        <f>2.0/((1/P438-1/O438)+SIGN(P438)*SQRT((1/P438-1/O438)*(1/P438-1/O438) + 4*BT438/((BT438+1)*(BT438+1))*(2*1/P438*1/O438-1/O438*1/O438)))</f>
        <v>0</v>
      </c>
      <c r="O438">
        <f>IF(LEFT(BU438,1)&lt;&gt;"0",IF(LEFT(BU438,1)="1",3.0,BV438),$D$5+$E$5*(CL438*CE438/($K$5*1000))+$F$5*(CL438*CE438/($K$5*1000))*MAX(MIN(BS438,$J$5),$I$5)*MAX(MIN(BS438,$J$5),$I$5)+$G$5*MAX(MIN(BS438,$J$5),$I$5)*(CL438*CE438/($K$5*1000))+$H$5*(CL438*CE438/($K$5*1000))*(CL438*CE438/($K$5*1000)))</f>
        <v>0</v>
      </c>
      <c r="P438">
        <f>H438*(1000-(1000*0.61365*exp(17.502*T438/(240.97+T438))/(CE438+CF438)+BZ438)/2)/(1000*0.61365*exp(17.502*T438/(240.97+T438))/(CE438+CF438)-BZ438)</f>
        <v>0</v>
      </c>
      <c r="Q438">
        <f>1/((BT438+1)/(N438/1.6)+1/(O438/1.37)) + BT438/((BT438+1)/(N438/1.6) + BT438/(O438/1.37))</f>
        <v>0</v>
      </c>
      <c r="R438">
        <f>(BP438*BR438)</f>
        <v>0</v>
      </c>
      <c r="S438">
        <f>(CG438+(R438+2*0.95*5.67E-8*(((CG438+$B$7)+273)^4-(CG438+273)^4)-44100*H438)/(1.84*29.3*O438+8*0.95*5.67E-8*(CG438+273)^3))</f>
        <v>0</v>
      </c>
      <c r="T438">
        <f>($C$7*CH438+$D$7*CI438+$E$7*S438)</f>
        <v>0</v>
      </c>
      <c r="U438">
        <f>0.61365*exp(17.502*T438/(240.97+T438))</f>
        <v>0</v>
      </c>
      <c r="V438">
        <f>(W438/X438*100)</f>
        <v>0</v>
      </c>
      <c r="W438">
        <f>BZ438*(CE438+CF438)/1000</f>
        <v>0</v>
      </c>
      <c r="X438">
        <f>0.61365*exp(17.502*CG438/(240.97+CG438))</f>
        <v>0</v>
      </c>
      <c r="Y438">
        <f>(U438-BZ438*(CE438+CF438)/1000)</f>
        <v>0</v>
      </c>
      <c r="Z438">
        <f>(-H438*44100)</f>
        <v>0</v>
      </c>
      <c r="AA438">
        <f>2*29.3*O438*0.92*(CG438-T438)</f>
        <v>0</v>
      </c>
      <c r="AB438">
        <f>2*0.95*5.67E-8*(((CG438+$B$7)+273)^4-(T438+273)^4)</f>
        <v>0</v>
      </c>
      <c r="AC438">
        <f>R438+AB438+Z438+AA438</f>
        <v>0</v>
      </c>
      <c r="AD438">
        <v>0</v>
      </c>
      <c r="AE438">
        <v>0</v>
      </c>
      <c r="AF438">
        <f>IF(AD438*$H$13&gt;=AH438,1.0,(AH438/(AH438-AD438*$H$13)))</f>
        <v>0</v>
      </c>
      <c r="AG438">
        <f>(AF438-1)*100</f>
        <v>0</v>
      </c>
      <c r="AH438">
        <f>MAX(0,($B$13+$C$13*CL438)/(1+$D$13*CL438)*CE438/(CG438+273)*$E$13)</f>
        <v>0</v>
      </c>
      <c r="AI438" t="s">
        <v>294</v>
      </c>
      <c r="AJ438">
        <v>0</v>
      </c>
      <c r="AK438">
        <v>0</v>
      </c>
      <c r="AL438">
        <f>AK438-AJ438</f>
        <v>0</v>
      </c>
      <c r="AM438">
        <f>AL438/AK438</f>
        <v>0</v>
      </c>
      <c r="AN438">
        <v>0</v>
      </c>
      <c r="AO438" t="s">
        <v>294</v>
      </c>
      <c r="AP438">
        <v>0</v>
      </c>
      <c r="AQ438">
        <v>0</v>
      </c>
      <c r="AR438">
        <f>1-AP438/AQ438</f>
        <v>0</v>
      </c>
      <c r="AS438">
        <v>0.5</v>
      </c>
      <c r="AT438">
        <f>BP438</f>
        <v>0</v>
      </c>
      <c r="AU438">
        <f>I438</f>
        <v>0</v>
      </c>
      <c r="AV438">
        <f>AR438*AS438*AT438</f>
        <v>0</v>
      </c>
      <c r="AW438">
        <f>BB438/AQ438</f>
        <v>0</v>
      </c>
      <c r="AX438">
        <f>(AU438-AN438)/AT438</f>
        <v>0</v>
      </c>
      <c r="AY438">
        <f>(AK438-AQ438)/AQ438</f>
        <v>0</v>
      </c>
      <c r="AZ438" t="s">
        <v>294</v>
      </c>
      <c r="BA438">
        <v>0</v>
      </c>
      <c r="BB438">
        <f>AQ438-BA438</f>
        <v>0</v>
      </c>
      <c r="BC438">
        <f>(AQ438-AP438)/(AQ438-BA438)</f>
        <v>0</v>
      </c>
      <c r="BD438">
        <f>(AK438-AQ438)/(AK438-BA438)</f>
        <v>0</v>
      </c>
      <c r="BE438">
        <f>(AQ438-AP438)/(AQ438-AJ438)</f>
        <v>0</v>
      </c>
      <c r="BF438">
        <f>(AK438-AQ438)/(AK438-AJ438)</f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f>$B$11*CM438+$C$11*CN438+$F$11*CO438*(1-CR438)</f>
        <v>0</v>
      </c>
      <c r="BP438">
        <f>BO438*BQ438</f>
        <v>0</v>
      </c>
      <c r="BQ438">
        <f>($B$11*$D$9+$C$11*$D$9+$F$11*((DB438+CT438)/MAX(DB438+CT438+DC438, 0.1)*$I$9+DC438/MAX(DB438+CT438+DC438, 0.1)*$J$9))/($B$11+$C$11+$F$11)</f>
        <v>0</v>
      </c>
      <c r="BR438">
        <f>($B$11*$K$9+$C$11*$K$9+$F$11*((DB438+CT438)/MAX(DB438+CT438+DC438, 0.1)*$P$9+DC438/MAX(DB438+CT438+DC438, 0.1)*$Q$9))/($B$11+$C$11+$F$11)</f>
        <v>0</v>
      </c>
      <c r="BS438">
        <v>6</v>
      </c>
      <c r="BT438">
        <v>0.5</v>
      </c>
      <c r="BU438" t="s">
        <v>295</v>
      </c>
      <c r="BV438">
        <v>2</v>
      </c>
      <c r="BW438">
        <v>1621534411.6</v>
      </c>
      <c r="BX438">
        <v>1388.61</v>
      </c>
      <c r="BY438">
        <v>1398.56</v>
      </c>
      <c r="BZ438">
        <v>12.944</v>
      </c>
      <c r="CA438">
        <v>12.9666</v>
      </c>
      <c r="CB438">
        <v>1375.44</v>
      </c>
      <c r="CC438">
        <v>12.7905</v>
      </c>
      <c r="CD438">
        <v>700.357</v>
      </c>
      <c r="CE438">
        <v>100.925</v>
      </c>
      <c r="CF438">
        <v>0.100374</v>
      </c>
      <c r="CG438">
        <v>22.9147</v>
      </c>
      <c r="CH438">
        <v>22.8806</v>
      </c>
      <c r="CI438">
        <v>999.9</v>
      </c>
      <c r="CJ438">
        <v>0</v>
      </c>
      <c r="CK438">
        <v>0</v>
      </c>
      <c r="CL438">
        <v>9970</v>
      </c>
      <c r="CM438">
        <v>0</v>
      </c>
      <c r="CN438">
        <v>3.16624</v>
      </c>
      <c r="CO438">
        <v>600.12</v>
      </c>
      <c r="CP438">
        <v>0.933003</v>
      </c>
      <c r="CQ438">
        <v>0.0669971</v>
      </c>
      <c r="CR438">
        <v>0</v>
      </c>
      <c r="CS438">
        <v>3.3956</v>
      </c>
      <c r="CT438">
        <v>4.99951</v>
      </c>
      <c r="CU438">
        <v>86.2186</v>
      </c>
      <c r="CV438">
        <v>4815.07</v>
      </c>
      <c r="CW438">
        <v>37.5</v>
      </c>
      <c r="CX438">
        <v>41.375</v>
      </c>
      <c r="CY438">
        <v>39.937</v>
      </c>
      <c r="CZ438">
        <v>40.875</v>
      </c>
      <c r="DA438">
        <v>39.875</v>
      </c>
      <c r="DB438">
        <v>555.25</v>
      </c>
      <c r="DC438">
        <v>39.87</v>
      </c>
      <c r="DD438">
        <v>0</v>
      </c>
      <c r="DE438">
        <v>1621534415.8</v>
      </c>
      <c r="DF438">
        <v>0</v>
      </c>
      <c r="DG438">
        <v>3.439112</v>
      </c>
      <c r="DH438">
        <v>-0.1875845994576</v>
      </c>
      <c r="DI438">
        <v>12.3146692418511</v>
      </c>
      <c r="DJ438">
        <v>85.108564</v>
      </c>
      <c r="DK438">
        <v>15</v>
      </c>
      <c r="DL438">
        <v>1621533543.5</v>
      </c>
      <c r="DM438" t="s">
        <v>296</v>
      </c>
      <c r="DN438">
        <v>1621533543</v>
      </c>
      <c r="DO438">
        <v>1621533543.5</v>
      </c>
      <c r="DP438">
        <v>4</v>
      </c>
      <c r="DQ438">
        <v>0.002</v>
      </c>
      <c r="DR438">
        <v>0.003</v>
      </c>
      <c r="DS438">
        <v>8.559</v>
      </c>
      <c r="DT438">
        <v>0.154</v>
      </c>
      <c r="DU438">
        <v>420</v>
      </c>
      <c r="DV438">
        <v>13</v>
      </c>
      <c r="DW438">
        <v>1.35</v>
      </c>
      <c r="DX438">
        <v>0.35</v>
      </c>
      <c r="DY438">
        <v>-9.92420682926829</v>
      </c>
      <c r="DZ438">
        <v>1.81580278745643</v>
      </c>
      <c r="EA438">
        <v>0.258288457939143</v>
      </c>
      <c r="EB438">
        <v>0</v>
      </c>
      <c r="EC438">
        <v>3.44668823529412</v>
      </c>
      <c r="ED438">
        <v>-0.32762178540127</v>
      </c>
      <c r="EE438">
        <v>0.170606643834334</v>
      </c>
      <c r="EF438">
        <v>1</v>
      </c>
      <c r="EG438">
        <v>-0.00393871958536585</v>
      </c>
      <c r="EH438">
        <v>-0.0838081255400697</v>
      </c>
      <c r="EI438">
        <v>0.0131162760429625</v>
      </c>
      <c r="EJ438">
        <v>1</v>
      </c>
      <c r="EK438">
        <v>2</v>
      </c>
      <c r="EL438">
        <v>3</v>
      </c>
      <c r="EM438" t="s">
        <v>306</v>
      </c>
      <c r="EN438">
        <v>100</v>
      </c>
      <c r="EO438">
        <v>100</v>
      </c>
      <c r="EP438">
        <v>13.17</v>
      </c>
      <c r="EQ438">
        <v>0.1535</v>
      </c>
      <c r="ER438">
        <v>5.25304998807394</v>
      </c>
      <c r="ES438">
        <v>0.0095515401478521</v>
      </c>
      <c r="ET438">
        <v>-4.08282145803731e-06</v>
      </c>
      <c r="EU438">
        <v>9.61633180237613e-10</v>
      </c>
      <c r="EV438">
        <v>-0.0133641391554055</v>
      </c>
      <c r="EW438">
        <v>0.00964955815971448</v>
      </c>
      <c r="EX438">
        <v>0.000351754833574242</v>
      </c>
      <c r="EY438">
        <v>-6.74969522547015e-06</v>
      </c>
      <c r="EZ438">
        <v>-1</v>
      </c>
      <c r="FA438">
        <v>-1</v>
      </c>
      <c r="FB438">
        <v>-1</v>
      </c>
      <c r="FC438">
        <v>-1</v>
      </c>
      <c r="FD438">
        <v>14.5</v>
      </c>
      <c r="FE438">
        <v>14.5</v>
      </c>
      <c r="FF438">
        <v>2</v>
      </c>
      <c r="FG438">
        <v>793.426</v>
      </c>
      <c r="FH438">
        <v>741.522</v>
      </c>
      <c r="FI438">
        <v>20.0003</v>
      </c>
      <c r="FJ438">
        <v>26.6777</v>
      </c>
      <c r="FK438">
        <v>29.9999</v>
      </c>
      <c r="FL438">
        <v>26.7453</v>
      </c>
      <c r="FM438">
        <v>26.7207</v>
      </c>
      <c r="FN438">
        <v>71.3097</v>
      </c>
      <c r="FO438">
        <v>13.4213</v>
      </c>
      <c r="FP438">
        <v>6.08919</v>
      </c>
      <c r="FQ438">
        <v>20</v>
      </c>
      <c r="FR438">
        <v>1408.74</v>
      </c>
      <c r="FS438">
        <v>12.9953</v>
      </c>
      <c r="FT438">
        <v>100.07</v>
      </c>
      <c r="FU438">
        <v>100.429</v>
      </c>
    </row>
    <row r="439" spans="1:177">
      <c r="A439">
        <v>423</v>
      </c>
      <c r="B439">
        <v>1621534413.6</v>
      </c>
      <c r="C439">
        <v>844.099999904633</v>
      </c>
      <c r="D439" t="s">
        <v>1142</v>
      </c>
      <c r="E439" t="s">
        <v>1143</v>
      </c>
      <c r="G439">
        <v>1621534413.6</v>
      </c>
      <c r="H439">
        <f>CD439*AF439*(BZ439-CA439)/(100*BS439*(1000-AF439*BZ439))</f>
        <v>0</v>
      </c>
      <c r="I439">
        <f>CD439*AF439*(BY439-BX439*(1000-AF439*CA439)/(1000-AF439*BZ439))/(100*BS439)</f>
        <v>0</v>
      </c>
      <c r="J439">
        <f>BX439 - IF(AF439&gt;1, I439*BS439*100.0/(AH439*CL439), 0)</f>
        <v>0</v>
      </c>
      <c r="K439">
        <f>((Q439-H439/2)*J439-I439)/(Q439+H439/2)</f>
        <v>0</v>
      </c>
      <c r="L439">
        <f>K439*(CE439+CF439)/1000.0</f>
        <v>0</v>
      </c>
      <c r="M439">
        <f>(BX439 - IF(AF439&gt;1, I439*BS439*100.0/(AH439*CL439), 0))*(CE439+CF439)/1000.0</f>
        <v>0</v>
      </c>
      <c r="N439">
        <f>2.0/((1/P439-1/O439)+SIGN(P439)*SQRT((1/P439-1/O439)*(1/P439-1/O439) + 4*BT439/((BT439+1)*(BT439+1))*(2*1/P439*1/O439-1/O439*1/O439)))</f>
        <v>0</v>
      </c>
      <c r="O439">
        <f>IF(LEFT(BU439,1)&lt;&gt;"0",IF(LEFT(BU439,1)="1",3.0,BV439),$D$5+$E$5*(CL439*CE439/($K$5*1000))+$F$5*(CL439*CE439/($K$5*1000))*MAX(MIN(BS439,$J$5),$I$5)*MAX(MIN(BS439,$J$5),$I$5)+$G$5*MAX(MIN(BS439,$J$5),$I$5)*(CL439*CE439/($K$5*1000))+$H$5*(CL439*CE439/($K$5*1000))*(CL439*CE439/($K$5*1000)))</f>
        <v>0</v>
      </c>
      <c r="P439">
        <f>H439*(1000-(1000*0.61365*exp(17.502*T439/(240.97+T439))/(CE439+CF439)+BZ439)/2)/(1000*0.61365*exp(17.502*T439/(240.97+T439))/(CE439+CF439)-BZ439)</f>
        <v>0</v>
      </c>
      <c r="Q439">
        <f>1/((BT439+1)/(N439/1.6)+1/(O439/1.37)) + BT439/((BT439+1)/(N439/1.6) + BT439/(O439/1.37))</f>
        <v>0</v>
      </c>
      <c r="R439">
        <f>(BP439*BR439)</f>
        <v>0</v>
      </c>
      <c r="S439">
        <f>(CG439+(R439+2*0.95*5.67E-8*(((CG439+$B$7)+273)^4-(CG439+273)^4)-44100*H439)/(1.84*29.3*O439+8*0.95*5.67E-8*(CG439+273)^3))</f>
        <v>0</v>
      </c>
      <c r="T439">
        <f>($C$7*CH439+$D$7*CI439+$E$7*S439)</f>
        <v>0</v>
      </c>
      <c r="U439">
        <f>0.61365*exp(17.502*T439/(240.97+T439))</f>
        <v>0</v>
      </c>
      <c r="V439">
        <f>(W439/X439*100)</f>
        <v>0</v>
      </c>
      <c r="W439">
        <f>BZ439*(CE439+CF439)/1000</f>
        <v>0</v>
      </c>
      <c r="X439">
        <f>0.61365*exp(17.502*CG439/(240.97+CG439))</f>
        <v>0</v>
      </c>
      <c r="Y439">
        <f>(U439-BZ439*(CE439+CF439)/1000)</f>
        <v>0</v>
      </c>
      <c r="Z439">
        <f>(-H439*44100)</f>
        <v>0</v>
      </c>
      <c r="AA439">
        <f>2*29.3*O439*0.92*(CG439-T439)</f>
        <v>0</v>
      </c>
      <c r="AB439">
        <f>2*0.95*5.67E-8*(((CG439+$B$7)+273)^4-(T439+273)^4)</f>
        <v>0</v>
      </c>
      <c r="AC439">
        <f>R439+AB439+Z439+AA439</f>
        <v>0</v>
      </c>
      <c r="AD439">
        <v>0</v>
      </c>
      <c r="AE439">
        <v>0</v>
      </c>
      <c r="AF439">
        <f>IF(AD439*$H$13&gt;=AH439,1.0,(AH439/(AH439-AD439*$H$13)))</f>
        <v>0</v>
      </c>
      <c r="AG439">
        <f>(AF439-1)*100</f>
        <v>0</v>
      </c>
      <c r="AH439">
        <f>MAX(0,($B$13+$C$13*CL439)/(1+$D$13*CL439)*CE439/(CG439+273)*$E$13)</f>
        <v>0</v>
      </c>
      <c r="AI439" t="s">
        <v>294</v>
      </c>
      <c r="AJ439">
        <v>0</v>
      </c>
      <c r="AK439">
        <v>0</v>
      </c>
      <c r="AL439">
        <f>AK439-AJ439</f>
        <v>0</v>
      </c>
      <c r="AM439">
        <f>AL439/AK439</f>
        <v>0</v>
      </c>
      <c r="AN439">
        <v>0</v>
      </c>
      <c r="AO439" t="s">
        <v>294</v>
      </c>
      <c r="AP439">
        <v>0</v>
      </c>
      <c r="AQ439">
        <v>0</v>
      </c>
      <c r="AR439">
        <f>1-AP439/AQ439</f>
        <v>0</v>
      </c>
      <c r="AS439">
        <v>0.5</v>
      </c>
      <c r="AT439">
        <f>BP439</f>
        <v>0</v>
      </c>
      <c r="AU439">
        <f>I439</f>
        <v>0</v>
      </c>
      <c r="AV439">
        <f>AR439*AS439*AT439</f>
        <v>0</v>
      </c>
      <c r="AW439">
        <f>BB439/AQ439</f>
        <v>0</v>
      </c>
      <c r="AX439">
        <f>(AU439-AN439)/AT439</f>
        <v>0</v>
      </c>
      <c r="AY439">
        <f>(AK439-AQ439)/AQ439</f>
        <v>0</v>
      </c>
      <c r="AZ439" t="s">
        <v>294</v>
      </c>
      <c r="BA439">
        <v>0</v>
      </c>
      <c r="BB439">
        <f>AQ439-BA439</f>
        <v>0</v>
      </c>
      <c r="BC439">
        <f>(AQ439-AP439)/(AQ439-BA439)</f>
        <v>0</v>
      </c>
      <c r="BD439">
        <f>(AK439-AQ439)/(AK439-BA439)</f>
        <v>0</v>
      </c>
      <c r="BE439">
        <f>(AQ439-AP439)/(AQ439-AJ439)</f>
        <v>0</v>
      </c>
      <c r="BF439">
        <f>(AK439-AQ439)/(AK439-AJ439)</f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f>$B$11*CM439+$C$11*CN439+$F$11*CO439*(1-CR439)</f>
        <v>0</v>
      </c>
      <c r="BP439">
        <f>BO439*BQ439</f>
        <v>0</v>
      </c>
      <c r="BQ439">
        <f>($B$11*$D$9+$C$11*$D$9+$F$11*((DB439+CT439)/MAX(DB439+CT439+DC439, 0.1)*$I$9+DC439/MAX(DB439+CT439+DC439, 0.1)*$J$9))/($B$11+$C$11+$F$11)</f>
        <v>0</v>
      </c>
      <c r="BR439">
        <f>($B$11*$K$9+$C$11*$K$9+$F$11*((DB439+CT439)/MAX(DB439+CT439+DC439, 0.1)*$P$9+DC439/MAX(DB439+CT439+DC439, 0.1)*$Q$9))/($B$11+$C$11+$F$11)</f>
        <v>0</v>
      </c>
      <c r="BS439">
        <v>6</v>
      </c>
      <c r="BT439">
        <v>0.5</v>
      </c>
      <c r="BU439" t="s">
        <v>295</v>
      </c>
      <c r="BV439">
        <v>2</v>
      </c>
      <c r="BW439">
        <v>1621534413.6</v>
      </c>
      <c r="BX439">
        <v>1391.99</v>
      </c>
      <c r="BY439">
        <v>1402.13</v>
      </c>
      <c r="BZ439">
        <v>12.9515</v>
      </c>
      <c r="CA439">
        <v>12.9631</v>
      </c>
      <c r="CB439">
        <v>1378.81</v>
      </c>
      <c r="CC439">
        <v>12.7979</v>
      </c>
      <c r="CD439">
        <v>700.426</v>
      </c>
      <c r="CE439">
        <v>100.924</v>
      </c>
      <c r="CF439">
        <v>0.100351</v>
      </c>
      <c r="CG439">
        <v>22.9116</v>
      </c>
      <c r="CH439">
        <v>22.8944</v>
      </c>
      <c r="CI439">
        <v>999.9</v>
      </c>
      <c r="CJ439">
        <v>0</v>
      </c>
      <c r="CK439">
        <v>0</v>
      </c>
      <c r="CL439">
        <v>10050</v>
      </c>
      <c r="CM439">
        <v>0</v>
      </c>
      <c r="CN439">
        <v>3.16624</v>
      </c>
      <c r="CO439">
        <v>600.121</v>
      </c>
      <c r="CP439">
        <v>0.933003</v>
      </c>
      <c r="CQ439">
        <v>0.0669971</v>
      </c>
      <c r="CR439">
        <v>0</v>
      </c>
      <c r="CS439">
        <v>3.2292</v>
      </c>
      <c r="CT439">
        <v>4.99951</v>
      </c>
      <c r="CU439">
        <v>86.45</v>
      </c>
      <c r="CV439">
        <v>4815.08</v>
      </c>
      <c r="CW439">
        <v>37.562</v>
      </c>
      <c r="CX439">
        <v>41.375</v>
      </c>
      <c r="CY439">
        <v>39.937</v>
      </c>
      <c r="CZ439">
        <v>40.875</v>
      </c>
      <c r="DA439">
        <v>39.875</v>
      </c>
      <c r="DB439">
        <v>555.25</v>
      </c>
      <c r="DC439">
        <v>39.87</v>
      </c>
      <c r="DD439">
        <v>0</v>
      </c>
      <c r="DE439">
        <v>1621534417.6</v>
      </c>
      <c r="DF439">
        <v>0</v>
      </c>
      <c r="DG439">
        <v>3.43999230769231</v>
      </c>
      <c r="DH439">
        <v>0.197094034096508</v>
      </c>
      <c r="DI439">
        <v>11.3851213514276</v>
      </c>
      <c r="DJ439">
        <v>85.2929769230769</v>
      </c>
      <c r="DK439">
        <v>15</v>
      </c>
      <c r="DL439">
        <v>1621533543.5</v>
      </c>
      <c r="DM439" t="s">
        <v>296</v>
      </c>
      <c r="DN439">
        <v>1621533543</v>
      </c>
      <c r="DO439">
        <v>1621533543.5</v>
      </c>
      <c r="DP439">
        <v>4</v>
      </c>
      <c r="DQ439">
        <v>0.002</v>
      </c>
      <c r="DR439">
        <v>0.003</v>
      </c>
      <c r="DS439">
        <v>8.559</v>
      </c>
      <c r="DT439">
        <v>0.154</v>
      </c>
      <c r="DU439">
        <v>420</v>
      </c>
      <c r="DV439">
        <v>13</v>
      </c>
      <c r="DW439">
        <v>1.35</v>
      </c>
      <c r="DX439">
        <v>0.35</v>
      </c>
      <c r="DY439">
        <v>-9.88855853658537</v>
      </c>
      <c r="DZ439">
        <v>1.37313783972125</v>
      </c>
      <c r="EA439">
        <v>0.243501413293449</v>
      </c>
      <c r="EB439">
        <v>0</v>
      </c>
      <c r="EC439">
        <v>3.44728787878788</v>
      </c>
      <c r="ED439">
        <v>-0.0146628092860063</v>
      </c>
      <c r="EE439">
        <v>0.173157083628282</v>
      </c>
      <c r="EF439">
        <v>1</v>
      </c>
      <c r="EG439">
        <v>-0.00566491592682927</v>
      </c>
      <c r="EH439">
        <v>-0.105351887937282</v>
      </c>
      <c r="EI439">
        <v>0.0139179827958767</v>
      </c>
      <c r="EJ439">
        <v>0</v>
      </c>
      <c r="EK439">
        <v>1</v>
      </c>
      <c r="EL439">
        <v>3</v>
      </c>
      <c r="EM439" t="s">
        <v>343</v>
      </c>
      <c r="EN439">
        <v>100</v>
      </c>
      <c r="EO439">
        <v>100</v>
      </c>
      <c r="EP439">
        <v>13.18</v>
      </c>
      <c r="EQ439">
        <v>0.1536</v>
      </c>
      <c r="ER439">
        <v>5.25304998807394</v>
      </c>
      <c r="ES439">
        <v>0.0095515401478521</v>
      </c>
      <c r="ET439">
        <v>-4.08282145803731e-06</v>
      </c>
      <c r="EU439">
        <v>9.61633180237613e-10</v>
      </c>
      <c r="EV439">
        <v>-0.0133641391554055</v>
      </c>
      <c r="EW439">
        <v>0.00964955815971448</v>
      </c>
      <c r="EX439">
        <v>0.000351754833574242</v>
      </c>
      <c r="EY439">
        <v>-6.74969522547015e-06</v>
      </c>
      <c r="EZ439">
        <v>-1</v>
      </c>
      <c r="FA439">
        <v>-1</v>
      </c>
      <c r="FB439">
        <v>-1</v>
      </c>
      <c r="FC439">
        <v>-1</v>
      </c>
      <c r="FD439">
        <v>14.5</v>
      </c>
      <c r="FE439">
        <v>14.5</v>
      </c>
      <c r="FF439">
        <v>2</v>
      </c>
      <c r="FG439">
        <v>793.782</v>
      </c>
      <c r="FH439">
        <v>741.522</v>
      </c>
      <c r="FI439">
        <v>20.0002</v>
      </c>
      <c r="FJ439">
        <v>26.6777</v>
      </c>
      <c r="FK439">
        <v>29.9999</v>
      </c>
      <c r="FL439">
        <v>26.7453</v>
      </c>
      <c r="FM439">
        <v>26.7207</v>
      </c>
      <c r="FN439">
        <v>71.4464</v>
      </c>
      <c r="FO439">
        <v>13.4213</v>
      </c>
      <c r="FP439">
        <v>6.08919</v>
      </c>
      <c r="FQ439">
        <v>20</v>
      </c>
      <c r="FR439">
        <v>1412.11</v>
      </c>
      <c r="FS439">
        <v>12.9953</v>
      </c>
      <c r="FT439">
        <v>100.07</v>
      </c>
      <c r="FU439">
        <v>100.427</v>
      </c>
    </row>
    <row r="440" spans="1:177">
      <c r="A440">
        <v>424</v>
      </c>
      <c r="B440">
        <v>1621534415.6</v>
      </c>
      <c r="C440">
        <v>846.099999904633</v>
      </c>
      <c r="D440" t="s">
        <v>1144</v>
      </c>
      <c r="E440" t="s">
        <v>1145</v>
      </c>
      <c r="G440">
        <v>1621534415.6</v>
      </c>
      <c r="H440">
        <f>CD440*AF440*(BZ440-CA440)/(100*BS440*(1000-AF440*BZ440))</f>
        <v>0</v>
      </c>
      <c r="I440">
        <f>CD440*AF440*(BY440-BX440*(1000-AF440*CA440)/(1000-AF440*BZ440))/(100*BS440)</f>
        <v>0</v>
      </c>
      <c r="J440">
        <f>BX440 - IF(AF440&gt;1, I440*BS440*100.0/(AH440*CL440), 0)</f>
        <v>0</v>
      </c>
      <c r="K440">
        <f>((Q440-H440/2)*J440-I440)/(Q440+H440/2)</f>
        <v>0</v>
      </c>
      <c r="L440">
        <f>K440*(CE440+CF440)/1000.0</f>
        <v>0</v>
      </c>
      <c r="M440">
        <f>(BX440 - IF(AF440&gt;1, I440*BS440*100.0/(AH440*CL440), 0))*(CE440+CF440)/1000.0</f>
        <v>0</v>
      </c>
      <c r="N440">
        <f>2.0/((1/P440-1/O440)+SIGN(P440)*SQRT((1/P440-1/O440)*(1/P440-1/O440) + 4*BT440/((BT440+1)*(BT440+1))*(2*1/P440*1/O440-1/O440*1/O440)))</f>
        <v>0</v>
      </c>
      <c r="O440">
        <f>IF(LEFT(BU440,1)&lt;&gt;"0",IF(LEFT(BU440,1)="1",3.0,BV440),$D$5+$E$5*(CL440*CE440/($K$5*1000))+$F$5*(CL440*CE440/($K$5*1000))*MAX(MIN(BS440,$J$5),$I$5)*MAX(MIN(BS440,$J$5),$I$5)+$G$5*MAX(MIN(BS440,$J$5),$I$5)*(CL440*CE440/($K$5*1000))+$H$5*(CL440*CE440/($K$5*1000))*(CL440*CE440/($K$5*1000)))</f>
        <v>0</v>
      </c>
      <c r="P440">
        <f>H440*(1000-(1000*0.61365*exp(17.502*T440/(240.97+T440))/(CE440+CF440)+BZ440)/2)/(1000*0.61365*exp(17.502*T440/(240.97+T440))/(CE440+CF440)-BZ440)</f>
        <v>0</v>
      </c>
      <c r="Q440">
        <f>1/((BT440+1)/(N440/1.6)+1/(O440/1.37)) + BT440/((BT440+1)/(N440/1.6) + BT440/(O440/1.37))</f>
        <v>0</v>
      </c>
      <c r="R440">
        <f>(BP440*BR440)</f>
        <v>0</v>
      </c>
      <c r="S440">
        <f>(CG440+(R440+2*0.95*5.67E-8*(((CG440+$B$7)+273)^4-(CG440+273)^4)-44100*H440)/(1.84*29.3*O440+8*0.95*5.67E-8*(CG440+273)^3))</f>
        <v>0</v>
      </c>
      <c r="T440">
        <f>($C$7*CH440+$D$7*CI440+$E$7*S440)</f>
        <v>0</v>
      </c>
      <c r="U440">
        <f>0.61365*exp(17.502*T440/(240.97+T440))</f>
        <v>0</v>
      </c>
      <c r="V440">
        <f>(W440/X440*100)</f>
        <v>0</v>
      </c>
      <c r="W440">
        <f>BZ440*(CE440+CF440)/1000</f>
        <v>0</v>
      </c>
      <c r="X440">
        <f>0.61365*exp(17.502*CG440/(240.97+CG440))</f>
        <v>0</v>
      </c>
      <c r="Y440">
        <f>(U440-BZ440*(CE440+CF440)/1000)</f>
        <v>0</v>
      </c>
      <c r="Z440">
        <f>(-H440*44100)</f>
        <v>0</v>
      </c>
      <c r="AA440">
        <f>2*29.3*O440*0.92*(CG440-T440)</f>
        <v>0</v>
      </c>
      <c r="AB440">
        <f>2*0.95*5.67E-8*(((CG440+$B$7)+273)^4-(T440+273)^4)</f>
        <v>0</v>
      </c>
      <c r="AC440">
        <f>R440+AB440+Z440+AA440</f>
        <v>0</v>
      </c>
      <c r="AD440">
        <v>0</v>
      </c>
      <c r="AE440">
        <v>0</v>
      </c>
      <c r="AF440">
        <f>IF(AD440*$H$13&gt;=AH440,1.0,(AH440/(AH440-AD440*$H$13)))</f>
        <v>0</v>
      </c>
      <c r="AG440">
        <f>(AF440-1)*100</f>
        <v>0</v>
      </c>
      <c r="AH440">
        <f>MAX(0,($B$13+$C$13*CL440)/(1+$D$13*CL440)*CE440/(CG440+273)*$E$13)</f>
        <v>0</v>
      </c>
      <c r="AI440" t="s">
        <v>294</v>
      </c>
      <c r="AJ440">
        <v>0</v>
      </c>
      <c r="AK440">
        <v>0</v>
      </c>
      <c r="AL440">
        <f>AK440-AJ440</f>
        <v>0</v>
      </c>
      <c r="AM440">
        <f>AL440/AK440</f>
        <v>0</v>
      </c>
      <c r="AN440">
        <v>0</v>
      </c>
      <c r="AO440" t="s">
        <v>294</v>
      </c>
      <c r="AP440">
        <v>0</v>
      </c>
      <c r="AQ440">
        <v>0</v>
      </c>
      <c r="AR440">
        <f>1-AP440/AQ440</f>
        <v>0</v>
      </c>
      <c r="AS440">
        <v>0.5</v>
      </c>
      <c r="AT440">
        <f>BP440</f>
        <v>0</v>
      </c>
      <c r="AU440">
        <f>I440</f>
        <v>0</v>
      </c>
      <c r="AV440">
        <f>AR440*AS440*AT440</f>
        <v>0</v>
      </c>
      <c r="AW440">
        <f>BB440/AQ440</f>
        <v>0</v>
      </c>
      <c r="AX440">
        <f>(AU440-AN440)/AT440</f>
        <v>0</v>
      </c>
      <c r="AY440">
        <f>(AK440-AQ440)/AQ440</f>
        <v>0</v>
      </c>
      <c r="AZ440" t="s">
        <v>294</v>
      </c>
      <c r="BA440">
        <v>0</v>
      </c>
      <c r="BB440">
        <f>AQ440-BA440</f>
        <v>0</v>
      </c>
      <c r="BC440">
        <f>(AQ440-AP440)/(AQ440-BA440)</f>
        <v>0</v>
      </c>
      <c r="BD440">
        <f>(AK440-AQ440)/(AK440-BA440)</f>
        <v>0</v>
      </c>
      <c r="BE440">
        <f>(AQ440-AP440)/(AQ440-AJ440)</f>
        <v>0</v>
      </c>
      <c r="BF440">
        <f>(AK440-AQ440)/(AK440-AJ440)</f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f>$B$11*CM440+$C$11*CN440+$F$11*CO440*(1-CR440)</f>
        <v>0</v>
      </c>
      <c r="BP440">
        <f>BO440*BQ440</f>
        <v>0</v>
      </c>
      <c r="BQ440">
        <f>($B$11*$D$9+$C$11*$D$9+$F$11*((DB440+CT440)/MAX(DB440+CT440+DC440, 0.1)*$I$9+DC440/MAX(DB440+CT440+DC440, 0.1)*$J$9))/($B$11+$C$11+$F$11)</f>
        <v>0</v>
      </c>
      <c r="BR440">
        <f>($B$11*$K$9+$C$11*$K$9+$F$11*((DB440+CT440)/MAX(DB440+CT440+DC440, 0.1)*$P$9+DC440/MAX(DB440+CT440+DC440, 0.1)*$Q$9))/($B$11+$C$11+$F$11)</f>
        <v>0</v>
      </c>
      <c r="BS440">
        <v>6</v>
      </c>
      <c r="BT440">
        <v>0.5</v>
      </c>
      <c r="BU440" t="s">
        <v>295</v>
      </c>
      <c r="BV440">
        <v>2</v>
      </c>
      <c r="BW440">
        <v>1621534415.6</v>
      </c>
      <c r="BX440">
        <v>1395.56</v>
      </c>
      <c r="BY440">
        <v>1405.3</v>
      </c>
      <c r="BZ440">
        <v>12.9528</v>
      </c>
      <c r="CA440">
        <v>12.9637</v>
      </c>
      <c r="CB440">
        <v>1382.37</v>
      </c>
      <c r="CC440">
        <v>12.7992</v>
      </c>
      <c r="CD440">
        <v>700.007</v>
      </c>
      <c r="CE440">
        <v>100.917</v>
      </c>
      <c r="CF440">
        <v>0.100728</v>
      </c>
      <c r="CG440">
        <v>22.9162</v>
      </c>
      <c r="CH440">
        <v>22.8904</v>
      </c>
      <c r="CI440">
        <v>999.9</v>
      </c>
      <c r="CJ440">
        <v>0</v>
      </c>
      <c r="CK440">
        <v>0</v>
      </c>
      <c r="CL440">
        <v>9965</v>
      </c>
      <c r="CM440">
        <v>0</v>
      </c>
      <c r="CN440">
        <v>3.16624</v>
      </c>
      <c r="CO440">
        <v>599.809</v>
      </c>
      <c r="CP440">
        <v>0.932968</v>
      </c>
      <c r="CQ440">
        <v>0.0670323</v>
      </c>
      <c r="CR440">
        <v>0</v>
      </c>
      <c r="CS440">
        <v>3.2892</v>
      </c>
      <c r="CT440">
        <v>4.99951</v>
      </c>
      <c r="CU440">
        <v>85.851</v>
      </c>
      <c r="CV440">
        <v>4812.51</v>
      </c>
      <c r="CW440">
        <v>37.562</v>
      </c>
      <c r="CX440">
        <v>41.375</v>
      </c>
      <c r="CY440">
        <v>39.937</v>
      </c>
      <c r="CZ440">
        <v>40.875</v>
      </c>
      <c r="DA440">
        <v>39.875</v>
      </c>
      <c r="DB440">
        <v>554.94</v>
      </c>
      <c r="DC440">
        <v>39.87</v>
      </c>
      <c r="DD440">
        <v>0</v>
      </c>
      <c r="DE440">
        <v>1621534419.4</v>
      </c>
      <c r="DF440">
        <v>0</v>
      </c>
      <c r="DG440">
        <v>3.425032</v>
      </c>
      <c r="DH440">
        <v>-0.0114769041505274</v>
      </c>
      <c r="DI440">
        <v>8.86995381313624</v>
      </c>
      <c r="DJ440">
        <v>85.583672</v>
      </c>
      <c r="DK440">
        <v>15</v>
      </c>
      <c r="DL440">
        <v>1621533543.5</v>
      </c>
      <c r="DM440" t="s">
        <v>296</v>
      </c>
      <c r="DN440">
        <v>1621533543</v>
      </c>
      <c r="DO440">
        <v>1621533543.5</v>
      </c>
      <c r="DP440">
        <v>4</v>
      </c>
      <c r="DQ440">
        <v>0.002</v>
      </c>
      <c r="DR440">
        <v>0.003</v>
      </c>
      <c r="DS440">
        <v>8.559</v>
      </c>
      <c r="DT440">
        <v>0.154</v>
      </c>
      <c r="DU440">
        <v>420</v>
      </c>
      <c r="DV440">
        <v>13</v>
      </c>
      <c r="DW440">
        <v>1.35</v>
      </c>
      <c r="DX440">
        <v>0.35</v>
      </c>
      <c r="DY440">
        <v>-9.8567687804878</v>
      </c>
      <c r="DZ440">
        <v>1.1218168641115</v>
      </c>
      <c r="EA440">
        <v>0.242280903339291</v>
      </c>
      <c r="EB440">
        <v>0</v>
      </c>
      <c r="EC440">
        <v>3.45112857142857</v>
      </c>
      <c r="ED440">
        <v>-0.0209894016786308</v>
      </c>
      <c r="EE440">
        <v>0.175784376961303</v>
      </c>
      <c r="EF440">
        <v>1</v>
      </c>
      <c r="EG440">
        <v>-0.00725771251219512</v>
      </c>
      <c r="EH440">
        <v>-0.0985032890801394</v>
      </c>
      <c r="EI440">
        <v>0.013677633310868</v>
      </c>
      <c r="EJ440">
        <v>1</v>
      </c>
      <c r="EK440">
        <v>2</v>
      </c>
      <c r="EL440">
        <v>3</v>
      </c>
      <c r="EM440" t="s">
        <v>306</v>
      </c>
      <c r="EN440">
        <v>100</v>
      </c>
      <c r="EO440">
        <v>100</v>
      </c>
      <c r="EP440">
        <v>13.19</v>
      </c>
      <c r="EQ440">
        <v>0.1536</v>
      </c>
      <c r="ER440">
        <v>5.25304998807394</v>
      </c>
      <c r="ES440">
        <v>0.0095515401478521</v>
      </c>
      <c r="ET440">
        <v>-4.08282145803731e-06</v>
      </c>
      <c r="EU440">
        <v>9.61633180237613e-10</v>
      </c>
      <c r="EV440">
        <v>-0.0133641391554055</v>
      </c>
      <c r="EW440">
        <v>0.00964955815971448</v>
      </c>
      <c r="EX440">
        <v>0.000351754833574242</v>
      </c>
      <c r="EY440">
        <v>-6.74969522547015e-06</v>
      </c>
      <c r="EZ440">
        <v>-1</v>
      </c>
      <c r="FA440">
        <v>-1</v>
      </c>
      <c r="FB440">
        <v>-1</v>
      </c>
      <c r="FC440">
        <v>-1</v>
      </c>
      <c r="FD440">
        <v>14.5</v>
      </c>
      <c r="FE440">
        <v>14.5</v>
      </c>
      <c r="FF440">
        <v>2</v>
      </c>
      <c r="FG440">
        <v>792.893</v>
      </c>
      <c r="FH440">
        <v>742.281</v>
      </c>
      <c r="FI440">
        <v>20.0004</v>
      </c>
      <c r="FJ440">
        <v>26.6777</v>
      </c>
      <c r="FK440">
        <v>30</v>
      </c>
      <c r="FL440">
        <v>26.7453</v>
      </c>
      <c r="FM440">
        <v>26.7207</v>
      </c>
      <c r="FN440">
        <v>71.5821</v>
      </c>
      <c r="FO440">
        <v>13.4213</v>
      </c>
      <c r="FP440">
        <v>6.08919</v>
      </c>
      <c r="FQ440">
        <v>20</v>
      </c>
      <c r="FR440">
        <v>1415.51</v>
      </c>
      <c r="FS440">
        <v>12.9953</v>
      </c>
      <c r="FT440">
        <v>100.07</v>
      </c>
      <c r="FU440">
        <v>100.427</v>
      </c>
    </row>
    <row r="441" spans="1:177">
      <c r="A441">
        <v>425</v>
      </c>
      <c r="B441">
        <v>1621534417.6</v>
      </c>
      <c r="C441">
        <v>848.099999904633</v>
      </c>
      <c r="D441" t="s">
        <v>1146</v>
      </c>
      <c r="E441" t="s">
        <v>1147</v>
      </c>
      <c r="G441">
        <v>1621534417.6</v>
      </c>
      <c r="H441">
        <f>CD441*AF441*(BZ441-CA441)/(100*BS441*(1000-AF441*BZ441))</f>
        <v>0</v>
      </c>
      <c r="I441">
        <f>CD441*AF441*(BY441-BX441*(1000-AF441*CA441)/(1000-AF441*BZ441))/(100*BS441)</f>
        <v>0</v>
      </c>
      <c r="J441">
        <f>BX441 - IF(AF441&gt;1, I441*BS441*100.0/(AH441*CL441), 0)</f>
        <v>0</v>
      </c>
      <c r="K441">
        <f>((Q441-H441/2)*J441-I441)/(Q441+H441/2)</f>
        <v>0</v>
      </c>
      <c r="L441">
        <f>K441*(CE441+CF441)/1000.0</f>
        <v>0</v>
      </c>
      <c r="M441">
        <f>(BX441 - IF(AF441&gt;1, I441*BS441*100.0/(AH441*CL441), 0))*(CE441+CF441)/1000.0</f>
        <v>0</v>
      </c>
      <c r="N441">
        <f>2.0/((1/P441-1/O441)+SIGN(P441)*SQRT((1/P441-1/O441)*(1/P441-1/O441) + 4*BT441/((BT441+1)*(BT441+1))*(2*1/P441*1/O441-1/O441*1/O441)))</f>
        <v>0</v>
      </c>
      <c r="O441">
        <f>IF(LEFT(BU441,1)&lt;&gt;"0",IF(LEFT(BU441,1)="1",3.0,BV441),$D$5+$E$5*(CL441*CE441/($K$5*1000))+$F$5*(CL441*CE441/($K$5*1000))*MAX(MIN(BS441,$J$5),$I$5)*MAX(MIN(BS441,$J$5),$I$5)+$G$5*MAX(MIN(BS441,$J$5),$I$5)*(CL441*CE441/($K$5*1000))+$H$5*(CL441*CE441/($K$5*1000))*(CL441*CE441/($K$5*1000)))</f>
        <v>0</v>
      </c>
      <c r="P441">
        <f>H441*(1000-(1000*0.61365*exp(17.502*T441/(240.97+T441))/(CE441+CF441)+BZ441)/2)/(1000*0.61365*exp(17.502*T441/(240.97+T441))/(CE441+CF441)-BZ441)</f>
        <v>0</v>
      </c>
      <c r="Q441">
        <f>1/((BT441+1)/(N441/1.6)+1/(O441/1.37)) + BT441/((BT441+1)/(N441/1.6) + BT441/(O441/1.37))</f>
        <v>0</v>
      </c>
      <c r="R441">
        <f>(BP441*BR441)</f>
        <v>0</v>
      </c>
      <c r="S441">
        <f>(CG441+(R441+2*0.95*5.67E-8*(((CG441+$B$7)+273)^4-(CG441+273)^4)-44100*H441)/(1.84*29.3*O441+8*0.95*5.67E-8*(CG441+273)^3))</f>
        <v>0</v>
      </c>
      <c r="T441">
        <f>($C$7*CH441+$D$7*CI441+$E$7*S441)</f>
        <v>0</v>
      </c>
      <c r="U441">
        <f>0.61365*exp(17.502*T441/(240.97+T441))</f>
        <v>0</v>
      </c>
      <c r="V441">
        <f>(W441/X441*100)</f>
        <v>0</v>
      </c>
      <c r="W441">
        <f>BZ441*(CE441+CF441)/1000</f>
        <v>0</v>
      </c>
      <c r="X441">
        <f>0.61365*exp(17.502*CG441/(240.97+CG441))</f>
        <v>0</v>
      </c>
      <c r="Y441">
        <f>(U441-BZ441*(CE441+CF441)/1000)</f>
        <v>0</v>
      </c>
      <c r="Z441">
        <f>(-H441*44100)</f>
        <v>0</v>
      </c>
      <c r="AA441">
        <f>2*29.3*O441*0.92*(CG441-T441)</f>
        <v>0</v>
      </c>
      <c r="AB441">
        <f>2*0.95*5.67E-8*(((CG441+$B$7)+273)^4-(T441+273)^4)</f>
        <v>0</v>
      </c>
      <c r="AC441">
        <f>R441+AB441+Z441+AA441</f>
        <v>0</v>
      </c>
      <c r="AD441">
        <v>0</v>
      </c>
      <c r="AE441">
        <v>0</v>
      </c>
      <c r="AF441">
        <f>IF(AD441*$H$13&gt;=AH441,1.0,(AH441/(AH441-AD441*$H$13)))</f>
        <v>0</v>
      </c>
      <c r="AG441">
        <f>(AF441-1)*100</f>
        <v>0</v>
      </c>
      <c r="AH441">
        <f>MAX(0,($B$13+$C$13*CL441)/(1+$D$13*CL441)*CE441/(CG441+273)*$E$13)</f>
        <v>0</v>
      </c>
      <c r="AI441" t="s">
        <v>294</v>
      </c>
      <c r="AJ441">
        <v>0</v>
      </c>
      <c r="AK441">
        <v>0</v>
      </c>
      <c r="AL441">
        <f>AK441-AJ441</f>
        <v>0</v>
      </c>
      <c r="AM441">
        <f>AL441/AK441</f>
        <v>0</v>
      </c>
      <c r="AN441">
        <v>0</v>
      </c>
      <c r="AO441" t="s">
        <v>294</v>
      </c>
      <c r="AP441">
        <v>0</v>
      </c>
      <c r="AQ441">
        <v>0</v>
      </c>
      <c r="AR441">
        <f>1-AP441/AQ441</f>
        <v>0</v>
      </c>
      <c r="AS441">
        <v>0.5</v>
      </c>
      <c r="AT441">
        <f>BP441</f>
        <v>0</v>
      </c>
      <c r="AU441">
        <f>I441</f>
        <v>0</v>
      </c>
      <c r="AV441">
        <f>AR441*AS441*AT441</f>
        <v>0</v>
      </c>
      <c r="AW441">
        <f>BB441/AQ441</f>
        <v>0</v>
      </c>
      <c r="AX441">
        <f>(AU441-AN441)/AT441</f>
        <v>0</v>
      </c>
      <c r="AY441">
        <f>(AK441-AQ441)/AQ441</f>
        <v>0</v>
      </c>
      <c r="AZ441" t="s">
        <v>294</v>
      </c>
      <c r="BA441">
        <v>0</v>
      </c>
      <c r="BB441">
        <f>AQ441-BA441</f>
        <v>0</v>
      </c>
      <c r="BC441">
        <f>(AQ441-AP441)/(AQ441-BA441)</f>
        <v>0</v>
      </c>
      <c r="BD441">
        <f>(AK441-AQ441)/(AK441-BA441)</f>
        <v>0</v>
      </c>
      <c r="BE441">
        <f>(AQ441-AP441)/(AQ441-AJ441)</f>
        <v>0</v>
      </c>
      <c r="BF441">
        <f>(AK441-AQ441)/(AK441-AJ441)</f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f>$B$11*CM441+$C$11*CN441+$F$11*CO441*(1-CR441)</f>
        <v>0</v>
      </c>
      <c r="BP441">
        <f>BO441*BQ441</f>
        <v>0</v>
      </c>
      <c r="BQ441">
        <f>($B$11*$D$9+$C$11*$D$9+$F$11*((DB441+CT441)/MAX(DB441+CT441+DC441, 0.1)*$I$9+DC441/MAX(DB441+CT441+DC441, 0.1)*$J$9))/($B$11+$C$11+$F$11)</f>
        <v>0</v>
      </c>
      <c r="BR441">
        <f>($B$11*$K$9+$C$11*$K$9+$F$11*((DB441+CT441)/MAX(DB441+CT441+DC441, 0.1)*$P$9+DC441/MAX(DB441+CT441+DC441, 0.1)*$Q$9))/($B$11+$C$11+$F$11)</f>
        <v>0</v>
      </c>
      <c r="BS441">
        <v>6</v>
      </c>
      <c r="BT441">
        <v>0.5</v>
      </c>
      <c r="BU441" t="s">
        <v>295</v>
      </c>
      <c r="BV441">
        <v>2</v>
      </c>
      <c r="BW441">
        <v>1621534417.6</v>
      </c>
      <c r="BX441">
        <v>1398.76</v>
      </c>
      <c r="BY441">
        <v>1408.68</v>
      </c>
      <c r="BZ441">
        <v>12.9546</v>
      </c>
      <c r="CA441">
        <v>12.9627</v>
      </c>
      <c r="CB441">
        <v>1385.55</v>
      </c>
      <c r="CC441">
        <v>12.801</v>
      </c>
      <c r="CD441">
        <v>700.27</v>
      </c>
      <c r="CE441">
        <v>100.922</v>
      </c>
      <c r="CF441">
        <v>0.100825</v>
      </c>
      <c r="CG441">
        <v>22.9174</v>
      </c>
      <c r="CH441">
        <v>22.8949</v>
      </c>
      <c r="CI441">
        <v>999.9</v>
      </c>
      <c r="CJ441">
        <v>0</v>
      </c>
      <c r="CK441">
        <v>0</v>
      </c>
      <c r="CL441">
        <v>9945</v>
      </c>
      <c r="CM441">
        <v>0</v>
      </c>
      <c r="CN441">
        <v>3.16624</v>
      </c>
      <c r="CO441">
        <v>600.126</v>
      </c>
      <c r="CP441">
        <v>0.933003</v>
      </c>
      <c r="CQ441">
        <v>0.0669971</v>
      </c>
      <c r="CR441">
        <v>0</v>
      </c>
      <c r="CS441">
        <v>3.3374</v>
      </c>
      <c r="CT441">
        <v>4.99951</v>
      </c>
      <c r="CU441">
        <v>86.8555</v>
      </c>
      <c r="CV441">
        <v>4815.12</v>
      </c>
      <c r="CW441">
        <v>37.5</v>
      </c>
      <c r="CX441">
        <v>41.375</v>
      </c>
      <c r="CY441">
        <v>39.937</v>
      </c>
      <c r="CZ441">
        <v>40.937</v>
      </c>
      <c r="DA441">
        <v>39.875</v>
      </c>
      <c r="DB441">
        <v>555.25</v>
      </c>
      <c r="DC441">
        <v>39.87</v>
      </c>
      <c r="DD441">
        <v>0</v>
      </c>
      <c r="DE441">
        <v>1621534421.8</v>
      </c>
      <c r="DF441">
        <v>0</v>
      </c>
      <c r="DG441">
        <v>3.412548</v>
      </c>
      <c r="DH441">
        <v>0.354400024281403</v>
      </c>
      <c r="DI441">
        <v>4.79312304985231</v>
      </c>
      <c r="DJ441">
        <v>86.04046</v>
      </c>
      <c r="DK441">
        <v>15</v>
      </c>
      <c r="DL441">
        <v>1621533543.5</v>
      </c>
      <c r="DM441" t="s">
        <v>296</v>
      </c>
      <c r="DN441">
        <v>1621533543</v>
      </c>
      <c r="DO441">
        <v>1621533543.5</v>
      </c>
      <c r="DP441">
        <v>4</v>
      </c>
      <c r="DQ441">
        <v>0.002</v>
      </c>
      <c r="DR441">
        <v>0.003</v>
      </c>
      <c r="DS441">
        <v>8.559</v>
      </c>
      <c r="DT441">
        <v>0.154</v>
      </c>
      <c r="DU441">
        <v>420</v>
      </c>
      <c r="DV441">
        <v>13</v>
      </c>
      <c r="DW441">
        <v>1.35</v>
      </c>
      <c r="DX441">
        <v>0.35</v>
      </c>
      <c r="DY441">
        <v>-9.84461170731707</v>
      </c>
      <c r="DZ441">
        <v>0.858401184668985</v>
      </c>
      <c r="EA441">
        <v>0.237353838217538</v>
      </c>
      <c r="EB441">
        <v>0</v>
      </c>
      <c r="EC441">
        <v>3.43443529411765</v>
      </c>
      <c r="ED441">
        <v>0.0201069580580094</v>
      </c>
      <c r="EE441">
        <v>0.181642054087562</v>
      </c>
      <c r="EF441">
        <v>1</v>
      </c>
      <c r="EG441">
        <v>-0.00831417497560976</v>
      </c>
      <c r="EH441">
        <v>-0.0842728266062717</v>
      </c>
      <c r="EI441">
        <v>0.0133389324449428</v>
      </c>
      <c r="EJ441">
        <v>1</v>
      </c>
      <c r="EK441">
        <v>2</v>
      </c>
      <c r="EL441">
        <v>3</v>
      </c>
      <c r="EM441" t="s">
        <v>306</v>
      </c>
      <c r="EN441">
        <v>100</v>
      </c>
      <c r="EO441">
        <v>100</v>
      </c>
      <c r="EP441">
        <v>13.21</v>
      </c>
      <c r="EQ441">
        <v>0.1536</v>
      </c>
      <c r="ER441">
        <v>5.25304998807394</v>
      </c>
      <c r="ES441">
        <v>0.0095515401478521</v>
      </c>
      <c r="ET441">
        <v>-4.08282145803731e-06</v>
      </c>
      <c r="EU441">
        <v>9.61633180237613e-10</v>
      </c>
      <c r="EV441">
        <v>-0.0133641391554055</v>
      </c>
      <c r="EW441">
        <v>0.00964955815971448</v>
      </c>
      <c r="EX441">
        <v>0.000351754833574242</v>
      </c>
      <c r="EY441">
        <v>-6.74969522547015e-06</v>
      </c>
      <c r="EZ441">
        <v>-1</v>
      </c>
      <c r="FA441">
        <v>-1</v>
      </c>
      <c r="FB441">
        <v>-1</v>
      </c>
      <c r="FC441">
        <v>-1</v>
      </c>
      <c r="FD441">
        <v>14.6</v>
      </c>
      <c r="FE441">
        <v>14.6</v>
      </c>
      <c r="FF441">
        <v>2</v>
      </c>
      <c r="FG441">
        <v>793.216</v>
      </c>
      <c r="FH441">
        <v>741.332</v>
      </c>
      <c r="FI441">
        <v>20.0003</v>
      </c>
      <c r="FJ441">
        <v>26.6777</v>
      </c>
      <c r="FK441">
        <v>30.0002</v>
      </c>
      <c r="FL441">
        <v>26.7431</v>
      </c>
      <c r="FM441">
        <v>26.7207</v>
      </c>
      <c r="FN441">
        <v>71.7223</v>
      </c>
      <c r="FO441">
        <v>13.4213</v>
      </c>
      <c r="FP441">
        <v>6.08919</v>
      </c>
      <c r="FQ441">
        <v>20</v>
      </c>
      <c r="FR441">
        <v>1418.88</v>
      </c>
      <c r="FS441">
        <v>12.9953</v>
      </c>
      <c r="FT441">
        <v>100.07</v>
      </c>
      <c r="FU441">
        <v>100.426</v>
      </c>
    </row>
    <row r="442" spans="1:177">
      <c r="A442">
        <v>426</v>
      </c>
      <c r="B442">
        <v>1621534419.6</v>
      </c>
      <c r="C442">
        <v>850.099999904633</v>
      </c>
      <c r="D442" t="s">
        <v>1148</v>
      </c>
      <c r="E442" t="s">
        <v>1149</v>
      </c>
      <c r="G442">
        <v>1621534419.6</v>
      </c>
      <c r="H442">
        <f>CD442*AF442*(BZ442-CA442)/(100*BS442*(1000-AF442*BZ442))</f>
        <v>0</v>
      </c>
      <c r="I442">
        <f>CD442*AF442*(BY442-BX442*(1000-AF442*CA442)/(1000-AF442*BZ442))/(100*BS442)</f>
        <v>0</v>
      </c>
      <c r="J442">
        <f>BX442 - IF(AF442&gt;1, I442*BS442*100.0/(AH442*CL442), 0)</f>
        <v>0</v>
      </c>
      <c r="K442">
        <f>((Q442-H442/2)*J442-I442)/(Q442+H442/2)</f>
        <v>0</v>
      </c>
      <c r="L442">
        <f>K442*(CE442+CF442)/1000.0</f>
        <v>0</v>
      </c>
      <c r="M442">
        <f>(BX442 - IF(AF442&gt;1, I442*BS442*100.0/(AH442*CL442), 0))*(CE442+CF442)/1000.0</f>
        <v>0</v>
      </c>
      <c r="N442">
        <f>2.0/((1/P442-1/O442)+SIGN(P442)*SQRT((1/P442-1/O442)*(1/P442-1/O442) + 4*BT442/((BT442+1)*(BT442+1))*(2*1/P442*1/O442-1/O442*1/O442)))</f>
        <v>0</v>
      </c>
      <c r="O442">
        <f>IF(LEFT(BU442,1)&lt;&gt;"0",IF(LEFT(BU442,1)="1",3.0,BV442),$D$5+$E$5*(CL442*CE442/($K$5*1000))+$F$5*(CL442*CE442/($K$5*1000))*MAX(MIN(BS442,$J$5),$I$5)*MAX(MIN(BS442,$J$5),$I$5)+$G$5*MAX(MIN(BS442,$J$5),$I$5)*(CL442*CE442/($K$5*1000))+$H$5*(CL442*CE442/($K$5*1000))*(CL442*CE442/($K$5*1000)))</f>
        <v>0</v>
      </c>
      <c r="P442">
        <f>H442*(1000-(1000*0.61365*exp(17.502*T442/(240.97+T442))/(CE442+CF442)+BZ442)/2)/(1000*0.61365*exp(17.502*T442/(240.97+T442))/(CE442+CF442)-BZ442)</f>
        <v>0</v>
      </c>
      <c r="Q442">
        <f>1/((BT442+1)/(N442/1.6)+1/(O442/1.37)) + BT442/((BT442+1)/(N442/1.6) + BT442/(O442/1.37))</f>
        <v>0</v>
      </c>
      <c r="R442">
        <f>(BP442*BR442)</f>
        <v>0</v>
      </c>
      <c r="S442">
        <f>(CG442+(R442+2*0.95*5.67E-8*(((CG442+$B$7)+273)^4-(CG442+273)^4)-44100*H442)/(1.84*29.3*O442+8*0.95*5.67E-8*(CG442+273)^3))</f>
        <v>0</v>
      </c>
      <c r="T442">
        <f>($C$7*CH442+$D$7*CI442+$E$7*S442)</f>
        <v>0</v>
      </c>
      <c r="U442">
        <f>0.61365*exp(17.502*T442/(240.97+T442))</f>
        <v>0</v>
      </c>
      <c r="V442">
        <f>(W442/X442*100)</f>
        <v>0</v>
      </c>
      <c r="W442">
        <f>BZ442*(CE442+CF442)/1000</f>
        <v>0</v>
      </c>
      <c r="X442">
        <f>0.61365*exp(17.502*CG442/(240.97+CG442))</f>
        <v>0</v>
      </c>
      <c r="Y442">
        <f>(U442-BZ442*(CE442+CF442)/1000)</f>
        <v>0</v>
      </c>
      <c r="Z442">
        <f>(-H442*44100)</f>
        <v>0</v>
      </c>
      <c r="AA442">
        <f>2*29.3*O442*0.92*(CG442-T442)</f>
        <v>0</v>
      </c>
      <c r="AB442">
        <f>2*0.95*5.67E-8*(((CG442+$B$7)+273)^4-(T442+273)^4)</f>
        <v>0</v>
      </c>
      <c r="AC442">
        <f>R442+AB442+Z442+AA442</f>
        <v>0</v>
      </c>
      <c r="AD442">
        <v>0</v>
      </c>
      <c r="AE442">
        <v>0</v>
      </c>
      <c r="AF442">
        <f>IF(AD442*$H$13&gt;=AH442,1.0,(AH442/(AH442-AD442*$H$13)))</f>
        <v>0</v>
      </c>
      <c r="AG442">
        <f>(AF442-1)*100</f>
        <v>0</v>
      </c>
      <c r="AH442">
        <f>MAX(0,($B$13+$C$13*CL442)/(1+$D$13*CL442)*CE442/(CG442+273)*$E$13)</f>
        <v>0</v>
      </c>
      <c r="AI442" t="s">
        <v>294</v>
      </c>
      <c r="AJ442">
        <v>0</v>
      </c>
      <c r="AK442">
        <v>0</v>
      </c>
      <c r="AL442">
        <f>AK442-AJ442</f>
        <v>0</v>
      </c>
      <c r="AM442">
        <f>AL442/AK442</f>
        <v>0</v>
      </c>
      <c r="AN442">
        <v>0</v>
      </c>
      <c r="AO442" t="s">
        <v>294</v>
      </c>
      <c r="AP442">
        <v>0</v>
      </c>
      <c r="AQ442">
        <v>0</v>
      </c>
      <c r="AR442">
        <f>1-AP442/AQ442</f>
        <v>0</v>
      </c>
      <c r="AS442">
        <v>0.5</v>
      </c>
      <c r="AT442">
        <f>BP442</f>
        <v>0</v>
      </c>
      <c r="AU442">
        <f>I442</f>
        <v>0</v>
      </c>
      <c r="AV442">
        <f>AR442*AS442*AT442</f>
        <v>0</v>
      </c>
      <c r="AW442">
        <f>BB442/AQ442</f>
        <v>0</v>
      </c>
      <c r="AX442">
        <f>(AU442-AN442)/AT442</f>
        <v>0</v>
      </c>
      <c r="AY442">
        <f>(AK442-AQ442)/AQ442</f>
        <v>0</v>
      </c>
      <c r="AZ442" t="s">
        <v>294</v>
      </c>
      <c r="BA442">
        <v>0</v>
      </c>
      <c r="BB442">
        <f>AQ442-BA442</f>
        <v>0</v>
      </c>
      <c r="BC442">
        <f>(AQ442-AP442)/(AQ442-BA442)</f>
        <v>0</v>
      </c>
      <c r="BD442">
        <f>(AK442-AQ442)/(AK442-BA442)</f>
        <v>0</v>
      </c>
      <c r="BE442">
        <f>(AQ442-AP442)/(AQ442-AJ442)</f>
        <v>0</v>
      </c>
      <c r="BF442">
        <f>(AK442-AQ442)/(AK442-AJ442)</f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f>$B$11*CM442+$C$11*CN442+$F$11*CO442*(1-CR442)</f>
        <v>0</v>
      </c>
      <c r="BP442">
        <f>BO442*BQ442</f>
        <v>0</v>
      </c>
      <c r="BQ442">
        <f>($B$11*$D$9+$C$11*$D$9+$F$11*((DB442+CT442)/MAX(DB442+CT442+DC442, 0.1)*$I$9+DC442/MAX(DB442+CT442+DC442, 0.1)*$J$9))/($B$11+$C$11+$F$11)</f>
        <v>0</v>
      </c>
      <c r="BR442">
        <f>($B$11*$K$9+$C$11*$K$9+$F$11*((DB442+CT442)/MAX(DB442+CT442+DC442, 0.1)*$P$9+DC442/MAX(DB442+CT442+DC442, 0.1)*$Q$9))/($B$11+$C$11+$F$11)</f>
        <v>0</v>
      </c>
      <c r="BS442">
        <v>6</v>
      </c>
      <c r="BT442">
        <v>0.5</v>
      </c>
      <c r="BU442" t="s">
        <v>295</v>
      </c>
      <c r="BV442">
        <v>2</v>
      </c>
      <c r="BW442">
        <v>1621534419.6</v>
      </c>
      <c r="BX442">
        <v>1402.14</v>
      </c>
      <c r="BY442">
        <v>1412.01</v>
      </c>
      <c r="BZ442">
        <v>12.9542</v>
      </c>
      <c r="CA442">
        <v>12.9579</v>
      </c>
      <c r="CB442">
        <v>1388.92</v>
      </c>
      <c r="CC442">
        <v>12.8005</v>
      </c>
      <c r="CD442">
        <v>700.149</v>
      </c>
      <c r="CE442">
        <v>100.922</v>
      </c>
      <c r="CF442">
        <v>0.100432</v>
      </c>
      <c r="CG442">
        <v>22.9174</v>
      </c>
      <c r="CH442">
        <v>22.8821</v>
      </c>
      <c r="CI442">
        <v>999.9</v>
      </c>
      <c r="CJ442">
        <v>0</v>
      </c>
      <c r="CK442">
        <v>0</v>
      </c>
      <c r="CL442">
        <v>10005</v>
      </c>
      <c r="CM442">
        <v>0</v>
      </c>
      <c r="CN442">
        <v>3.1097</v>
      </c>
      <c r="CO442">
        <v>600.128</v>
      </c>
      <c r="CP442">
        <v>0.932968</v>
      </c>
      <c r="CQ442">
        <v>0.0670323</v>
      </c>
      <c r="CR442">
        <v>0</v>
      </c>
      <c r="CS442">
        <v>3.4263</v>
      </c>
      <c r="CT442">
        <v>4.99951</v>
      </c>
      <c r="CU442">
        <v>86.9525</v>
      </c>
      <c r="CV442">
        <v>4815.09</v>
      </c>
      <c r="CW442">
        <v>37.5</v>
      </c>
      <c r="CX442">
        <v>41.375</v>
      </c>
      <c r="CY442">
        <v>39.937</v>
      </c>
      <c r="CZ442">
        <v>40.875</v>
      </c>
      <c r="DA442">
        <v>39.812</v>
      </c>
      <c r="DB442">
        <v>555.24</v>
      </c>
      <c r="DC442">
        <v>39.89</v>
      </c>
      <c r="DD442">
        <v>0</v>
      </c>
      <c r="DE442">
        <v>1621534423.6</v>
      </c>
      <c r="DF442">
        <v>0</v>
      </c>
      <c r="DG442">
        <v>3.40335769230769</v>
      </c>
      <c r="DH442">
        <v>-0.384605108697934</v>
      </c>
      <c r="DI442">
        <v>4.0006051121007</v>
      </c>
      <c r="DJ442">
        <v>86.2386576923077</v>
      </c>
      <c r="DK442">
        <v>15</v>
      </c>
      <c r="DL442">
        <v>1621533543.5</v>
      </c>
      <c r="DM442" t="s">
        <v>296</v>
      </c>
      <c r="DN442">
        <v>1621533543</v>
      </c>
      <c r="DO442">
        <v>1621533543.5</v>
      </c>
      <c r="DP442">
        <v>4</v>
      </c>
      <c r="DQ442">
        <v>0.002</v>
      </c>
      <c r="DR442">
        <v>0.003</v>
      </c>
      <c r="DS442">
        <v>8.559</v>
      </c>
      <c r="DT442">
        <v>0.154</v>
      </c>
      <c r="DU442">
        <v>420</v>
      </c>
      <c r="DV442">
        <v>13</v>
      </c>
      <c r="DW442">
        <v>1.35</v>
      </c>
      <c r="DX442">
        <v>0.35</v>
      </c>
      <c r="DY442">
        <v>-9.82383390243902</v>
      </c>
      <c r="DZ442">
        <v>0.0712544947735112</v>
      </c>
      <c r="EA442">
        <v>0.219833926040613</v>
      </c>
      <c r="EB442">
        <v>1</v>
      </c>
      <c r="EC442">
        <v>3.42151212121212</v>
      </c>
      <c r="ED442">
        <v>-0.270033961782346</v>
      </c>
      <c r="EE442">
        <v>0.186019454436448</v>
      </c>
      <c r="EF442">
        <v>1</v>
      </c>
      <c r="EG442">
        <v>-0.00942497302439024</v>
      </c>
      <c r="EH442">
        <v>-0.0605383358885017</v>
      </c>
      <c r="EI442">
        <v>0.0127888624588616</v>
      </c>
      <c r="EJ442">
        <v>1</v>
      </c>
      <c r="EK442">
        <v>3</v>
      </c>
      <c r="EL442">
        <v>3</v>
      </c>
      <c r="EM442" t="s">
        <v>297</v>
      </c>
      <c r="EN442">
        <v>100</v>
      </c>
      <c r="EO442">
        <v>100</v>
      </c>
      <c r="EP442">
        <v>13.22</v>
      </c>
      <c r="EQ442">
        <v>0.1537</v>
      </c>
      <c r="ER442">
        <v>5.25304998807394</v>
      </c>
      <c r="ES442">
        <v>0.0095515401478521</v>
      </c>
      <c r="ET442">
        <v>-4.08282145803731e-06</v>
      </c>
      <c r="EU442">
        <v>9.61633180237613e-10</v>
      </c>
      <c r="EV442">
        <v>-0.0133641391554055</v>
      </c>
      <c r="EW442">
        <v>0.00964955815971448</v>
      </c>
      <c r="EX442">
        <v>0.000351754833574242</v>
      </c>
      <c r="EY442">
        <v>-6.74969522547015e-06</v>
      </c>
      <c r="EZ442">
        <v>-1</v>
      </c>
      <c r="FA442">
        <v>-1</v>
      </c>
      <c r="FB442">
        <v>-1</v>
      </c>
      <c r="FC442">
        <v>-1</v>
      </c>
      <c r="FD442">
        <v>14.6</v>
      </c>
      <c r="FE442">
        <v>14.6</v>
      </c>
      <c r="FF442">
        <v>2</v>
      </c>
      <c r="FG442">
        <v>793.749</v>
      </c>
      <c r="FH442">
        <v>741.302</v>
      </c>
      <c r="FI442">
        <v>20.0001</v>
      </c>
      <c r="FJ442">
        <v>26.6777</v>
      </c>
      <c r="FK442">
        <v>29.9999</v>
      </c>
      <c r="FL442">
        <v>26.7431</v>
      </c>
      <c r="FM442">
        <v>26.7185</v>
      </c>
      <c r="FN442">
        <v>71.8564</v>
      </c>
      <c r="FO442">
        <v>13.4213</v>
      </c>
      <c r="FP442">
        <v>6.08919</v>
      </c>
      <c r="FQ442">
        <v>20</v>
      </c>
      <c r="FR442">
        <v>1422.27</v>
      </c>
      <c r="FS442">
        <v>12.9953</v>
      </c>
      <c r="FT442">
        <v>100.072</v>
      </c>
      <c r="FU442">
        <v>100.429</v>
      </c>
    </row>
    <row r="443" spans="1:177">
      <c r="A443">
        <v>427</v>
      </c>
      <c r="B443">
        <v>1621534421.6</v>
      </c>
      <c r="C443">
        <v>852.099999904633</v>
      </c>
      <c r="D443" t="s">
        <v>1150</v>
      </c>
      <c r="E443" t="s">
        <v>1151</v>
      </c>
      <c r="G443">
        <v>1621534421.6</v>
      </c>
      <c r="H443">
        <f>CD443*AF443*(BZ443-CA443)/(100*BS443*(1000-AF443*BZ443))</f>
        <v>0</v>
      </c>
      <c r="I443">
        <f>CD443*AF443*(BY443-BX443*(1000-AF443*CA443)/(1000-AF443*BZ443))/(100*BS443)</f>
        <v>0</v>
      </c>
      <c r="J443">
        <f>BX443 - IF(AF443&gt;1, I443*BS443*100.0/(AH443*CL443), 0)</f>
        <v>0</v>
      </c>
      <c r="K443">
        <f>((Q443-H443/2)*J443-I443)/(Q443+H443/2)</f>
        <v>0</v>
      </c>
      <c r="L443">
        <f>K443*(CE443+CF443)/1000.0</f>
        <v>0</v>
      </c>
      <c r="M443">
        <f>(BX443 - IF(AF443&gt;1, I443*BS443*100.0/(AH443*CL443), 0))*(CE443+CF443)/1000.0</f>
        <v>0</v>
      </c>
      <c r="N443">
        <f>2.0/((1/P443-1/O443)+SIGN(P443)*SQRT((1/P443-1/O443)*(1/P443-1/O443) + 4*BT443/((BT443+1)*(BT443+1))*(2*1/P443*1/O443-1/O443*1/O443)))</f>
        <v>0</v>
      </c>
      <c r="O443">
        <f>IF(LEFT(BU443,1)&lt;&gt;"0",IF(LEFT(BU443,1)="1",3.0,BV443),$D$5+$E$5*(CL443*CE443/($K$5*1000))+$F$5*(CL443*CE443/($K$5*1000))*MAX(MIN(BS443,$J$5),$I$5)*MAX(MIN(BS443,$J$5),$I$5)+$G$5*MAX(MIN(BS443,$J$5),$I$5)*(CL443*CE443/($K$5*1000))+$H$5*(CL443*CE443/($K$5*1000))*(CL443*CE443/($K$5*1000)))</f>
        <v>0</v>
      </c>
      <c r="P443">
        <f>H443*(1000-(1000*0.61365*exp(17.502*T443/(240.97+T443))/(CE443+CF443)+BZ443)/2)/(1000*0.61365*exp(17.502*T443/(240.97+T443))/(CE443+CF443)-BZ443)</f>
        <v>0</v>
      </c>
      <c r="Q443">
        <f>1/((BT443+1)/(N443/1.6)+1/(O443/1.37)) + BT443/((BT443+1)/(N443/1.6) + BT443/(O443/1.37))</f>
        <v>0</v>
      </c>
      <c r="R443">
        <f>(BP443*BR443)</f>
        <v>0</v>
      </c>
      <c r="S443">
        <f>(CG443+(R443+2*0.95*5.67E-8*(((CG443+$B$7)+273)^4-(CG443+273)^4)-44100*H443)/(1.84*29.3*O443+8*0.95*5.67E-8*(CG443+273)^3))</f>
        <v>0</v>
      </c>
      <c r="T443">
        <f>($C$7*CH443+$D$7*CI443+$E$7*S443)</f>
        <v>0</v>
      </c>
      <c r="U443">
        <f>0.61365*exp(17.502*T443/(240.97+T443))</f>
        <v>0</v>
      </c>
      <c r="V443">
        <f>(W443/X443*100)</f>
        <v>0</v>
      </c>
      <c r="W443">
        <f>BZ443*(CE443+CF443)/1000</f>
        <v>0</v>
      </c>
      <c r="X443">
        <f>0.61365*exp(17.502*CG443/(240.97+CG443))</f>
        <v>0</v>
      </c>
      <c r="Y443">
        <f>(U443-BZ443*(CE443+CF443)/1000)</f>
        <v>0</v>
      </c>
      <c r="Z443">
        <f>(-H443*44100)</f>
        <v>0</v>
      </c>
      <c r="AA443">
        <f>2*29.3*O443*0.92*(CG443-T443)</f>
        <v>0</v>
      </c>
      <c r="AB443">
        <f>2*0.95*5.67E-8*(((CG443+$B$7)+273)^4-(T443+273)^4)</f>
        <v>0</v>
      </c>
      <c r="AC443">
        <f>R443+AB443+Z443+AA443</f>
        <v>0</v>
      </c>
      <c r="AD443">
        <v>0</v>
      </c>
      <c r="AE443">
        <v>0</v>
      </c>
      <c r="AF443">
        <f>IF(AD443*$H$13&gt;=AH443,1.0,(AH443/(AH443-AD443*$H$13)))</f>
        <v>0</v>
      </c>
      <c r="AG443">
        <f>(AF443-1)*100</f>
        <v>0</v>
      </c>
      <c r="AH443">
        <f>MAX(0,($B$13+$C$13*CL443)/(1+$D$13*CL443)*CE443/(CG443+273)*$E$13)</f>
        <v>0</v>
      </c>
      <c r="AI443" t="s">
        <v>294</v>
      </c>
      <c r="AJ443">
        <v>0</v>
      </c>
      <c r="AK443">
        <v>0</v>
      </c>
      <c r="AL443">
        <f>AK443-AJ443</f>
        <v>0</v>
      </c>
      <c r="AM443">
        <f>AL443/AK443</f>
        <v>0</v>
      </c>
      <c r="AN443">
        <v>0</v>
      </c>
      <c r="AO443" t="s">
        <v>294</v>
      </c>
      <c r="AP443">
        <v>0</v>
      </c>
      <c r="AQ443">
        <v>0</v>
      </c>
      <c r="AR443">
        <f>1-AP443/AQ443</f>
        <v>0</v>
      </c>
      <c r="AS443">
        <v>0.5</v>
      </c>
      <c r="AT443">
        <f>BP443</f>
        <v>0</v>
      </c>
      <c r="AU443">
        <f>I443</f>
        <v>0</v>
      </c>
      <c r="AV443">
        <f>AR443*AS443*AT443</f>
        <v>0</v>
      </c>
      <c r="AW443">
        <f>BB443/AQ443</f>
        <v>0</v>
      </c>
      <c r="AX443">
        <f>(AU443-AN443)/AT443</f>
        <v>0</v>
      </c>
      <c r="AY443">
        <f>(AK443-AQ443)/AQ443</f>
        <v>0</v>
      </c>
      <c r="AZ443" t="s">
        <v>294</v>
      </c>
      <c r="BA443">
        <v>0</v>
      </c>
      <c r="BB443">
        <f>AQ443-BA443</f>
        <v>0</v>
      </c>
      <c r="BC443">
        <f>(AQ443-AP443)/(AQ443-BA443)</f>
        <v>0</v>
      </c>
      <c r="BD443">
        <f>(AK443-AQ443)/(AK443-BA443)</f>
        <v>0</v>
      </c>
      <c r="BE443">
        <f>(AQ443-AP443)/(AQ443-AJ443)</f>
        <v>0</v>
      </c>
      <c r="BF443">
        <f>(AK443-AQ443)/(AK443-AJ443)</f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f>$B$11*CM443+$C$11*CN443+$F$11*CO443*(1-CR443)</f>
        <v>0</v>
      </c>
      <c r="BP443">
        <f>BO443*BQ443</f>
        <v>0</v>
      </c>
      <c r="BQ443">
        <f>($B$11*$D$9+$C$11*$D$9+$F$11*((DB443+CT443)/MAX(DB443+CT443+DC443, 0.1)*$I$9+DC443/MAX(DB443+CT443+DC443, 0.1)*$J$9))/($B$11+$C$11+$F$11)</f>
        <v>0</v>
      </c>
      <c r="BR443">
        <f>($B$11*$K$9+$C$11*$K$9+$F$11*((DB443+CT443)/MAX(DB443+CT443+DC443, 0.1)*$P$9+DC443/MAX(DB443+CT443+DC443, 0.1)*$Q$9))/($B$11+$C$11+$F$11)</f>
        <v>0</v>
      </c>
      <c r="BS443">
        <v>6</v>
      </c>
      <c r="BT443">
        <v>0.5</v>
      </c>
      <c r="BU443" t="s">
        <v>295</v>
      </c>
      <c r="BV443">
        <v>2</v>
      </c>
      <c r="BW443">
        <v>1621534421.6</v>
      </c>
      <c r="BX443">
        <v>1405.55</v>
      </c>
      <c r="BY443">
        <v>1415.79</v>
      </c>
      <c r="BZ443">
        <v>12.9553</v>
      </c>
      <c r="CA443">
        <v>12.9643</v>
      </c>
      <c r="CB443">
        <v>1392.32</v>
      </c>
      <c r="CC443">
        <v>12.8017</v>
      </c>
      <c r="CD443">
        <v>699.944</v>
      </c>
      <c r="CE443">
        <v>100.922</v>
      </c>
      <c r="CF443">
        <v>0.0993971</v>
      </c>
      <c r="CG443">
        <v>22.915</v>
      </c>
      <c r="CH443">
        <v>22.8772</v>
      </c>
      <c r="CI443">
        <v>999.9</v>
      </c>
      <c r="CJ443">
        <v>0</v>
      </c>
      <c r="CK443">
        <v>0</v>
      </c>
      <c r="CL443">
        <v>10075</v>
      </c>
      <c r="CM443">
        <v>0</v>
      </c>
      <c r="CN443">
        <v>3.15494</v>
      </c>
      <c r="CO443">
        <v>600.127</v>
      </c>
      <c r="CP443">
        <v>0.933003</v>
      </c>
      <c r="CQ443">
        <v>0.0669971</v>
      </c>
      <c r="CR443">
        <v>0</v>
      </c>
      <c r="CS443">
        <v>3.7524</v>
      </c>
      <c r="CT443">
        <v>4.99951</v>
      </c>
      <c r="CU443">
        <v>86.3066</v>
      </c>
      <c r="CV443">
        <v>4815.13</v>
      </c>
      <c r="CW443">
        <v>37.5</v>
      </c>
      <c r="CX443">
        <v>41.375</v>
      </c>
      <c r="CY443">
        <v>39.937</v>
      </c>
      <c r="CZ443">
        <v>40.875</v>
      </c>
      <c r="DA443">
        <v>39.875</v>
      </c>
      <c r="DB443">
        <v>555.26</v>
      </c>
      <c r="DC443">
        <v>39.87</v>
      </c>
      <c r="DD443">
        <v>0</v>
      </c>
      <c r="DE443">
        <v>1621534425.4</v>
      </c>
      <c r="DF443">
        <v>0</v>
      </c>
      <c r="DG443">
        <v>3.418004</v>
      </c>
      <c r="DH443">
        <v>0.196200018069694</v>
      </c>
      <c r="DI443">
        <v>4.35533074272833</v>
      </c>
      <c r="DJ443">
        <v>86.34622</v>
      </c>
      <c r="DK443">
        <v>15</v>
      </c>
      <c r="DL443">
        <v>1621533543.5</v>
      </c>
      <c r="DM443" t="s">
        <v>296</v>
      </c>
      <c r="DN443">
        <v>1621533543</v>
      </c>
      <c r="DO443">
        <v>1621533543.5</v>
      </c>
      <c r="DP443">
        <v>4</v>
      </c>
      <c r="DQ443">
        <v>0.002</v>
      </c>
      <c r="DR443">
        <v>0.003</v>
      </c>
      <c r="DS443">
        <v>8.559</v>
      </c>
      <c r="DT443">
        <v>0.154</v>
      </c>
      <c r="DU443">
        <v>420</v>
      </c>
      <c r="DV443">
        <v>13</v>
      </c>
      <c r="DW443">
        <v>1.35</v>
      </c>
      <c r="DX443">
        <v>0.35</v>
      </c>
      <c r="DY443">
        <v>-9.80424317073171</v>
      </c>
      <c r="DZ443">
        <v>-0.483641811846693</v>
      </c>
      <c r="EA443">
        <v>0.203213624116425</v>
      </c>
      <c r="EB443">
        <v>1</v>
      </c>
      <c r="EC443">
        <v>3.41951142857143</v>
      </c>
      <c r="ED443">
        <v>-0.213482187521129</v>
      </c>
      <c r="EE443">
        <v>0.188684222629736</v>
      </c>
      <c r="EF443">
        <v>1</v>
      </c>
      <c r="EG443">
        <v>-0.0105618471707317</v>
      </c>
      <c r="EH443">
        <v>-0.0320855405017422</v>
      </c>
      <c r="EI443">
        <v>0.0120629827967161</v>
      </c>
      <c r="EJ443">
        <v>1</v>
      </c>
      <c r="EK443">
        <v>3</v>
      </c>
      <c r="EL443">
        <v>3</v>
      </c>
      <c r="EM443" t="s">
        <v>297</v>
      </c>
      <c r="EN443">
        <v>100</v>
      </c>
      <c r="EO443">
        <v>100</v>
      </c>
      <c r="EP443">
        <v>13.23</v>
      </c>
      <c r="EQ443">
        <v>0.1536</v>
      </c>
      <c r="ER443">
        <v>5.25304998807394</v>
      </c>
      <c r="ES443">
        <v>0.0095515401478521</v>
      </c>
      <c r="ET443">
        <v>-4.08282145803731e-06</v>
      </c>
      <c r="EU443">
        <v>9.61633180237613e-10</v>
      </c>
      <c r="EV443">
        <v>-0.0133641391554055</v>
      </c>
      <c r="EW443">
        <v>0.00964955815971448</v>
      </c>
      <c r="EX443">
        <v>0.000351754833574242</v>
      </c>
      <c r="EY443">
        <v>-6.74969522547015e-06</v>
      </c>
      <c r="EZ443">
        <v>-1</v>
      </c>
      <c r="FA443">
        <v>-1</v>
      </c>
      <c r="FB443">
        <v>-1</v>
      </c>
      <c r="FC443">
        <v>-1</v>
      </c>
      <c r="FD443">
        <v>14.6</v>
      </c>
      <c r="FE443">
        <v>14.6</v>
      </c>
      <c r="FF443">
        <v>2</v>
      </c>
      <c r="FG443">
        <v>793.216</v>
      </c>
      <c r="FH443">
        <v>741.681</v>
      </c>
      <c r="FI443">
        <v>20.0001</v>
      </c>
      <c r="FJ443">
        <v>26.6764</v>
      </c>
      <c r="FK443">
        <v>29.9999</v>
      </c>
      <c r="FL443">
        <v>26.7431</v>
      </c>
      <c r="FM443">
        <v>26.7185</v>
      </c>
      <c r="FN443">
        <v>71.9925</v>
      </c>
      <c r="FO443">
        <v>13.4213</v>
      </c>
      <c r="FP443">
        <v>6.08919</v>
      </c>
      <c r="FQ443">
        <v>20</v>
      </c>
      <c r="FR443">
        <v>1425.62</v>
      </c>
      <c r="FS443">
        <v>12.9953</v>
      </c>
      <c r="FT443">
        <v>100.073</v>
      </c>
      <c r="FU443">
        <v>100.429</v>
      </c>
    </row>
    <row r="444" spans="1:177">
      <c r="A444">
        <v>428</v>
      </c>
      <c r="B444">
        <v>1621534423.6</v>
      </c>
      <c r="C444">
        <v>854.099999904633</v>
      </c>
      <c r="D444" t="s">
        <v>1152</v>
      </c>
      <c r="E444" t="s">
        <v>1153</v>
      </c>
      <c r="G444">
        <v>1621534423.6</v>
      </c>
      <c r="H444">
        <f>CD444*AF444*(BZ444-CA444)/(100*BS444*(1000-AF444*BZ444))</f>
        <v>0</v>
      </c>
      <c r="I444">
        <f>CD444*AF444*(BY444-BX444*(1000-AF444*CA444)/(1000-AF444*BZ444))/(100*BS444)</f>
        <v>0</v>
      </c>
      <c r="J444">
        <f>BX444 - IF(AF444&gt;1, I444*BS444*100.0/(AH444*CL444), 0)</f>
        <v>0</v>
      </c>
      <c r="K444">
        <f>((Q444-H444/2)*J444-I444)/(Q444+H444/2)</f>
        <v>0</v>
      </c>
      <c r="L444">
        <f>K444*(CE444+CF444)/1000.0</f>
        <v>0</v>
      </c>
      <c r="M444">
        <f>(BX444 - IF(AF444&gt;1, I444*BS444*100.0/(AH444*CL444), 0))*(CE444+CF444)/1000.0</f>
        <v>0</v>
      </c>
      <c r="N444">
        <f>2.0/((1/P444-1/O444)+SIGN(P444)*SQRT((1/P444-1/O444)*(1/P444-1/O444) + 4*BT444/((BT444+1)*(BT444+1))*(2*1/P444*1/O444-1/O444*1/O444)))</f>
        <v>0</v>
      </c>
      <c r="O444">
        <f>IF(LEFT(BU444,1)&lt;&gt;"0",IF(LEFT(BU444,1)="1",3.0,BV444),$D$5+$E$5*(CL444*CE444/($K$5*1000))+$F$5*(CL444*CE444/($K$5*1000))*MAX(MIN(BS444,$J$5),$I$5)*MAX(MIN(BS444,$J$5),$I$5)+$G$5*MAX(MIN(BS444,$J$5),$I$5)*(CL444*CE444/($K$5*1000))+$H$5*(CL444*CE444/($K$5*1000))*(CL444*CE444/($K$5*1000)))</f>
        <v>0</v>
      </c>
      <c r="P444">
        <f>H444*(1000-(1000*0.61365*exp(17.502*T444/(240.97+T444))/(CE444+CF444)+BZ444)/2)/(1000*0.61365*exp(17.502*T444/(240.97+T444))/(CE444+CF444)-BZ444)</f>
        <v>0</v>
      </c>
      <c r="Q444">
        <f>1/((BT444+1)/(N444/1.6)+1/(O444/1.37)) + BT444/((BT444+1)/(N444/1.6) + BT444/(O444/1.37))</f>
        <v>0</v>
      </c>
      <c r="R444">
        <f>(BP444*BR444)</f>
        <v>0</v>
      </c>
      <c r="S444">
        <f>(CG444+(R444+2*0.95*5.67E-8*(((CG444+$B$7)+273)^4-(CG444+273)^4)-44100*H444)/(1.84*29.3*O444+8*0.95*5.67E-8*(CG444+273)^3))</f>
        <v>0</v>
      </c>
      <c r="T444">
        <f>($C$7*CH444+$D$7*CI444+$E$7*S444)</f>
        <v>0</v>
      </c>
      <c r="U444">
        <f>0.61365*exp(17.502*T444/(240.97+T444))</f>
        <v>0</v>
      </c>
      <c r="V444">
        <f>(W444/X444*100)</f>
        <v>0</v>
      </c>
      <c r="W444">
        <f>BZ444*(CE444+CF444)/1000</f>
        <v>0</v>
      </c>
      <c r="X444">
        <f>0.61365*exp(17.502*CG444/(240.97+CG444))</f>
        <v>0</v>
      </c>
      <c r="Y444">
        <f>(U444-BZ444*(CE444+CF444)/1000)</f>
        <v>0</v>
      </c>
      <c r="Z444">
        <f>(-H444*44100)</f>
        <v>0</v>
      </c>
      <c r="AA444">
        <f>2*29.3*O444*0.92*(CG444-T444)</f>
        <v>0</v>
      </c>
      <c r="AB444">
        <f>2*0.95*5.67E-8*(((CG444+$B$7)+273)^4-(T444+273)^4)</f>
        <v>0</v>
      </c>
      <c r="AC444">
        <f>R444+AB444+Z444+AA444</f>
        <v>0</v>
      </c>
      <c r="AD444">
        <v>0</v>
      </c>
      <c r="AE444">
        <v>0</v>
      </c>
      <c r="AF444">
        <f>IF(AD444*$H$13&gt;=AH444,1.0,(AH444/(AH444-AD444*$H$13)))</f>
        <v>0</v>
      </c>
      <c r="AG444">
        <f>(AF444-1)*100</f>
        <v>0</v>
      </c>
      <c r="AH444">
        <f>MAX(0,($B$13+$C$13*CL444)/(1+$D$13*CL444)*CE444/(CG444+273)*$E$13)</f>
        <v>0</v>
      </c>
      <c r="AI444" t="s">
        <v>294</v>
      </c>
      <c r="AJ444">
        <v>0</v>
      </c>
      <c r="AK444">
        <v>0</v>
      </c>
      <c r="AL444">
        <f>AK444-AJ444</f>
        <v>0</v>
      </c>
      <c r="AM444">
        <f>AL444/AK444</f>
        <v>0</v>
      </c>
      <c r="AN444">
        <v>0</v>
      </c>
      <c r="AO444" t="s">
        <v>294</v>
      </c>
      <c r="AP444">
        <v>0</v>
      </c>
      <c r="AQ444">
        <v>0</v>
      </c>
      <c r="AR444">
        <f>1-AP444/AQ444</f>
        <v>0</v>
      </c>
      <c r="AS444">
        <v>0.5</v>
      </c>
      <c r="AT444">
        <f>BP444</f>
        <v>0</v>
      </c>
      <c r="AU444">
        <f>I444</f>
        <v>0</v>
      </c>
      <c r="AV444">
        <f>AR444*AS444*AT444</f>
        <v>0</v>
      </c>
      <c r="AW444">
        <f>BB444/AQ444</f>
        <v>0</v>
      </c>
      <c r="AX444">
        <f>(AU444-AN444)/AT444</f>
        <v>0</v>
      </c>
      <c r="AY444">
        <f>(AK444-AQ444)/AQ444</f>
        <v>0</v>
      </c>
      <c r="AZ444" t="s">
        <v>294</v>
      </c>
      <c r="BA444">
        <v>0</v>
      </c>
      <c r="BB444">
        <f>AQ444-BA444</f>
        <v>0</v>
      </c>
      <c r="BC444">
        <f>(AQ444-AP444)/(AQ444-BA444)</f>
        <v>0</v>
      </c>
      <c r="BD444">
        <f>(AK444-AQ444)/(AK444-BA444)</f>
        <v>0</v>
      </c>
      <c r="BE444">
        <f>(AQ444-AP444)/(AQ444-AJ444)</f>
        <v>0</v>
      </c>
      <c r="BF444">
        <f>(AK444-AQ444)/(AK444-AJ444)</f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f>$B$11*CM444+$C$11*CN444+$F$11*CO444*(1-CR444)</f>
        <v>0</v>
      </c>
      <c r="BP444">
        <f>BO444*BQ444</f>
        <v>0</v>
      </c>
      <c r="BQ444">
        <f>($B$11*$D$9+$C$11*$D$9+$F$11*((DB444+CT444)/MAX(DB444+CT444+DC444, 0.1)*$I$9+DC444/MAX(DB444+CT444+DC444, 0.1)*$J$9))/($B$11+$C$11+$F$11)</f>
        <v>0</v>
      </c>
      <c r="BR444">
        <f>($B$11*$K$9+$C$11*$K$9+$F$11*((DB444+CT444)/MAX(DB444+CT444+DC444, 0.1)*$P$9+DC444/MAX(DB444+CT444+DC444, 0.1)*$Q$9))/($B$11+$C$11+$F$11)</f>
        <v>0</v>
      </c>
      <c r="BS444">
        <v>6</v>
      </c>
      <c r="BT444">
        <v>0.5</v>
      </c>
      <c r="BU444" t="s">
        <v>295</v>
      </c>
      <c r="BV444">
        <v>2</v>
      </c>
      <c r="BW444">
        <v>1621534423.6</v>
      </c>
      <c r="BX444">
        <v>1408.82</v>
      </c>
      <c r="BY444">
        <v>1418.9</v>
      </c>
      <c r="BZ444">
        <v>12.9534</v>
      </c>
      <c r="CA444">
        <v>12.9575</v>
      </c>
      <c r="CB444">
        <v>1395.58</v>
      </c>
      <c r="CC444">
        <v>12.7998</v>
      </c>
      <c r="CD444">
        <v>700.293</v>
      </c>
      <c r="CE444">
        <v>100.922</v>
      </c>
      <c r="CF444">
        <v>0.10121</v>
      </c>
      <c r="CG444">
        <v>22.9154</v>
      </c>
      <c r="CH444">
        <v>22.8777</v>
      </c>
      <c r="CI444">
        <v>999.9</v>
      </c>
      <c r="CJ444">
        <v>0</v>
      </c>
      <c r="CK444">
        <v>0</v>
      </c>
      <c r="CL444">
        <v>9930</v>
      </c>
      <c r="CM444">
        <v>0</v>
      </c>
      <c r="CN444">
        <v>3.15494</v>
      </c>
      <c r="CO444">
        <v>600.116</v>
      </c>
      <c r="CP444">
        <v>0.933003</v>
      </c>
      <c r="CQ444">
        <v>0.0669971</v>
      </c>
      <c r="CR444">
        <v>0</v>
      </c>
      <c r="CS444">
        <v>3.4131</v>
      </c>
      <c r="CT444">
        <v>4.99951</v>
      </c>
      <c r="CU444">
        <v>86.5866</v>
      </c>
      <c r="CV444">
        <v>4815.04</v>
      </c>
      <c r="CW444">
        <v>37.5</v>
      </c>
      <c r="CX444">
        <v>41.375</v>
      </c>
      <c r="CY444">
        <v>39.937</v>
      </c>
      <c r="CZ444">
        <v>40.875</v>
      </c>
      <c r="DA444">
        <v>39.875</v>
      </c>
      <c r="DB444">
        <v>555.25</v>
      </c>
      <c r="DC444">
        <v>39.87</v>
      </c>
      <c r="DD444">
        <v>0</v>
      </c>
      <c r="DE444">
        <v>1621534427.8</v>
      </c>
      <c r="DF444">
        <v>0</v>
      </c>
      <c r="DG444">
        <v>3.447544</v>
      </c>
      <c r="DH444">
        <v>-0.226792297510579</v>
      </c>
      <c r="DI444">
        <v>3.73549229731771</v>
      </c>
      <c r="DJ444">
        <v>86.47758</v>
      </c>
      <c r="DK444">
        <v>15</v>
      </c>
      <c r="DL444">
        <v>1621533543.5</v>
      </c>
      <c r="DM444" t="s">
        <v>296</v>
      </c>
      <c r="DN444">
        <v>1621533543</v>
      </c>
      <c r="DO444">
        <v>1621533543.5</v>
      </c>
      <c r="DP444">
        <v>4</v>
      </c>
      <c r="DQ444">
        <v>0.002</v>
      </c>
      <c r="DR444">
        <v>0.003</v>
      </c>
      <c r="DS444">
        <v>8.559</v>
      </c>
      <c r="DT444">
        <v>0.154</v>
      </c>
      <c r="DU444">
        <v>420</v>
      </c>
      <c r="DV444">
        <v>13</v>
      </c>
      <c r="DW444">
        <v>1.35</v>
      </c>
      <c r="DX444">
        <v>0.35</v>
      </c>
      <c r="DY444">
        <v>-9.7889843902439</v>
      </c>
      <c r="DZ444">
        <v>-1.00509219512196</v>
      </c>
      <c r="EA444">
        <v>0.203532212480755</v>
      </c>
      <c r="EB444">
        <v>0</v>
      </c>
      <c r="EC444">
        <v>3.42205294117647</v>
      </c>
      <c r="ED444">
        <v>0.242489709762537</v>
      </c>
      <c r="EE444">
        <v>0.194420522451137</v>
      </c>
      <c r="EF444">
        <v>1</v>
      </c>
      <c r="EG444">
        <v>-0.0118653810731707</v>
      </c>
      <c r="EH444">
        <v>-0.00331206539372824</v>
      </c>
      <c r="EI444">
        <v>0.0112010372179565</v>
      </c>
      <c r="EJ444">
        <v>1</v>
      </c>
      <c r="EK444">
        <v>2</v>
      </c>
      <c r="EL444">
        <v>3</v>
      </c>
      <c r="EM444" t="s">
        <v>306</v>
      </c>
      <c r="EN444">
        <v>100</v>
      </c>
      <c r="EO444">
        <v>100</v>
      </c>
      <c r="EP444">
        <v>13.24</v>
      </c>
      <c r="EQ444">
        <v>0.1536</v>
      </c>
      <c r="ER444">
        <v>5.25304998807394</v>
      </c>
      <c r="ES444">
        <v>0.0095515401478521</v>
      </c>
      <c r="ET444">
        <v>-4.08282145803731e-06</v>
      </c>
      <c r="EU444">
        <v>9.61633180237613e-10</v>
      </c>
      <c r="EV444">
        <v>-0.0133641391554055</v>
      </c>
      <c r="EW444">
        <v>0.00964955815971448</v>
      </c>
      <c r="EX444">
        <v>0.000351754833574242</v>
      </c>
      <c r="EY444">
        <v>-6.74969522547015e-06</v>
      </c>
      <c r="EZ444">
        <v>-1</v>
      </c>
      <c r="FA444">
        <v>-1</v>
      </c>
      <c r="FB444">
        <v>-1</v>
      </c>
      <c r="FC444">
        <v>-1</v>
      </c>
      <c r="FD444">
        <v>14.7</v>
      </c>
      <c r="FE444">
        <v>14.7</v>
      </c>
      <c r="FF444">
        <v>2</v>
      </c>
      <c r="FG444">
        <v>793.393</v>
      </c>
      <c r="FH444">
        <v>742.061</v>
      </c>
      <c r="FI444">
        <v>20.0003</v>
      </c>
      <c r="FJ444">
        <v>26.6755</v>
      </c>
      <c r="FK444">
        <v>30</v>
      </c>
      <c r="FL444">
        <v>26.7431</v>
      </c>
      <c r="FM444">
        <v>26.7185</v>
      </c>
      <c r="FN444">
        <v>72.1301</v>
      </c>
      <c r="FO444">
        <v>13.4213</v>
      </c>
      <c r="FP444">
        <v>6.08919</v>
      </c>
      <c r="FQ444">
        <v>20</v>
      </c>
      <c r="FR444">
        <v>1428.99</v>
      </c>
      <c r="FS444">
        <v>12.9953</v>
      </c>
      <c r="FT444">
        <v>100.071</v>
      </c>
      <c r="FU444">
        <v>100.427</v>
      </c>
    </row>
    <row r="445" spans="1:177">
      <c r="A445">
        <v>429</v>
      </c>
      <c r="B445">
        <v>1621534425.6</v>
      </c>
      <c r="C445">
        <v>856.099999904633</v>
      </c>
      <c r="D445" t="s">
        <v>1154</v>
      </c>
      <c r="E445" t="s">
        <v>1155</v>
      </c>
      <c r="G445">
        <v>1621534425.6</v>
      </c>
      <c r="H445">
        <f>CD445*AF445*(BZ445-CA445)/(100*BS445*(1000-AF445*BZ445))</f>
        <v>0</v>
      </c>
      <c r="I445">
        <f>CD445*AF445*(BY445-BX445*(1000-AF445*CA445)/(1000-AF445*BZ445))/(100*BS445)</f>
        <v>0</v>
      </c>
      <c r="J445">
        <f>BX445 - IF(AF445&gt;1, I445*BS445*100.0/(AH445*CL445), 0)</f>
        <v>0</v>
      </c>
      <c r="K445">
        <f>((Q445-H445/2)*J445-I445)/(Q445+H445/2)</f>
        <v>0</v>
      </c>
      <c r="L445">
        <f>K445*(CE445+CF445)/1000.0</f>
        <v>0</v>
      </c>
      <c r="M445">
        <f>(BX445 - IF(AF445&gt;1, I445*BS445*100.0/(AH445*CL445), 0))*(CE445+CF445)/1000.0</f>
        <v>0</v>
      </c>
      <c r="N445">
        <f>2.0/((1/P445-1/O445)+SIGN(P445)*SQRT((1/P445-1/O445)*(1/P445-1/O445) + 4*BT445/((BT445+1)*(BT445+1))*(2*1/P445*1/O445-1/O445*1/O445)))</f>
        <v>0</v>
      </c>
      <c r="O445">
        <f>IF(LEFT(BU445,1)&lt;&gt;"0",IF(LEFT(BU445,1)="1",3.0,BV445),$D$5+$E$5*(CL445*CE445/($K$5*1000))+$F$5*(CL445*CE445/($K$5*1000))*MAX(MIN(BS445,$J$5),$I$5)*MAX(MIN(BS445,$J$5),$I$5)+$G$5*MAX(MIN(BS445,$J$5),$I$5)*(CL445*CE445/($K$5*1000))+$H$5*(CL445*CE445/($K$5*1000))*(CL445*CE445/($K$5*1000)))</f>
        <v>0</v>
      </c>
      <c r="P445">
        <f>H445*(1000-(1000*0.61365*exp(17.502*T445/(240.97+T445))/(CE445+CF445)+BZ445)/2)/(1000*0.61365*exp(17.502*T445/(240.97+T445))/(CE445+CF445)-BZ445)</f>
        <v>0</v>
      </c>
      <c r="Q445">
        <f>1/((BT445+1)/(N445/1.6)+1/(O445/1.37)) + BT445/((BT445+1)/(N445/1.6) + BT445/(O445/1.37))</f>
        <v>0</v>
      </c>
      <c r="R445">
        <f>(BP445*BR445)</f>
        <v>0</v>
      </c>
      <c r="S445">
        <f>(CG445+(R445+2*0.95*5.67E-8*(((CG445+$B$7)+273)^4-(CG445+273)^4)-44100*H445)/(1.84*29.3*O445+8*0.95*5.67E-8*(CG445+273)^3))</f>
        <v>0</v>
      </c>
      <c r="T445">
        <f>($C$7*CH445+$D$7*CI445+$E$7*S445)</f>
        <v>0</v>
      </c>
      <c r="U445">
        <f>0.61365*exp(17.502*T445/(240.97+T445))</f>
        <v>0</v>
      </c>
      <c r="V445">
        <f>(W445/X445*100)</f>
        <v>0</v>
      </c>
      <c r="W445">
        <f>BZ445*(CE445+CF445)/1000</f>
        <v>0</v>
      </c>
      <c r="X445">
        <f>0.61365*exp(17.502*CG445/(240.97+CG445))</f>
        <v>0</v>
      </c>
      <c r="Y445">
        <f>(U445-BZ445*(CE445+CF445)/1000)</f>
        <v>0</v>
      </c>
      <c r="Z445">
        <f>(-H445*44100)</f>
        <v>0</v>
      </c>
      <c r="AA445">
        <f>2*29.3*O445*0.92*(CG445-T445)</f>
        <v>0</v>
      </c>
      <c r="AB445">
        <f>2*0.95*5.67E-8*(((CG445+$B$7)+273)^4-(T445+273)^4)</f>
        <v>0</v>
      </c>
      <c r="AC445">
        <f>R445+AB445+Z445+AA445</f>
        <v>0</v>
      </c>
      <c r="AD445">
        <v>0</v>
      </c>
      <c r="AE445">
        <v>0</v>
      </c>
      <c r="AF445">
        <f>IF(AD445*$H$13&gt;=AH445,1.0,(AH445/(AH445-AD445*$H$13)))</f>
        <v>0</v>
      </c>
      <c r="AG445">
        <f>(AF445-1)*100</f>
        <v>0</v>
      </c>
      <c r="AH445">
        <f>MAX(0,($B$13+$C$13*CL445)/(1+$D$13*CL445)*CE445/(CG445+273)*$E$13)</f>
        <v>0</v>
      </c>
      <c r="AI445" t="s">
        <v>294</v>
      </c>
      <c r="AJ445">
        <v>0</v>
      </c>
      <c r="AK445">
        <v>0</v>
      </c>
      <c r="AL445">
        <f>AK445-AJ445</f>
        <v>0</v>
      </c>
      <c r="AM445">
        <f>AL445/AK445</f>
        <v>0</v>
      </c>
      <c r="AN445">
        <v>0</v>
      </c>
      <c r="AO445" t="s">
        <v>294</v>
      </c>
      <c r="AP445">
        <v>0</v>
      </c>
      <c r="AQ445">
        <v>0</v>
      </c>
      <c r="AR445">
        <f>1-AP445/AQ445</f>
        <v>0</v>
      </c>
      <c r="AS445">
        <v>0.5</v>
      </c>
      <c r="AT445">
        <f>BP445</f>
        <v>0</v>
      </c>
      <c r="AU445">
        <f>I445</f>
        <v>0</v>
      </c>
      <c r="AV445">
        <f>AR445*AS445*AT445</f>
        <v>0</v>
      </c>
      <c r="AW445">
        <f>BB445/AQ445</f>
        <v>0</v>
      </c>
      <c r="AX445">
        <f>(AU445-AN445)/AT445</f>
        <v>0</v>
      </c>
      <c r="AY445">
        <f>(AK445-AQ445)/AQ445</f>
        <v>0</v>
      </c>
      <c r="AZ445" t="s">
        <v>294</v>
      </c>
      <c r="BA445">
        <v>0</v>
      </c>
      <c r="BB445">
        <f>AQ445-BA445</f>
        <v>0</v>
      </c>
      <c r="BC445">
        <f>(AQ445-AP445)/(AQ445-BA445)</f>
        <v>0</v>
      </c>
      <c r="BD445">
        <f>(AK445-AQ445)/(AK445-BA445)</f>
        <v>0</v>
      </c>
      <c r="BE445">
        <f>(AQ445-AP445)/(AQ445-AJ445)</f>
        <v>0</v>
      </c>
      <c r="BF445">
        <f>(AK445-AQ445)/(AK445-AJ445)</f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f>$B$11*CM445+$C$11*CN445+$F$11*CO445*(1-CR445)</f>
        <v>0</v>
      </c>
      <c r="BP445">
        <f>BO445*BQ445</f>
        <v>0</v>
      </c>
      <c r="BQ445">
        <f>($B$11*$D$9+$C$11*$D$9+$F$11*((DB445+CT445)/MAX(DB445+CT445+DC445, 0.1)*$I$9+DC445/MAX(DB445+CT445+DC445, 0.1)*$J$9))/($B$11+$C$11+$F$11)</f>
        <v>0</v>
      </c>
      <c r="BR445">
        <f>($B$11*$K$9+$C$11*$K$9+$F$11*((DB445+CT445)/MAX(DB445+CT445+DC445, 0.1)*$P$9+DC445/MAX(DB445+CT445+DC445, 0.1)*$Q$9))/($B$11+$C$11+$F$11)</f>
        <v>0</v>
      </c>
      <c r="BS445">
        <v>6</v>
      </c>
      <c r="BT445">
        <v>0.5</v>
      </c>
      <c r="BU445" t="s">
        <v>295</v>
      </c>
      <c r="BV445">
        <v>2</v>
      </c>
      <c r="BW445">
        <v>1621534425.6</v>
      </c>
      <c r="BX445">
        <v>1412.31</v>
      </c>
      <c r="BY445">
        <v>1422.14</v>
      </c>
      <c r="BZ445">
        <v>12.9533</v>
      </c>
      <c r="CA445">
        <v>12.9582</v>
      </c>
      <c r="CB445">
        <v>1399.06</v>
      </c>
      <c r="CC445">
        <v>12.7997</v>
      </c>
      <c r="CD445">
        <v>699.621</v>
      </c>
      <c r="CE445">
        <v>100.922</v>
      </c>
      <c r="CF445">
        <v>0.0998451</v>
      </c>
      <c r="CG445">
        <v>22.9135</v>
      </c>
      <c r="CH445">
        <v>22.8713</v>
      </c>
      <c r="CI445">
        <v>999.9</v>
      </c>
      <c r="CJ445">
        <v>0</v>
      </c>
      <c r="CK445">
        <v>0</v>
      </c>
      <c r="CL445">
        <v>10070</v>
      </c>
      <c r="CM445">
        <v>0</v>
      </c>
      <c r="CN445">
        <v>3.16624</v>
      </c>
      <c r="CO445">
        <v>600.126</v>
      </c>
      <c r="CP445">
        <v>0.933003</v>
      </c>
      <c r="CQ445">
        <v>0.0669971</v>
      </c>
      <c r="CR445">
        <v>0</v>
      </c>
      <c r="CS445">
        <v>3.2401</v>
      </c>
      <c r="CT445">
        <v>4.99951</v>
      </c>
      <c r="CU445">
        <v>86.9513</v>
      </c>
      <c r="CV445">
        <v>4815.12</v>
      </c>
      <c r="CW445">
        <v>37.5</v>
      </c>
      <c r="CX445">
        <v>41.375</v>
      </c>
      <c r="CY445">
        <v>39.937</v>
      </c>
      <c r="CZ445">
        <v>40.875</v>
      </c>
      <c r="DA445">
        <v>39.875</v>
      </c>
      <c r="DB445">
        <v>555.25</v>
      </c>
      <c r="DC445">
        <v>39.87</v>
      </c>
      <c r="DD445">
        <v>0</v>
      </c>
      <c r="DE445">
        <v>1621534429.6</v>
      </c>
      <c r="DF445">
        <v>0</v>
      </c>
      <c r="DG445">
        <v>3.44557307692308</v>
      </c>
      <c r="DH445">
        <v>0.231080355988444</v>
      </c>
      <c r="DI445">
        <v>3.25299485063289</v>
      </c>
      <c r="DJ445">
        <v>86.5120730769231</v>
      </c>
      <c r="DK445">
        <v>15</v>
      </c>
      <c r="DL445">
        <v>1621533543.5</v>
      </c>
      <c r="DM445" t="s">
        <v>296</v>
      </c>
      <c r="DN445">
        <v>1621533543</v>
      </c>
      <c r="DO445">
        <v>1621533543.5</v>
      </c>
      <c r="DP445">
        <v>4</v>
      </c>
      <c r="DQ445">
        <v>0.002</v>
      </c>
      <c r="DR445">
        <v>0.003</v>
      </c>
      <c r="DS445">
        <v>8.559</v>
      </c>
      <c r="DT445">
        <v>0.154</v>
      </c>
      <c r="DU445">
        <v>420</v>
      </c>
      <c r="DV445">
        <v>13</v>
      </c>
      <c r="DW445">
        <v>1.35</v>
      </c>
      <c r="DX445">
        <v>0.35</v>
      </c>
      <c r="DY445">
        <v>-9.8200643902439</v>
      </c>
      <c r="DZ445">
        <v>-0.886762578397207</v>
      </c>
      <c r="EA445">
        <v>0.204934008153354</v>
      </c>
      <c r="EB445">
        <v>0</v>
      </c>
      <c r="EC445">
        <v>3.4482696969697</v>
      </c>
      <c r="ED445">
        <v>0.140773970858664</v>
      </c>
      <c r="EE445">
        <v>0.189875310736233</v>
      </c>
      <c r="EF445">
        <v>1</v>
      </c>
      <c r="EG445">
        <v>-0.0124850367560976</v>
      </c>
      <c r="EH445">
        <v>0.0391259899233449</v>
      </c>
      <c r="EI445">
        <v>0.0105068998593243</v>
      </c>
      <c r="EJ445">
        <v>1</v>
      </c>
      <c r="EK445">
        <v>2</v>
      </c>
      <c r="EL445">
        <v>3</v>
      </c>
      <c r="EM445" t="s">
        <v>306</v>
      </c>
      <c r="EN445">
        <v>100</v>
      </c>
      <c r="EO445">
        <v>100</v>
      </c>
      <c r="EP445">
        <v>13.25</v>
      </c>
      <c r="EQ445">
        <v>0.1536</v>
      </c>
      <c r="ER445">
        <v>5.25304998807394</v>
      </c>
      <c r="ES445">
        <v>0.0095515401478521</v>
      </c>
      <c r="ET445">
        <v>-4.08282145803731e-06</v>
      </c>
      <c r="EU445">
        <v>9.61633180237613e-10</v>
      </c>
      <c r="EV445">
        <v>-0.0133641391554055</v>
      </c>
      <c r="EW445">
        <v>0.00964955815971448</v>
      </c>
      <c r="EX445">
        <v>0.000351754833574242</v>
      </c>
      <c r="EY445">
        <v>-6.74969522547015e-06</v>
      </c>
      <c r="EZ445">
        <v>-1</v>
      </c>
      <c r="FA445">
        <v>-1</v>
      </c>
      <c r="FB445">
        <v>-1</v>
      </c>
      <c r="FC445">
        <v>-1</v>
      </c>
      <c r="FD445">
        <v>14.7</v>
      </c>
      <c r="FE445">
        <v>14.7</v>
      </c>
      <c r="FF445">
        <v>2</v>
      </c>
      <c r="FG445">
        <v>792.504</v>
      </c>
      <c r="FH445">
        <v>742.061</v>
      </c>
      <c r="FI445">
        <v>20</v>
      </c>
      <c r="FJ445">
        <v>26.6755</v>
      </c>
      <c r="FK445">
        <v>30.0002</v>
      </c>
      <c r="FL445">
        <v>26.7431</v>
      </c>
      <c r="FM445">
        <v>26.7185</v>
      </c>
      <c r="FN445">
        <v>72.2687</v>
      </c>
      <c r="FO445">
        <v>13.4213</v>
      </c>
      <c r="FP445">
        <v>6.08919</v>
      </c>
      <c r="FQ445">
        <v>20</v>
      </c>
      <c r="FR445">
        <v>1428.99</v>
      </c>
      <c r="FS445">
        <v>12.931</v>
      </c>
      <c r="FT445">
        <v>100.07</v>
      </c>
      <c r="FU445">
        <v>100.429</v>
      </c>
    </row>
    <row r="446" spans="1:177">
      <c r="A446">
        <v>430</v>
      </c>
      <c r="B446">
        <v>1621534427.6</v>
      </c>
      <c r="C446">
        <v>858.099999904633</v>
      </c>
      <c r="D446" t="s">
        <v>1156</v>
      </c>
      <c r="E446" t="s">
        <v>1157</v>
      </c>
      <c r="G446">
        <v>1621534427.6</v>
      </c>
      <c r="H446">
        <f>CD446*AF446*(BZ446-CA446)/(100*BS446*(1000-AF446*BZ446))</f>
        <v>0</v>
      </c>
      <c r="I446">
        <f>CD446*AF446*(BY446-BX446*(1000-AF446*CA446)/(1000-AF446*BZ446))/(100*BS446)</f>
        <v>0</v>
      </c>
      <c r="J446">
        <f>BX446 - IF(AF446&gt;1, I446*BS446*100.0/(AH446*CL446), 0)</f>
        <v>0</v>
      </c>
      <c r="K446">
        <f>((Q446-H446/2)*J446-I446)/(Q446+H446/2)</f>
        <v>0</v>
      </c>
      <c r="L446">
        <f>K446*(CE446+CF446)/1000.0</f>
        <v>0</v>
      </c>
      <c r="M446">
        <f>(BX446 - IF(AF446&gt;1, I446*BS446*100.0/(AH446*CL446), 0))*(CE446+CF446)/1000.0</f>
        <v>0</v>
      </c>
      <c r="N446">
        <f>2.0/((1/P446-1/O446)+SIGN(P446)*SQRT((1/P446-1/O446)*(1/P446-1/O446) + 4*BT446/((BT446+1)*(BT446+1))*(2*1/P446*1/O446-1/O446*1/O446)))</f>
        <v>0</v>
      </c>
      <c r="O446">
        <f>IF(LEFT(BU446,1)&lt;&gt;"0",IF(LEFT(BU446,1)="1",3.0,BV446),$D$5+$E$5*(CL446*CE446/($K$5*1000))+$F$5*(CL446*CE446/($K$5*1000))*MAX(MIN(BS446,$J$5),$I$5)*MAX(MIN(BS446,$J$5),$I$5)+$G$5*MAX(MIN(BS446,$J$5),$I$5)*(CL446*CE446/($K$5*1000))+$H$5*(CL446*CE446/($K$5*1000))*(CL446*CE446/($K$5*1000)))</f>
        <v>0</v>
      </c>
      <c r="P446">
        <f>H446*(1000-(1000*0.61365*exp(17.502*T446/(240.97+T446))/(CE446+CF446)+BZ446)/2)/(1000*0.61365*exp(17.502*T446/(240.97+T446))/(CE446+CF446)-BZ446)</f>
        <v>0</v>
      </c>
      <c r="Q446">
        <f>1/((BT446+1)/(N446/1.6)+1/(O446/1.37)) + BT446/((BT446+1)/(N446/1.6) + BT446/(O446/1.37))</f>
        <v>0</v>
      </c>
      <c r="R446">
        <f>(BP446*BR446)</f>
        <v>0</v>
      </c>
      <c r="S446">
        <f>(CG446+(R446+2*0.95*5.67E-8*(((CG446+$B$7)+273)^4-(CG446+273)^4)-44100*H446)/(1.84*29.3*O446+8*0.95*5.67E-8*(CG446+273)^3))</f>
        <v>0</v>
      </c>
      <c r="T446">
        <f>($C$7*CH446+$D$7*CI446+$E$7*S446)</f>
        <v>0</v>
      </c>
      <c r="U446">
        <f>0.61365*exp(17.502*T446/(240.97+T446))</f>
        <v>0</v>
      </c>
      <c r="V446">
        <f>(W446/X446*100)</f>
        <v>0</v>
      </c>
      <c r="W446">
        <f>BZ446*(CE446+CF446)/1000</f>
        <v>0</v>
      </c>
      <c r="X446">
        <f>0.61365*exp(17.502*CG446/(240.97+CG446))</f>
        <v>0</v>
      </c>
      <c r="Y446">
        <f>(U446-BZ446*(CE446+CF446)/1000)</f>
        <v>0</v>
      </c>
      <c r="Z446">
        <f>(-H446*44100)</f>
        <v>0</v>
      </c>
      <c r="AA446">
        <f>2*29.3*O446*0.92*(CG446-T446)</f>
        <v>0</v>
      </c>
      <c r="AB446">
        <f>2*0.95*5.67E-8*(((CG446+$B$7)+273)^4-(T446+273)^4)</f>
        <v>0</v>
      </c>
      <c r="AC446">
        <f>R446+AB446+Z446+AA446</f>
        <v>0</v>
      </c>
      <c r="AD446">
        <v>0</v>
      </c>
      <c r="AE446">
        <v>0</v>
      </c>
      <c r="AF446">
        <f>IF(AD446*$H$13&gt;=AH446,1.0,(AH446/(AH446-AD446*$H$13)))</f>
        <v>0</v>
      </c>
      <c r="AG446">
        <f>(AF446-1)*100</f>
        <v>0</v>
      </c>
      <c r="AH446">
        <f>MAX(0,($B$13+$C$13*CL446)/(1+$D$13*CL446)*CE446/(CG446+273)*$E$13)</f>
        <v>0</v>
      </c>
      <c r="AI446" t="s">
        <v>294</v>
      </c>
      <c r="AJ446">
        <v>0</v>
      </c>
      <c r="AK446">
        <v>0</v>
      </c>
      <c r="AL446">
        <f>AK446-AJ446</f>
        <v>0</v>
      </c>
      <c r="AM446">
        <f>AL446/AK446</f>
        <v>0</v>
      </c>
      <c r="AN446">
        <v>0</v>
      </c>
      <c r="AO446" t="s">
        <v>294</v>
      </c>
      <c r="AP446">
        <v>0</v>
      </c>
      <c r="AQ446">
        <v>0</v>
      </c>
      <c r="AR446">
        <f>1-AP446/AQ446</f>
        <v>0</v>
      </c>
      <c r="AS446">
        <v>0.5</v>
      </c>
      <c r="AT446">
        <f>BP446</f>
        <v>0</v>
      </c>
      <c r="AU446">
        <f>I446</f>
        <v>0</v>
      </c>
      <c r="AV446">
        <f>AR446*AS446*AT446</f>
        <v>0</v>
      </c>
      <c r="AW446">
        <f>BB446/AQ446</f>
        <v>0</v>
      </c>
      <c r="AX446">
        <f>(AU446-AN446)/AT446</f>
        <v>0</v>
      </c>
      <c r="AY446">
        <f>(AK446-AQ446)/AQ446</f>
        <v>0</v>
      </c>
      <c r="AZ446" t="s">
        <v>294</v>
      </c>
      <c r="BA446">
        <v>0</v>
      </c>
      <c r="BB446">
        <f>AQ446-BA446</f>
        <v>0</v>
      </c>
      <c r="BC446">
        <f>(AQ446-AP446)/(AQ446-BA446)</f>
        <v>0</v>
      </c>
      <c r="BD446">
        <f>(AK446-AQ446)/(AK446-BA446)</f>
        <v>0</v>
      </c>
      <c r="BE446">
        <f>(AQ446-AP446)/(AQ446-AJ446)</f>
        <v>0</v>
      </c>
      <c r="BF446">
        <f>(AK446-AQ446)/(AK446-AJ446)</f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f>$B$11*CM446+$C$11*CN446+$F$11*CO446*(1-CR446)</f>
        <v>0</v>
      </c>
      <c r="BP446">
        <f>BO446*BQ446</f>
        <v>0</v>
      </c>
      <c r="BQ446">
        <f>($B$11*$D$9+$C$11*$D$9+$F$11*((DB446+CT446)/MAX(DB446+CT446+DC446, 0.1)*$I$9+DC446/MAX(DB446+CT446+DC446, 0.1)*$J$9))/($B$11+$C$11+$F$11)</f>
        <v>0</v>
      </c>
      <c r="BR446">
        <f>($B$11*$K$9+$C$11*$K$9+$F$11*((DB446+CT446)/MAX(DB446+CT446+DC446, 0.1)*$P$9+DC446/MAX(DB446+CT446+DC446, 0.1)*$Q$9))/($B$11+$C$11+$F$11)</f>
        <v>0</v>
      </c>
      <c r="BS446">
        <v>6</v>
      </c>
      <c r="BT446">
        <v>0.5</v>
      </c>
      <c r="BU446" t="s">
        <v>295</v>
      </c>
      <c r="BV446">
        <v>2</v>
      </c>
      <c r="BW446">
        <v>1621534427.6</v>
      </c>
      <c r="BX446">
        <v>1415.84</v>
      </c>
      <c r="BY446">
        <v>1425.54</v>
      </c>
      <c r="BZ446">
        <v>12.9536</v>
      </c>
      <c r="CA446">
        <v>12.9552</v>
      </c>
      <c r="CB446">
        <v>1402.57</v>
      </c>
      <c r="CC446">
        <v>12.8</v>
      </c>
      <c r="CD446">
        <v>700.098</v>
      </c>
      <c r="CE446">
        <v>100.92</v>
      </c>
      <c r="CF446">
        <v>0.09927</v>
      </c>
      <c r="CG446">
        <v>22.9116</v>
      </c>
      <c r="CH446">
        <v>22.891</v>
      </c>
      <c r="CI446">
        <v>999.9</v>
      </c>
      <c r="CJ446">
        <v>0</v>
      </c>
      <c r="CK446">
        <v>0</v>
      </c>
      <c r="CL446">
        <v>10020</v>
      </c>
      <c r="CM446">
        <v>0</v>
      </c>
      <c r="CN446">
        <v>3.15494</v>
      </c>
      <c r="CO446">
        <v>599.805</v>
      </c>
      <c r="CP446">
        <v>0.932968</v>
      </c>
      <c r="CQ446">
        <v>0.0670323</v>
      </c>
      <c r="CR446">
        <v>0</v>
      </c>
      <c r="CS446">
        <v>3.2236</v>
      </c>
      <c r="CT446">
        <v>4.99951</v>
      </c>
      <c r="CU446">
        <v>86.6156</v>
      </c>
      <c r="CV446">
        <v>4812.47</v>
      </c>
      <c r="CW446">
        <v>37.5</v>
      </c>
      <c r="CX446">
        <v>41.375</v>
      </c>
      <c r="CY446">
        <v>39.937</v>
      </c>
      <c r="CZ446">
        <v>40.875</v>
      </c>
      <c r="DA446">
        <v>39.875</v>
      </c>
      <c r="DB446">
        <v>554.93</v>
      </c>
      <c r="DC446">
        <v>39.87</v>
      </c>
      <c r="DD446">
        <v>0</v>
      </c>
      <c r="DE446">
        <v>1621534431.4</v>
      </c>
      <c r="DF446">
        <v>0</v>
      </c>
      <c r="DG446">
        <v>3.425736</v>
      </c>
      <c r="DH446">
        <v>0.250323083304397</v>
      </c>
      <c r="DI446">
        <v>2.01606920764702</v>
      </c>
      <c r="DJ446">
        <v>86.58066</v>
      </c>
      <c r="DK446">
        <v>15</v>
      </c>
      <c r="DL446">
        <v>1621533543.5</v>
      </c>
      <c r="DM446" t="s">
        <v>296</v>
      </c>
      <c r="DN446">
        <v>1621533543</v>
      </c>
      <c r="DO446">
        <v>1621533543.5</v>
      </c>
      <c r="DP446">
        <v>4</v>
      </c>
      <c r="DQ446">
        <v>0.002</v>
      </c>
      <c r="DR446">
        <v>0.003</v>
      </c>
      <c r="DS446">
        <v>8.559</v>
      </c>
      <c r="DT446">
        <v>0.154</v>
      </c>
      <c r="DU446">
        <v>420</v>
      </c>
      <c r="DV446">
        <v>13</v>
      </c>
      <c r="DW446">
        <v>1.35</v>
      </c>
      <c r="DX446">
        <v>0.35</v>
      </c>
      <c r="DY446">
        <v>-9.84583195121951</v>
      </c>
      <c r="DZ446">
        <v>-0.646365365853674</v>
      </c>
      <c r="EA446">
        <v>0.173930771527058</v>
      </c>
      <c r="EB446">
        <v>0</v>
      </c>
      <c r="EC446">
        <v>3.44068857142857</v>
      </c>
      <c r="ED446">
        <v>0.0937873850403579</v>
      </c>
      <c r="EE446">
        <v>0.189173815420677</v>
      </c>
      <c r="EF446">
        <v>1</v>
      </c>
      <c r="EG446">
        <v>-0.0130671037317073</v>
      </c>
      <c r="EH446">
        <v>0.0818851913310104</v>
      </c>
      <c r="EI446">
        <v>0.0097863205901229</v>
      </c>
      <c r="EJ446">
        <v>1</v>
      </c>
      <c r="EK446">
        <v>2</v>
      </c>
      <c r="EL446">
        <v>3</v>
      </c>
      <c r="EM446" t="s">
        <v>306</v>
      </c>
      <c r="EN446">
        <v>100</v>
      </c>
      <c r="EO446">
        <v>100</v>
      </c>
      <c r="EP446">
        <v>13.27</v>
      </c>
      <c r="EQ446">
        <v>0.1536</v>
      </c>
      <c r="ER446">
        <v>5.25304998807394</v>
      </c>
      <c r="ES446">
        <v>0.0095515401478521</v>
      </c>
      <c r="ET446">
        <v>-4.08282145803731e-06</v>
      </c>
      <c r="EU446">
        <v>9.61633180237613e-10</v>
      </c>
      <c r="EV446">
        <v>-0.0133641391554055</v>
      </c>
      <c r="EW446">
        <v>0.00964955815971448</v>
      </c>
      <c r="EX446">
        <v>0.000351754833574242</v>
      </c>
      <c r="EY446">
        <v>-6.74969522547015e-06</v>
      </c>
      <c r="EZ446">
        <v>-1</v>
      </c>
      <c r="FA446">
        <v>-1</v>
      </c>
      <c r="FB446">
        <v>-1</v>
      </c>
      <c r="FC446">
        <v>-1</v>
      </c>
      <c r="FD446">
        <v>14.7</v>
      </c>
      <c r="FE446">
        <v>14.7</v>
      </c>
      <c r="FF446">
        <v>2</v>
      </c>
      <c r="FG446">
        <v>793.38</v>
      </c>
      <c r="FH446">
        <v>741.682</v>
      </c>
      <c r="FI446">
        <v>20</v>
      </c>
      <c r="FJ446">
        <v>26.6755</v>
      </c>
      <c r="FK446">
        <v>30</v>
      </c>
      <c r="FL446">
        <v>26.7417</v>
      </c>
      <c r="FM446">
        <v>26.7185</v>
      </c>
      <c r="FN446">
        <v>72.4031</v>
      </c>
      <c r="FO446">
        <v>13.4213</v>
      </c>
      <c r="FP446">
        <v>6.08919</v>
      </c>
      <c r="FQ446">
        <v>20</v>
      </c>
      <c r="FR446">
        <v>1432.39</v>
      </c>
      <c r="FS446">
        <v>12.9164</v>
      </c>
      <c r="FT446">
        <v>100.073</v>
      </c>
      <c r="FU446">
        <v>100.431</v>
      </c>
    </row>
    <row r="447" spans="1:177">
      <c r="A447">
        <v>431</v>
      </c>
      <c r="B447">
        <v>1621534429.6</v>
      </c>
      <c r="C447">
        <v>860.099999904633</v>
      </c>
      <c r="D447" t="s">
        <v>1158</v>
      </c>
      <c r="E447" t="s">
        <v>1159</v>
      </c>
      <c r="G447">
        <v>1621534429.6</v>
      </c>
      <c r="H447">
        <f>CD447*AF447*(BZ447-CA447)/(100*BS447*(1000-AF447*BZ447))</f>
        <v>0</v>
      </c>
      <c r="I447">
        <f>CD447*AF447*(BY447-BX447*(1000-AF447*CA447)/(1000-AF447*BZ447))/(100*BS447)</f>
        <v>0</v>
      </c>
      <c r="J447">
        <f>BX447 - IF(AF447&gt;1, I447*BS447*100.0/(AH447*CL447), 0)</f>
        <v>0</v>
      </c>
      <c r="K447">
        <f>((Q447-H447/2)*J447-I447)/(Q447+H447/2)</f>
        <v>0</v>
      </c>
      <c r="L447">
        <f>K447*(CE447+CF447)/1000.0</f>
        <v>0</v>
      </c>
      <c r="M447">
        <f>(BX447 - IF(AF447&gt;1, I447*BS447*100.0/(AH447*CL447), 0))*(CE447+CF447)/1000.0</f>
        <v>0</v>
      </c>
      <c r="N447">
        <f>2.0/((1/P447-1/O447)+SIGN(P447)*SQRT((1/P447-1/O447)*(1/P447-1/O447) + 4*BT447/((BT447+1)*(BT447+1))*(2*1/P447*1/O447-1/O447*1/O447)))</f>
        <v>0</v>
      </c>
      <c r="O447">
        <f>IF(LEFT(BU447,1)&lt;&gt;"0",IF(LEFT(BU447,1)="1",3.0,BV447),$D$5+$E$5*(CL447*CE447/($K$5*1000))+$F$5*(CL447*CE447/($K$5*1000))*MAX(MIN(BS447,$J$5),$I$5)*MAX(MIN(BS447,$J$5),$I$5)+$G$5*MAX(MIN(BS447,$J$5),$I$5)*(CL447*CE447/($K$5*1000))+$H$5*(CL447*CE447/($K$5*1000))*(CL447*CE447/($K$5*1000)))</f>
        <v>0</v>
      </c>
      <c r="P447">
        <f>H447*(1000-(1000*0.61365*exp(17.502*T447/(240.97+T447))/(CE447+CF447)+BZ447)/2)/(1000*0.61365*exp(17.502*T447/(240.97+T447))/(CE447+CF447)-BZ447)</f>
        <v>0</v>
      </c>
      <c r="Q447">
        <f>1/((BT447+1)/(N447/1.6)+1/(O447/1.37)) + BT447/((BT447+1)/(N447/1.6) + BT447/(O447/1.37))</f>
        <v>0</v>
      </c>
      <c r="R447">
        <f>(BP447*BR447)</f>
        <v>0</v>
      </c>
      <c r="S447">
        <f>(CG447+(R447+2*0.95*5.67E-8*(((CG447+$B$7)+273)^4-(CG447+273)^4)-44100*H447)/(1.84*29.3*O447+8*0.95*5.67E-8*(CG447+273)^3))</f>
        <v>0</v>
      </c>
      <c r="T447">
        <f>($C$7*CH447+$D$7*CI447+$E$7*S447)</f>
        <v>0</v>
      </c>
      <c r="U447">
        <f>0.61365*exp(17.502*T447/(240.97+T447))</f>
        <v>0</v>
      </c>
      <c r="V447">
        <f>(W447/X447*100)</f>
        <v>0</v>
      </c>
      <c r="W447">
        <f>BZ447*(CE447+CF447)/1000</f>
        <v>0</v>
      </c>
      <c r="X447">
        <f>0.61365*exp(17.502*CG447/(240.97+CG447))</f>
        <v>0</v>
      </c>
      <c r="Y447">
        <f>(U447-BZ447*(CE447+CF447)/1000)</f>
        <v>0</v>
      </c>
      <c r="Z447">
        <f>(-H447*44100)</f>
        <v>0</v>
      </c>
      <c r="AA447">
        <f>2*29.3*O447*0.92*(CG447-T447)</f>
        <v>0</v>
      </c>
      <c r="AB447">
        <f>2*0.95*5.67E-8*(((CG447+$B$7)+273)^4-(T447+273)^4)</f>
        <v>0</v>
      </c>
      <c r="AC447">
        <f>R447+AB447+Z447+AA447</f>
        <v>0</v>
      </c>
      <c r="AD447">
        <v>0</v>
      </c>
      <c r="AE447">
        <v>0</v>
      </c>
      <c r="AF447">
        <f>IF(AD447*$H$13&gt;=AH447,1.0,(AH447/(AH447-AD447*$H$13)))</f>
        <v>0</v>
      </c>
      <c r="AG447">
        <f>(AF447-1)*100</f>
        <v>0</v>
      </c>
      <c r="AH447">
        <f>MAX(0,($B$13+$C$13*CL447)/(1+$D$13*CL447)*CE447/(CG447+273)*$E$13)</f>
        <v>0</v>
      </c>
      <c r="AI447" t="s">
        <v>294</v>
      </c>
      <c r="AJ447">
        <v>0</v>
      </c>
      <c r="AK447">
        <v>0</v>
      </c>
      <c r="AL447">
        <f>AK447-AJ447</f>
        <v>0</v>
      </c>
      <c r="AM447">
        <f>AL447/AK447</f>
        <v>0</v>
      </c>
      <c r="AN447">
        <v>0</v>
      </c>
      <c r="AO447" t="s">
        <v>294</v>
      </c>
      <c r="AP447">
        <v>0</v>
      </c>
      <c r="AQ447">
        <v>0</v>
      </c>
      <c r="AR447">
        <f>1-AP447/AQ447</f>
        <v>0</v>
      </c>
      <c r="AS447">
        <v>0.5</v>
      </c>
      <c r="AT447">
        <f>BP447</f>
        <v>0</v>
      </c>
      <c r="AU447">
        <f>I447</f>
        <v>0</v>
      </c>
      <c r="AV447">
        <f>AR447*AS447*AT447</f>
        <v>0</v>
      </c>
      <c r="AW447">
        <f>BB447/AQ447</f>
        <v>0</v>
      </c>
      <c r="AX447">
        <f>(AU447-AN447)/AT447</f>
        <v>0</v>
      </c>
      <c r="AY447">
        <f>(AK447-AQ447)/AQ447</f>
        <v>0</v>
      </c>
      <c r="AZ447" t="s">
        <v>294</v>
      </c>
      <c r="BA447">
        <v>0</v>
      </c>
      <c r="BB447">
        <f>AQ447-BA447</f>
        <v>0</v>
      </c>
      <c r="BC447">
        <f>(AQ447-AP447)/(AQ447-BA447)</f>
        <v>0</v>
      </c>
      <c r="BD447">
        <f>(AK447-AQ447)/(AK447-BA447)</f>
        <v>0</v>
      </c>
      <c r="BE447">
        <f>(AQ447-AP447)/(AQ447-AJ447)</f>
        <v>0</v>
      </c>
      <c r="BF447">
        <f>(AK447-AQ447)/(AK447-AJ447)</f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f>$B$11*CM447+$C$11*CN447+$F$11*CO447*(1-CR447)</f>
        <v>0</v>
      </c>
      <c r="BP447">
        <f>BO447*BQ447</f>
        <v>0</v>
      </c>
      <c r="BQ447">
        <f>($B$11*$D$9+$C$11*$D$9+$F$11*((DB447+CT447)/MAX(DB447+CT447+DC447, 0.1)*$I$9+DC447/MAX(DB447+CT447+DC447, 0.1)*$J$9))/($B$11+$C$11+$F$11)</f>
        <v>0</v>
      </c>
      <c r="BR447">
        <f>($B$11*$K$9+$C$11*$K$9+$F$11*((DB447+CT447)/MAX(DB447+CT447+DC447, 0.1)*$P$9+DC447/MAX(DB447+CT447+DC447, 0.1)*$Q$9))/($B$11+$C$11+$F$11)</f>
        <v>0</v>
      </c>
      <c r="BS447">
        <v>6</v>
      </c>
      <c r="BT447">
        <v>0.5</v>
      </c>
      <c r="BU447" t="s">
        <v>295</v>
      </c>
      <c r="BV447">
        <v>2</v>
      </c>
      <c r="BW447">
        <v>1621534429.6</v>
      </c>
      <c r="BX447">
        <v>1419.12</v>
      </c>
      <c r="BY447">
        <v>1428.8</v>
      </c>
      <c r="BZ447">
        <v>12.9532</v>
      </c>
      <c r="CA447">
        <v>12.9509</v>
      </c>
      <c r="CB447">
        <v>1405.84</v>
      </c>
      <c r="CC447">
        <v>12.7995</v>
      </c>
      <c r="CD447">
        <v>700.091</v>
      </c>
      <c r="CE447">
        <v>100.918</v>
      </c>
      <c r="CF447">
        <v>0.10139</v>
      </c>
      <c r="CG447">
        <v>22.9116</v>
      </c>
      <c r="CH447">
        <v>22.8875</v>
      </c>
      <c r="CI447">
        <v>999.9</v>
      </c>
      <c r="CJ447">
        <v>0</v>
      </c>
      <c r="CK447">
        <v>0</v>
      </c>
      <c r="CL447">
        <v>9990</v>
      </c>
      <c r="CM447">
        <v>0</v>
      </c>
      <c r="CN447">
        <v>3.15494</v>
      </c>
      <c r="CO447">
        <v>599.806</v>
      </c>
      <c r="CP447">
        <v>0.932968</v>
      </c>
      <c r="CQ447">
        <v>0.0670323</v>
      </c>
      <c r="CR447">
        <v>0</v>
      </c>
      <c r="CS447">
        <v>3.4528</v>
      </c>
      <c r="CT447">
        <v>4.99951</v>
      </c>
      <c r="CU447">
        <v>86.3529</v>
      </c>
      <c r="CV447">
        <v>4812.49</v>
      </c>
      <c r="CW447">
        <v>37.562</v>
      </c>
      <c r="CX447">
        <v>41.375</v>
      </c>
      <c r="CY447">
        <v>39.937</v>
      </c>
      <c r="CZ447">
        <v>40.875</v>
      </c>
      <c r="DA447">
        <v>39.812</v>
      </c>
      <c r="DB447">
        <v>554.94</v>
      </c>
      <c r="DC447">
        <v>39.87</v>
      </c>
      <c r="DD447">
        <v>0</v>
      </c>
      <c r="DE447">
        <v>1621534433.2</v>
      </c>
      <c r="DF447">
        <v>0</v>
      </c>
      <c r="DG447">
        <v>3.42468076923077</v>
      </c>
      <c r="DH447">
        <v>0.270882057414043</v>
      </c>
      <c r="DI447">
        <v>0.492345283553738</v>
      </c>
      <c r="DJ447">
        <v>86.5973115384615</v>
      </c>
      <c r="DK447">
        <v>15</v>
      </c>
      <c r="DL447">
        <v>1621533543.5</v>
      </c>
      <c r="DM447" t="s">
        <v>296</v>
      </c>
      <c r="DN447">
        <v>1621533543</v>
      </c>
      <c r="DO447">
        <v>1621533543.5</v>
      </c>
      <c r="DP447">
        <v>4</v>
      </c>
      <c r="DQ447">
        <v>0.002</v>
      </c>
      <c r="DR447">
        <v>0.003</v>
      </c>
      <c r="DS447">
        <v>8.559</v>
      </c>
      <c r="DT447">
        <v>0.154</v>
      </c>
      <c r="DU447">
        <v>420</v>
      </c>
      <c r="DV447">
        <v>13</v>
      </c>
      <c r="DW447">
        <v>1.35</v>
      </c>
      <c r="DX447">
        <v>0.35</v>
      </c>
      <c r="DY447">
        <v>-9.86108463414634</v>
      </c>
      <c r="DZ447">
        <v>-0.530052543554026</v>
      </c>
      <c r="EA447">
        <v>0.175538347948464</v>
      </c>
      <c r="EB447">
        <v>0</v>
      </c>
      <c r="EC447">
        <v>3.44053529411765</v>
      </c>
      <c r="ED447">
        <v>-0.106442902554942</v>
      </c>
      <c r="EE447">
        <v>0.17382178818676</v>
      </c>
      <c r="EF447">
        <v>1</v>
      </c>
      <c r="EG447">
        <v>-0.0105133980731707</v>
      </c>
      <c r="EH447">
        <v>0.0780280727247387</v>
      </c>
      <c r="EI447">
        <v>0.00888352070329529</v>
      </c>
      <c r="EJ447">
        <v>1</v>
      </c>
      <c r="EK447">
        <v>2</v>
      </c>
      <c r="EL447">
        <v>3</v>
      </c>
      <c r="EM447" t="s">
        <v>306</v>
      </c>
      <c r="EN447">
        <v>100</v>
      </c>
      <c r="EO447">
        <v>100</v>
      </c>
      <c r="EP447">
        <v>13.28</v>
      </c>
      <c r="EQ447">
        <v>0.1537</v>
      </c>
      <c r="ER447">
        <v>5.25304998807394</v>
      </c>
      <c r="ES447">
        <v>0.0095515401478521</v>
      </c>
      <c r="ET447">
        <v>-4.08282145803731e-06</v>
      </c>
      <c r="EU447">
        <v>9.61633180237613e-10</v>
      </c>
      <c r="EV447">
        <v>-0.0133641391554055</v>
      </c>
      <c r="EW447">
        <v>0.00964955815971448</v>
      </c>
      <c r="EX447">
        <v>0.000351754833574242</v>
      </c>
      <c r="EY447">
        <v>-6.74969522547015e-06</v>
      </c>
      <c r="EZ447">
        <v>-1</v>
      </c>
      <c r="FA447">
        <v>-1</v>
      </c>
      <c r="FB447">
        <v>-1</v>
      </c>
      <c r="FC447">
        <v>-1</v>
      </c>
      <c r="FD447">
        <v>14.8</v>
      </c>
      <c r="FE447">
        <v>14.8</v>
      </c>
      <c r="FF447">
        <v>2</v>
      </c>
      <c r="FG447">
        <v>793.184</v>
      </c>
      <c r="FH447">
        <v>741.871</v>
      </c>
      <c r="FI447">
        <v>20.0001</v>
      </c>
      <c r="FJ447">
        <v>26.6755</v>
      </c>
      <c r="FK447">
        <v>30.0001</v>
      </c>
      <c r="FL447">
        <v>26.7408</v>
      </c>
      <c r="FM447">
        <v>26.7181</v>
      </c>
      <c r="FN447">
        <v>72.5404</v>
      </c>
      <c r="FO447">
        <v>13.4213</v>
      </c>
      <c r="FP447">
        <v>6.08919</v>
      </c>
      <c r="FQ447">
        <v>20</v>
      </c>
      <c r="FR447">
        <v>1435.76</v>
      </c>
      <c r="FS447">
        <v>12.9032</v>
      </c>
      <c r="FT447">
        <v>100.076</v>
      </c>
      <c r="FU447">
        <v>100.43</v>
      </c>
    </row>
    <row r="448" spans="1:177">
      <c r="A448">
        <v>432</v>
      </c>
      <c r="B448">
        <v>1621534431.6</v>
      </c>
      <c r="C448">
        <v>862.099999904633</v>
      </c>
      <c r="D448" t="s">
        <v>1160</v>
      </c>
      <c r="E448" t="s">
        <v>1161</v>
      </c>
      <c r="G448">
        <v>1621534431.6</v>
      </c>
      <c r="H448">
        <f>CD448*AF448*(BZ448-CA448)/(100*BS448*(1000-AF448*BZ448))</f>
        <v>0</v>
      </c>
      <c r="I448">
        <f>CD448*AF448*(BY448-BX448*(1000-AF448*CA448)/(1000-AF448*BZ448))/(100*BS448)</f>
        <v>0</v>
      </c>
      <c r="J448">
        <f>BX448 - IF(AF448&gt;1, I448*BS448*100.0/(AH448*CL448), 0)</f>
        <v>0</v>
      </c>
      <c r="K448">
        <f>((Q448-H448/2)*J448-I448)/(Q448+H448/2)</f>
        <v>0</v>
      </c>
      <c r="L448">
        <f>K448*(CE448+CF448)/1000.0</f>
        <v>0</v>
      </c>
      <c r="M448">
        <f>(BX448 - IF(AF448&gt;1, I448*BS448*100.0/(AH448*CL448), 0))*(CE448+CF448)/1000.0</f>
        <v>0</v>
      </c>
      <c r="N448">
        <f>2.0/((1/P448-1/O448)+SIGN(P448)*SQRT((1/P448-1/O448)*(1/P448-1/O448) + 4*BT448/((BT448+1)*(BT448+1))*(2*1/P448*1/O448-1/O448*1/O448)))</f>
        <v>0</v>
      </c>
      <c r="O448">
        <f>IF(LEFT(BU448,1)&lt;&gt;"0",IF(LEFT(BU448,1)="1",3.0,BV448),$D$5+$E$5*(CL448*CE448/($K$5*1000))+$F$5*(CL448*CE448/($K$5*1000))*MAX(MIN(BS448,$J$5),$I$5)*MAX(MIN(BS448,$J$5),$I$5)+$G$5*MAX(MIN(BS448,$J$5),$I$5)*(CL448*CE448/($K$5*1000))+$H$5*(CL448*CE448/($K$5*1000))*(CL448*CE448/($K$5*1000)))</f>
        <v>0</v>
      </c>
      <c r="P448">
        <f>H448*(1000-(1000*0.61365*exp(17.502*T448/(240.97+T448))/(CE448+CF448)+BZ448)/2)/(1000*0.61365*exp(17.502*T448/(240.97+T448))/(CE448+CF448)-BZ448)</f>
        <v>0</v>
      </c>
      <c r="Q448">
        <f>1/((BT448+1)/(N448/1.6)+1/(O448/1.37)) + BT448/((BT448+1)/(N448/1.6) + BT448/(O448/1.37))</f>
        <v>0</v>
      </c>
      <c r="R448">
        <f>(BP448*BR448)</f>
        <v>0</v>
      </c>
      <c r="S448">
        <f>(CG448+(R448+2*0.95*5.67E-8*(((CG448+$B$7)+273)^4-(CG448+273)^4)-44100*H448)/(1.84*29.3*O448+8*0.95*5.67E-8*(CG448+273)^3))</f>
        <v>0</v>
      </c>
      <c r="T448">
        <f>($C$7*CH448+$D$7*CI448+$E$7*S448)</f>
        <v>0</v>
      </c>
      <c r="U448">
        <f>0.61365*exp(17.502*T448/(240.97+T448))</f>
        <v>0</v>
      </c>
      <c r="V448">
        <f>(W448/X448*100)</f>
        <v>0</v>
      </c>
      <c r="W448">
        <f>BZ448*(CE448+CF448)/1000</f>
        <v>0</v>
      </c>
      <c r="X448">
        <f>0.61365*exp(17.502*CG448/(240.97+CG448))</f>
        <v>0</v>
      </c>
      <c r="Y448">
        <f>(U448-BZ448*(CE448+CF448)/1000)</f>
        <v>0</v>
      </c>
      <c r="Z448">
        <f>(-H448*44100)</f>
        <v>0</v>
      </c>
      <c r="AA448">
        <f>2*29.3*O448*0.92*(CG448-T448)</f>
        <v>0</v>
      </c>
      <c r="AB448">
        <f>2*0.95*5.67E-8*(((CG448+$B$7)+273)^4-(T448+273)^4)</f>
        <v>0</v>
      </c>
      <c r="AC448">
        <f>R448+AB448+Z448+AA448</f>
        <v>0</v>
      </c>
      <c r="AD448">
        <v>0</v>
      </c>
      <c r="AE448">
        <v>0</v>
      </c>
      <c r="AF448">
        <f>IF(AD448*$H$13&gt;=AH448,1.0,(AH448/(AH448-AD448*$H$13)))</f>
        <v>0</v>
      </c>
      <c r="AG448">
        <f>(AF448-1)*100</f>
        <v>0</v>
      </c>
      <c r="AH448">
        <f>MAX(0,($B$13+$C$13*CL448)/(1+$D$13*CL448)*CE448/(CG448+273)*$E$13)</f>
        <v>0</v>
      </c>
      <c r="AI448" t="s">
        <v>294</v>
      </c>
      <c r="AJ448">
        <v>0</v>
      </c>
      <c r="AK448">
        <v>0</v>
      </c>
      <c r="AL448">
        <f>AK448-AJ448</f>
        <v>0</v>
      </c>
      <c r="AM448">
        <f>AL448/AK448</f>
        <v>0</v>
      </c>
      <c r="AN448">
        <v>0</v>
      </c>
      <c r="AO448" t="s">
        <v>294</v>
      </c>
      <c r="AP448">
        <v>0</v>
      </c>
      <c r="AQ448">
        <v>0</v>
      </c>
      <c r="AR448">
        <f>1-AP448/AQ448</f>
        <v>0</v>
      </c>
      <c r="AS448">
        <v>0.5</v>
      </c>
      <c r="AT448">
        <f>BP448</f>
        <v>0</v>
      </c>
      <c r="AU448">
        <f>I448</f>
        <v>0</v>
      </c>
      <c r="AV448">
        <f>AR448*AS448*AT448</f>
        <v>0</v>
      </c>
      <c r="AW448">
        <f>BB448/AQ448</f>
        <v>0</v>
      </c>
      <c r="AX448">
        <f>(AU448-AN448)/AT448</f>
        <v>0</v>
      </c>
      <c r="AY448">
        <f>(AK448-AQ448)/AQ448</f>
        <v>0</v>
      </c>
      <c r="AZ448" t="s">
        <v>294</v>
      </c>
      <c r="BA448">
        <v>0</v>
      </c>
      <c r="BB448">
        <f>AQ448-BA448</f>
        <v>0</v>
      </c>
      <c r="BC448">
        <f>(AQ448-AP448)/(AQ448-BA448)</f>
        <v>0</v>
      </c>
      <c r="BD448">
        <f>(AK448-AQ448)/(AK448-BA448)</f>
        <v>0</v>
      </c>
      <c r="BE448">
        <f>(AQ448-AP448)/(AQ448-AJ448)</f>
        <v>0</v>
      </c>
      <c r="BF448">
        <f>(AK448-AQ448)/(AK448-AJ448)</f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f>$B$11*CM448+$C$11*CN448+$F$11*CO448*(1-CR448)</f>
        <v>0</v>
      </c>
      <c r="BP448">
        <f>BO448*BQ448</f>
        <v>0</v>
      </c>
      <c r="BQ448">
        <f>($B$11*$D$9+$C$11*$D$9+$F$11*((DB448+CT448)/MAX(DB448+CT448+DC448, 0.1)*$I$9+DC448/MAX(DB448+CT448+DC448, 0.1)*$J$9))/($B$11+$C$11+$F$11)</f>
        <v>0</v>
      </c>
      <c r="BR448">
        <f>($B$11*$K$9+$C$11*$K$9+$F$11*((DB448+CT448)/MAX(DB448+CT448+DC448, 0.1)*$P$9+DC448/MAX(DB448+CT448+DC448, 0.1)*$Q$9))/($B$11+$C$11+$F$11)</f>
        <v>0</v>
      </c>
      <c r="BS448">
        <v>6</v>
      </c>
      <c r="BT448">
        <v>0.5</v>
      </c>
      <c r="BU448" t="s">
        <v>295</v>
      </c>
      <c r="BV448">
        <v>2</v>
      </c>
      <c r="BW448">
        <v>1621534431.6</v>
      </c>
      <c r="BX448">
        <v>1422.28</v>
      </c>
      <c r="BY448">
        <v>1432.17</v>
      </c>
      <c r="BZ448">
        <v>12.9491</v>
      </c>
      <c r="CA448">
        <v>12.9503</v>
      </c>
      <c r="CB448">
        <v>1408.99</v>
      </c>
      <c r="CC448">
        <v>12.7955</v>
      </c>
      <c r="CD448">
        <v>700.187</v>
      </c>
      <c r="CE448">
        <v>100.92</v>
      </c>
      <c r="CF448">
        <v>0.0999347</v>
      </c>
      <c r="CG448">
        <v>22.9108</v>
      </c>
      <c r="CH448">
        <v>22.8777</v>
      </c>
      <c r="CI448">
        <v>999.9</v>
      </c>
      <c r="CJ448">
        <v>0</v>
      </c>
      <c r="CK448">
        <v>0</v>
      </c>
      <c r="CL448">
        <v>10070</v>
      </c>
      <c r="CM448">
        <v>0</v>
      </c>
      <c r="CN448">
        <v>3.15494</v>
      </c>
      <c r="CO448">
        <v>600.117</v>
      </c>
      <c r="CP448">
        <v>0.932968</v>
      </c>
      <c r="CQ448">
        <v>0.0670323</v>
      </c>
      <c r="CR448">
        <v>0</v>
      </c>
      <c r="CS448">
        <v>3.4445</v>
      </c>
      <c r="CT448">
        <v>4.99951</v>
      </c>
      <c r="CU448">
        <v>86.4031</v>
      </c>
      <c r="CV448">
        <v>4815</v>
      </c>
      <c r="CW448">
        <v>37.562</v>
      </c>
      <c r="CX448">
        <v>41.375</v>
      </c>
      <c r="CY448">
        <v>39.937</v>
      </c>
      <c r="CZ448">
        <v>40.875</v>
      </c>
      <c r="DA448">
        <v>39.812</v>
      </c>
      <c r="DB448">
        <v>555.23</v>
      </c>
      <c r="DC448">
        <v>39.89</v>
      </c>
      <c r="DD448">
        <v>0</v>
      </c>
      <c r="DE448">
        <v>1621534435.6</v>
      </c>
      <c r="DF448">
        <v>0</v>
      </c>
      <c r="DG448">
        <v>3.42435</v>
      </c>
      <c r="DH448">
        <v>0.208358975703893</v>
      </c>
      <c r="DI448">
        <v>-1.52635897291598</v>
      </c>
      <c r="DJ448">
        <v>86.6879384615385</v>
      </c>
      <c r="DK448">
        <v>15</v>
      </c>
      <c r="DL448">
        <v>1621533543.5</v>
      </c>
      <c r="DM448" t="s">
        <v>296</v>
      </c>
      <c r="DN448">
        <v>1621533543</v>
      </c>
      <c r="DO448">
        <v>1621533543.5</v>
      </c>
      <c r="DP448">
        <v>4</v>
      </c>
      <c r="DQ448">
        <v>0.002</v>
      </c>
      <c r="DR448">
        <v>0.003</v>
      </c>
      <c r="DS448">
        <v>8.559</v>
      </c>
      <c r="DT448">
        <v>0.154</v>
      </c>
      <c r="DU448">
        <v>420</v>
      </c>
      <c r="DV448">
        <v>13</v>
      </c>
      <c r="DW448">
        <v>1.35</v>
      </c>
      <c r="DX448">
        <v>0.35</v>
      </c>
      <c r="DY448">
        <v>-9.90542609756098</v>
      </c>
      <c r="DZ448">
        <v>-0.717372125435561</v>
      </c>
      <c r="EA448">
        <v>0.203549454467555</v>
      </c>
      <c r="EB448">
        <v>0</v>
      </c>
      <c r="EC448">
        <v>3.44263823529412</v>
      </c>
      <c r="ED448">
        <v>0.0920516540021336</v>
      </c>
      <c r="EE448">
        <v>0.183259175221237</v>
      </c>
      <c r="EF448">
        <v>1</v>
      </c>
      <c r="EG448">
        <v>-0.00749839197560976</v>
      </c>
      <c r="EH448">
        <v>0.0620783829825783</v>
      </c>
      <c r="EI448">
        <v>0.00710502800078884</v>
      </c>
      <c r="EJ448">
        <v>1</v>
      </c>
      <c r="EK448">
        <v>2</v>
      </c>
      <c r="EL448">
        <v>3</v>
      </c>
      <c r="EM448" t="s">
        <v>306</v>
      </c>
      <c r="EN448">
        <v>100</v>
      </c>
      <c r="EO448">
        <v>100</v>
      </c>
      <c r="EP448">
        <v>13.29</v>
      </c>
      <c r="EQ448">
        <v>0.1536</v>
      </c>
      <c r="ER448">
        <v>5.25304998807394</v>
      </c>
      <c r="ES448">
        <v>0.0095515401478521</v>
      </c>
      <c r="ET448">
        <v>-4.08282145803731e-06</v>
      </c>
      <c r="EU448">
        <v>9.61633180237613e-10</v>
      </c>
      <c r="EV448">
        <v>-0.0133641391554055</v>
      </c>
      <c r="EW448">
        <v>0.00964955815971448</v>
      </c>
      <c r="EX448">
        <v>0.000351754833574242</v>
      </c>
      <c r="EY448">
        <v>-6.74969522547015e-06</v>
      </c>
      <c r="EZ448">
        <v>-1</v>
      </c>
      <c r="FA448">
        <v>-1</v>
      </c>
      <c r="FB448">
        <v>-1</v>
      </c>
      <c r="FC448">
        <v>-1</v>
      </c>
      <c r="FD448">
        <v>14.8</v>
      </c>
      <c r="FE448">
        <v>14.8</v>
      </c>
      <c r="FF448">
        <v>2</v>
      </c>
      <c r="FG448">
        <v>793.717</v>
      </c>
      <c r="FH448">
        <v>741.651</v>
      </c>
      <c r="FI448">
        <v>20.0001</v>
      </c>
      <c r="FJ448">
        <v>26.6755</v>
      </c>
      <c r="FK448">
        <v>30</v>
      </c>
      <c r="FL448">
        <v>26.7408</v>
      </c>
      <c r="FM448">
        <v>26.7163</v>
      </c>
      <c r="FN448">
        <v>72.6734</v>
      </c>
      <c r="FO448">
        <v>13.4213</v>
      </c>
      <c r="FP448">
        <v>6.08919</v>
      </c>
      <c r="FQ448">
        <v>20</v>
      </c>
      <c r="FR448">
        <v>1439.13</v>
      </c>
      <c r="FS448">
        <v>12.8891</v>
      </c>
      <c r="FT448">
        <v>100.075</v>
      </c>
      <c r="FU448">
        <v>100.432</v>
      </c>
    </row>
    <row r="449" spans="1:177">
      <c r="A449">
        <v>433</v>
      </c>
      <c r="B449">
        <v>1621534433.6</v>
      </c>
      <c r="C449">
        <v>864.099999904633</v>
      </c>
      <c r="D449" t="s">
        <v>1162</v>
      </c>
      <c r="E449" t="s">
        <v>1163</v>
      </c>
      <c r="G449">
        <v>1621534433.6</v>
      </c>
      <c r="H449">
        <f>CD449*AF449*(BZ449-CA449)/(100*BS449*(1000-AF449*BZ449))</f>
        <v>0</v>
      </c>
      <c r="I449">
        <f>CD449*AF449*(BY449-BX449*(1000-AF449*CA449)/(1000-AF449*BZ449))/(100*BS449)</f>
        <v>0</v>
      </c>
      <c r="J449">
        <f>BX449 - IF(AF449&gt;1, I449*BS449*100.0/(AH449*CL449), 0)</f>
        <v>0</v>
      </c>
      <c r="K449">
        <f>((Q449-H449/2)*J449-I449)/(Q449+H449/2)</f>
        <v>0</v>
      </c>
      <c r="L449">
        <f>K449*(CE449+CF449)/1000.0</f>
        <v>0</v>
      </c>
      <c r="M449">
        <f>(BX449 - IF(AF449&gt;1, I449*BS449*100.0/(AH449*CL449), 0))*(CE449+CF449)/1000.0</f>
        <v>0</v>
      </c>
      <c r="N449">
        <f>2.0/((1/P449-1/O449)+SIGN(P449)*SQRT((1/P449-1/O449)*(1/P449-1/O449) + 4*BT449/((BT449+1)*(BT449+1))*(2*1/P449*1/O449-1/O449*1/O449)))</f>
        <v>0</v>
      </c>
      <c r="O449">
        <f>IF(LEFT(BU449,1)&lt;&gt;"0",IF(LEFT(BU449,1)="1",3.0,BV449),$D$5+$E$5*(CL449*CE449/($K$5*1000))+$F$5*(CL449*CE449/($K$5*1000))*MAX(MIN(BS449,$J$5),$I$5)*MAX(MIN(BS449,$J$5),$I$5)+$G$5*MAX(MIN(BS449,$J$5),$I$5)*(CL449*CE449/($K$5*1000))+$H$5*(CL449*CE449/($K$5*1000))*(CL449*CE449/($K$5*1000)))</f>
        <v>0</v>
      </c>
      <c r="P449">
        <f>H449*(1000-(1000*0.61365*exp(17.502*T449/(240.97+T449))/(CE449+CF449)+BZ449)/2)/(1000*0.61365*exp(17.502*T449/(240.97+T449))/(CE449+CF449)-BZ449)</f>
        <v>0</v>
      </c>
      <c r="Q449">
        <f>1/((BT449+1)/(N449/1.6)+1/(O449/1.37)) + BT449/((BT449+1)/(N449/1.6) + BT449/(O449/1.37))</f>
        <v>0</v>
      </c>
      <c r="R449">
        <f>(BP449*BR449)</f>
        <v>0</v>
      </c>
      <c r="S449">
        <f>(CG449+(R449+2*0.95*5.67E-8*(((CG449+$B$7)+273)^4-(CG449+273)^4)-44100*H449)/(1.84*29.3*O449+8*0.95*5.67E-8*(CG449+273)^3))</f>
        <v>0</v>
      </c>
      <c r="T449">
        <f>($C$7*CH449+$D$7*CI449+$E$7*S449)</f>
        <v>0</v>
      </c>
      <c r="U449">
        <f>0.61365*exp(17.502*T449/(240.97+T449))</f>
        <v>0</v>
      </c>
      <c r="V449">
        <f>(W449/X449*100)</f>
        <v>0</v>
      </c>
      <c r="W449">
        <f>BZ449*(CE449+CF449)/1000</f>
        <v>0</v>
      </c>
      <c r="X449">
        <f>0.61365*exp(17.502*CG449/(240.97+CG449))</f>
        <v>0</v>
      </c>
      <c r="Y449">
        <f>(U449-BZ449*(CE449+CF449)/1000)</f>
        <v>0</v>
      </c>
      <c r="Z449">
        <f>(-H449*44100)</f>
        <v>0</v>
      </c>
      <c r="AA449">
        <f>2*29.3*O449*0.92*(CG449-T449)</f>
        <v>0</v>
      </c>
      <c r="AB449">
        <f>2*0.95*5.67E-8*(((CG449+$B$7)+273)^4-(T449+273)^4)</f>
        <v>0</v>
      </c>
      <c r="AC449">
        <f>R449+AB449+Z449+AA449</f>
        <v>0</v>
      </c>
      <c r="AD449">
        <v>0</v>
      </c>
      <c r="AE449">
        <v>0</v>
      </c>
      <c r="AF449">
        <f>IF(AD449*$H$13&gt;=AH449,1.0,(AH449/(AH449-AD449*$H$13)))</f>
        <v>0</v>
      </c>
      <c r="AG449">
        <f>(AF449-1)*100</f>
        <v>0</v>
      </c>
      <c r="AH449">
        <f>MAX(0,($B$13+$C$13*CL449)/(1+$D$13*CL449)*CE449/(CG449+273)*$E$13)</f>
        <v>0</v>
      </c>
      <c r="AI449" t="s">
        <v>294</v>
      </c>
      <c r="AJ449">
        <v>0</v>
      </c>
      <c r="AK449">
        <v>0</v>
      </c>
      <c r="AL449">
        <f>AK449-AJ449</f>
        <v>0</v>
      </c>
      <c r="AM449">
        <f>AL449/AK449</f>
        <v>0</v>
      </c>
      <c r="AN449">
        <v>0</v>
      </c>
      <c r="AO449" t="s">
        <v>294</v>
      </c>
      <c r="AP449">
        <v>0</v>
      </c>
      <c r="AQ449">
        <v>0</v>
      </c>
      <c r="AR449">
        <f>1-AP449/AQ449</f>
        <v>0</v>
      </c>
      <c r="AS449">
        <v>0.5</v>
      </c>
      <c r="AT449">
        <f>BP449</f>
        <v>0</v>
      </c>
      <c r="AU449">
        <f>I449</f>
        <v>0</v>
      </c>
      <c r="AV449">
        <f>AR449*AS449*AT449</f>
        <v>0</v>
      </c>
      <c r="AW449">
        <f>BB449/AQ449</f>
        <v>0</v>
      </c>
      <c r="AX449">
        <f>(AU449-AN449)/AT449</f>
        <v>0</v>
      </c>
      <c r="AY449">
        <f>(AK449-AQ449)/AQ449</f>
        <v>0</v>
      </c>
      <c r="AZ449" t="s">
        <v>294</v>
      </c>
      <c r="BA449">
        <v>0</v>
      </c>
      <c r="BB449">
        <f>AQ449-BA449</f>
        <v>0</v>
      </c>
      <c r="BC449">
        <f>(AQ449-AP449)/(AQ449-BA449)</f>
        <v>0</v>
      </c>
      <c r="BD449">
        <f>(AK449-AQ449)/(AK449-BA449)</f>
        <v>0</v>
      </c>
      <c r="BE449">
        <f>(AQ449-AP449)/(AQ449-AJ449)</f>
        <v>0</v>
      </c>
      <c r="BF449">
        <f>(AK449-AQ449)/(AK449-AJ449)</f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f>$B$11*CM449+$C$11*CN449+$F$11*CO449*(1-CR449)</f>
        <v>0</v>
      </c>
      <c r="BP449">
        <f>BO449*BQ449</f>
        <v>0</v>
      </c>
      <c r="BQ449">
        <f>($B$11*$D$9+$C$11*$D$9+$F$11*((DB449+CT449)/MAX(DB449+CT449+DC449, 0.1)*$I$9+DC449/MAX(DB449+CT449+DC449, 0.1)*$J$9))/($B$11+$C$11+$F$11)</f>
        <v>0</v>
      </c>
      <c r="BR449">
        <f>($B$11*$K$9+$C$11*$K$9+$F$11*((DB449+CT449)/MAX(DB449+CT449+DC449, 0.1)*$P$9+DC449/MAX(DB449+CT449+DC449, 0.1)*$Q$9))/($B$11+$C$11+$F$11)</f>
        <v>0</v>
      </c>
      <c r="BS449">
        <v>6</v>
      </c>
      <c r="BT449">
        <v>0.5</v>
      </c>
      <c r="BU449" t="s">
        <v>295</v>
      </c>
      <c r="BV449">
        <v>2</v>
      </c>
      <c r="BW449">
        <v>1621534433.6</v>
      </c>
      <c r="BX449">
        <v>1425.87</v>
      </c>
      <c r="BY449">
        <v>1435.41</v>
      </c>
      <c r="BZ449">
        <v>12.951</v>
      </c>
      <c r="CA449">
        <v>12.9512</v>
      </c>
      <c r="CB449">
        <v>1412.56</v>
      </c>
      <c r="CC449">
        <v>12.7974</v>
      </c>
      <c r="CD449">
        <v>699.874</v>
      </c>
      <c r="CE449">
        <v>100.921</v>
      </c>
      <c r="CF449">
        <v>0.100519</v>
      </c>
      <c r="CG449">
        <v>22.9127</v>
      </c>
      <c r="CH449">
        <v>22.8885</v>
      </c>
      <c r="CI449">
        <v>999.9</v>
      </c>
      <c r="CJ449">
        <v>0</v>
      </c>
      <c r="CK449">
        <v>0</v>
      </c>
      <c r="CL449">
        <v>9990</v>
      </c>
      <c r="CM449">
        <v>0</v>
      </c>
      <c r="CN449">
        <v>3.15494</v>
      </c>
      <c r="CO449">
        <v>599.819</v>
      </c>
      <c r="CP449">
        <v>0.932968</v>
      </c>
      <c r="CQ449">
        <v>0.0670323</v>
      </c>
      <c r="CR449">
        <v>0</v>
      </c>
      <c r="CS449">
        <v>3.8964</v>
      </c>
      <c r="CT449">
        <v>4.99951</v>
      </c>
      <c r="CU449">
        <v>86.5473</v>
      </c>
      <c r="CV449">
        <v>4812.58</v>
      </c>
      <c r="CW449">
        <v>37.562</v>
      </c>
      <c r="CX449">
        <v>41.312</v>
      </c>
      <c r="CY449">
        <v>39.937</v>
      </c>
      <c r="CZ449">
        <v>40.875</v>
      </c>
      <c r="DA449">
        <v>39.875</v>
      </c>
      <c r="DB449">
        <v>554.95</v>
      </c>
      <c r="DC449">
        <v>39.87</v>
      </c>
      <c r="DD449">
        <v>0</v>
      </c>
      <c r="DE449">
        <v>1621534437.4</v>
      </c>
      <c r="DF449">
        <v>0</v>
      </c>
      <c r="DG449">
        <v>3.473448</v>
      </c>
      <c r="DH449">
        <v>0.241446160640348</v>
      </c>
      <c r="DI449">
        <v>-1.08563077098172</v>
      </c>
      <c r="DJ449">
        <v>86.655912</v>
      </c>
      <c r="DK449">
        <v>15</v>
      </c>
      <c r="DL449">
        <v>1621533543.5</v>
      </c>
      <c r="DM449" t="s">
        <v>296</v>
      </c>
      <c r="DN449">
        <v>1621533543</v>
      </c>
      <c r="DO449">
        <v>1621533543.5</v>
      </c>
      <c r="DP449">
        <v>4</v>
      </c>
      <c r="DQ449">
        <v>0.002</v>
      </c>
      <c r="DR449">
        <v>0.003</v>
      </c>
      <c r="DS449">
        <v>8.559</v>
      </c>
      <c r="DT449">
        <v>0.154</v>
      </c>
      <c r="DU449">
        <v>420</v>
      </c>
      <c r="DV449">
        <v>13</v>
      </c>
      <c r="DW449">
        <v>1.35</v>
      </c>
      <c r="DX449">
        <v>0.35</v>
      </c>
      <c r="DY449">
        <v>-9.92708780487805</v>
      </c>
      <c r="DZ449">
        <v>-0.813609616724755</v>
      </c>
      <c r="EA449">
        <v>0.206629626184467</v>
      </c>
      <c r="EB449">
        <v>0</v>
      </c>
      <c r="EC449">
        <v>3.43047352941176</v>
      </c>
      <c r="ED449">
        <v>-0.0785889257973401</v>
      </c>
      <c r="EE449">
        <v>0.18802375836865</v>
      </c>
      <c r="EF449">
        <v>1</v>
      </c>
      <c r="EG449">
        <v>-0.00527326002439024</v>
      </c>
      <c r="EH449">
        <v>0.0485300880836237</v>
      </c>
      <c r="EI449">
        <v>0.00577968082945753</v>
      </c>
      <c r="EJ449">
        <v>1</v>
      </c>
      <c r="EK449">
        <v>2</v>
      </c>
      <c r="EL449">
        <v>3</v>
      </c>
      <c r="EM449" t="s">
        <v>306</v>
      </c>
      <c r="EN449">
        <v>100</v>
      </c>
      <c r="EO449">
        <v>100</v>
      </c>
      <c r="EP449">
        <v>13.31</v>
      </c>
      <c r="EQ449">
        <v>0.1536</v>
      </c>
      <c r="ER449">
        <v>5.25304998807394</v>
      </c>
      <c r="ES449">
        <v>0.0095515401478521</v>
      </c>
      <c r="ET449">
        <v>-4.08282145803731e-06</v>
      </c>
      <c r="EU449">
        <v>9.61633180237613e-10</v>
      </c>
      <c r="EV449">
        <v>-0.0133641391554055</v>
      </c>
      <c r="EW449">
        <v>0.00964955815971448</v>
      </c>
      <c r="EX449">
        <v>0.000351754833574242</v>
      </c>
      <c r="EY449">
        <v>-6.74969522547015e-06</v>
      </c>
      <c r="EZ449">
        <v>-1</v>
      </c>
      <c r="FA449">
        <v>-1</v>
      </c>
      <c r="FB449">
        <v>-1</v>
      </c>
      <c r="FC449">
        <v>-1</v>
      </c>
      <c r="FD449">
        <v>14.8</v>
      </c>
      <c r="FE449">
        <v>14.8</v>
      </c>
      <c r="FF449">
        <v>2</v>
      </c>
      <c r="FG449">
        <v>793.362</v>
      </c>
      <c r="FH449">
        <v>742.03</v>
      </c>
      <c r="FI449">
        <v>20</v>
      </c>
      <c r="FJ449">
        <v>26.6741</v>
      </c>
      <c r="FK449">
        <v>30</v>
      </c>
      <c r="FL449">
        <v>26.7408</v>
      </c>
      <c r="FM449">
        <v>26.7163</v>
      </c>
      <c r="FN449">
        <v>72.7887</v>
      </c>
      <c r="FO449">
        <v>13.4213</v>
      </c>
      <c r="FP449">
        <v>6.08919</v>
      </c>
      <c r="FQ449">
        <v>20</v>
      </c>
      <c r="FR449">
        <v>1442.51</v>
      </c>
      <c r="FS449">
        <v>12.8741</v>
      </c>
      <c r="FT449">
        <v>100.074</v>
      </c>
      <c r="FU449">
        <v>100.432</v>
      </c>
    </row>
    <row r="450" spans="1:177">
      <c r="A450">
        <v>434</v>
      </c>
      <c r="B450">
        <v>1621534435.6</v>
      </c>
      <c r="C450">
        <v>866.099999904633</v>
      </c>
      <c r="D450" t="s">
        <v>1164</v>
      </c>
      <c r="E450" t="s">
        <v>1165</v>
      </c>
      <c r="G450">
        <v>1621534435.6</v>
      </c>
      <c r="H450">
        <f>CD450*AF450*(BZ450-CA450)/(100*BS450*(1000-AF450*BZ450))</f>
        <v>0</v>
      </c>
      <c r="I450">
        <f>CD450*AF450*(BY450-BX450*(1000-AF450*CA450)/(1000-AF450*BZ450))/(100*BS450)</f>
        <v>0</v>
      </c>
      <c r="J450">
        <f>BX450 - IF(AF450&gt;1, I450*BS450*100.0/(AH450*CL450), 0)</f>
        <v>0</v>
      </c>
      <c r="K450">
        <f>((Q450-H450/2)*J450-I450)/(Q450+H450/2)</f>
        <v>0</v>
      </c>
      <c r="L450">
        <f>K450*(CE450+CF450)/1000.0</f>
        <v>0</v>
      </c>
      <c r="M450">
        <f>(BX450 - IF(AF450&gt;1, I450*BS450*100.0/(AH450*CL450), 0))*(CE450+CF450)/1000.0</f>
        <v>0</v>
      </c>
      <c r="N450">
        <f>2.0/((1/P450-1/O450)+SIGN(P450)*SQRT((1/P450-1/O450)*(1/P450-1/O450) + 4*BT450/((BT450+1)*(BT450+1))*(2*1/P450*1/O450-1/O450*1/O450)))</f>
        <v>0</v>
      </c>
      <c r="O450">
        <f>IF(LEFT(BU450,1)&lt;&gt;"0",IF(LEFT(BU450,1)="1",3.0,BV450),$D$5+$E$5*(CL450*CE450/($K$5*1000))+$F$5*(CL450*CE450/($K$5*1000))*MAX(MIN(BS450,$J$5),$I$5)*MAX(MIN(BS450,$J$5),$I$5)+$G$5*MAX(MIN(BS450,$J$5),$I$5)*(CL450*CE450/($K$5*1000))+$H$5*(CL450*CE450/($K$5*1000))*(CL450*CE450/($K$5*1000)))</f>
        <v>0</v>
      </c>
      <c r="P450">
        <f>H450*(1000-(1000*0.61365*exp(17.502*T450/(240.97+T450))/(CE450+CF450)+BZ450)/2)/(1000*0.61365*exp(17.502*T450/(240.97+T450))/(CE450+CF450)-BZ450)</f>
        <v>0</v>
      </c>
      <c r="Q450">
        <f>1/((BT450+1)/(N450/1.6)+1/(O450/1.37)) + BT450/((BT450+1)/(N450/1.6) + BT450/(O450/1.37))</f>
        <v>0</v>
      </c>
      <c r="R450">
        <f>(BP450*BR450)</f>
        <v>0</v>
      </c>
      <c r="S450">
        <f>(CG450+(R450+2*0.95*5.67E-8*(((CG450+$B$7)+273)^4-(CG450+273)^4)-44100*H450)/(1.84*29.3*O450+8*0.95*5.67E-8*(CG450+273)^3))</f>
        <v>0</v>
      </c>
      <c r="T450">
        <f>($C$7*CH450+$D$7*CI450+$E$7*S450)</f>
        <v>0</v>
      </c>
      <c r="U450">
        <f>0.61365*exp(17.502*T450/(240.97+T450))</f>
        <v>0</v>
      </c>
      <c r="V450">
        <f>(W450/X450*100)</f>
        <v>0</v>
      </c>
      <c r="W450">
        <f>BZ450*(CE450+CF450)/1000</f>
        <v>0</v>
      </c>
      <c r="X450">
        <f>0.61365*exp(17.502*CG450/(240.97+CG450))</f>
        <v>0</v>
      </c>
      <c r="Y450">
        <f>(U450-BZ450*(CE450+CF450)/1000)</f>
        <v>0</v>
      </c>
      <c r="Z450">
        <f>(-H450*44100)</f>
        <v>0</v>
      </c>
      <c r="AA450">
        <f>2*29.3*O450*0.92*(CG450-T450)</f>
        <v>0</v>
      </c>
      <c r="AB450">
        <f>2*0.95*5.67E-8*(((CG450+$B$7)+273)^4-(T450+273)^4)</f>
        <v>0</v>
      </c>
      <c r="AC450">
        <f>R450+AB450+Z450+AA450</f>
        <v>0</v>
      </c>
      <c r="AD450">
        <v>0</v>
      </c>
      <c r="AE450">
        <v>0</v>
      </c>
      <c r="AF450">
        <f>IF(AD450*$H$13&gt;=AH450,1.0,(AH450/(AH450-AD450*$H$13)))</f>
        <v>0</v>
      </c>
      <c r="AG450">
        <f>(AF450-1)*100</f>
        <v>0</v>
      </c>
      <c r="AH450">
        <f>MAX(0,($B$13+$C$13*CL450)/(1+$D$13*CL450)*CE450/(CG450+273)*$E$13)</f>
        <v>0</v>
      </c>
      <c r="AI450" t="s">
        <v>294</v>
      </c>
      <c r="AJ450">
        <v>0</v>
      </c>
      <c r="AK450">
        <v>0</v>
      </c>
      <c r="AL450">
        <f>AK450-AJ450</f>
        <v>0</v>
      </c>
      <c r="AM450">
        <f>AL450/AK450</f>
        <v>0</v>
      </c>
      <c r="AN450">
        <v>0</v>
      </c>
      <c r="AO450" t="s">
        <v>294</v>
      </c>
      <c r="AP450">
        <v>0</v>
      </c>
      <c r="AQ450">
        <v>0</v>
      </c>
      <c r="AR450">
        <f>1-AP450/AQ450</f>
        <v>0</v>
      </c>
      <c r="AS450">
        <v>0.5</v>
      </c>
      <c r="AT450">
        <f>BP450</f>
        <v>0</v>
      </c>
      <c r="AU450">
        <f>I450</f>
        <v>0</v>
      </c>
      <c r="AV450">
        <f>AR450*AS450*AT450</f>
        <v>0</v>
      </c>
      <c r="AW450">
        <f>BB450/AQ450</f>
        <v>0</v>
      </c>
      <c r="AX450">
        <f>(AU450-AN450)/AT450</f>
        <v>0</v>
      </c>
      <c r="AY450">
        <f>(AK450-AQ450)/AQ450</f>
        <v>0</v>
      </c>
      <c r="AZ450" t="s">
        <v>294</v>
      </c>
      <c r="BA450">
        <v>0</v>
      </c>
      <c r="BB450">
        <f>AQ450-BA450</f>
        <v>0</v>
      </c>
      <c r="BC450">
        <f>(AQ450-AP450)/(AQ450-BA450)</f>
        <v>0</v>
      </c>
      <c r="BD450">
        <f>(AK450-AQ450)/(AK450-BA450)</f>
        <v>0</v>
      </c>
      <c r="BE450">
        <f>(AQ450-AP450)/(AQ450-AJ450)</f>
        <v>0</v>
      </c>
      <c r="BF450">
        <f>(AK450-AQ450)/(AK450-AJ450)</f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f>$B$11*CM450+$C$11*CN450+$F$11*CO450*(1-CR450)</f>
        <v>0</v>
      </c>
      <c r="BP450">
        <f>BO450*BQ450</f>
        <v>0</v>
      </c>
      <c r="BQ450">
        <f>($B$11*$D$9+$C$11*$D$9+$F$11*((DB450+CT450)/MAX(DB450+CT450+DC450, 0.1)*$I$9+DC450/MAX(DB450+CT450+DC450, 0.1)*$J$9))/($B$11+$C$11+$F$11)</f>
        <v>0</v>
      </c>
      <c r="BR450">
        <f>($B$11*$K$9+$C$11*$K$9+$F$11*((DB450+CT450)/MAX(DB450+CT450+DC450, 0.1)*$P$9+DC450/MAX(DB450+CT450+DC450, 0.1)*$Q$9))/($B$11+$C$11+$F$11)</f>
        <v>0</v>
      </c>
      <c r="BS450">
        <v>6</v>
      </c>
      <c r="BT450">
        <v>0.5</v>
      </c>
      <c r="BU450" t="s">
        <v>295</v>
      </c>
      <c r="BV450">
        <v>2</v>
      </c>
      <c r="BW450">
        <v>1621534435.6</v>
      </c>
      <c r="BX450">
        <v>1428.99</v>
      </c>
      <c r="BY450">
        <v>1438.29</v>
      </c>
      <c r="BZ450">
        <v>12.9514</v>
      </c>
      <c r="CA450">
        <v>12.943</v>
      </c>
      <c r="CB450">
        <v>1415.67</v>
      </c>
      <c r="CC450">
        <v>12.7978</v>
      </c>
      <c r="CD450">
        <v>699.874</v>
      </c>
      <c r="CE450">
        <v>100.921</v>
      </c>
      <c r="CF450">
        <v>0.10032</v>
      </c>
      <c r="CG450">
        <v>22.9116</v>
      </c>
      <c r="CH450">
        <v>22.8738</v>
      </c>
      <c r="CI450">
        <v>999.9</v>
      </c>
      <c r="CJ450">
        <v>0</v>
      </c>
      <c r="CK450">
        <v>0</v>
      </c>
      <c r="CL450">
        <v>10025</v>
      </c>
      <c r="CM450">
        <v>0</v>
      </c>
      <c r="CN450">
        <v>3.15494</v>
      </c>
      <c r="CO450">
        <v>599.816</v>
      </c>
      <c r="CP450">
        <v>0.932968</v>
      </c>
      <c r="CQ450">
        <v>0.0670323</v>
      </c>
      <c r="CR450">
        <v>0</v>
      </c>
      <c r="CS450">
        <v>3.5587</v>
      </c>
      <c r="CT450">
        <v>4.99951</v>
      </c>
      <c r="CU450">
        <v>86.8487</v>
      </c>
      <c r="CV450">
        <v>4812.57</v>
      </c>
      <c r="CW450">
        <v>37.562</v>
      </c>
      <c r="CX450">
        <v>41.375</v>
      </c>
      <c r="CY450">
        <v>39.937</v>
      </c>
      <c r="CZ450">
        <v>40.875</v>
      </c>
      <c r="DA450">
        <v>39.812</v>
      </c>
      <c r="DB450">
        <v>554.94</v>
      </c>
      <c r="DC450">
        <v>39.87</v>
      </c>
      <c r="DD450">
        <v>0</v>
      </c>
      <c r="DE450">
        <v>1621534439.2</v>
      </c>
      <c r="DF450">
        <v>0</v>
      </c>
      <c r="DG450">
        <v>3.47630384615385</v>
      </c>
      <c r="DH450">
        <v>-0.323066658588805</v>
      </c>
      <c r="DI450">
        <v>0.439309398001528</v>
      </c>
      <c r="DJ450">
        <v>86.6755461538461</v>
      </c>
      <c r="DK450">
        <v>15</v>
      </c>
      <c r="DL450">
        <v>1621533543.5</v>
      </c>
      <c r="DM450" t="s">
        <v>296</v>
      </c>
      <c r="DN450">
        <v>1621533543</v>
      </c>
      <c r="DO450">
        <v>1621533543.5</v>
      </c>
      <c r="DP450">
        <v>4</v>
      </c>
      <c r="DQ450">
        <v>0.002</v>
      </c>
      <c r="DR450">
        <v>0.003</v>
      </c>
      <c r="DS450">
        <v>8.559</v>
      </c>
      <c r="DT450">
        <v>0.154</v>
      </c>
      <c r="DU450">
        <v>420</v>
      </c>
      <c r="DV450">
        <v>13</v>
      </c>
      <c r="DW450">
        <v>1.35</v>
      </c>
      <c r="DX450">
        <v>0.35</v>
      </c>
      <c r="DY450">
        <v>-9.88943341463415</v>
      </c>
      <c r="DZ450">
        <v>0.103044250871078</v>
      </c>
      <c r="EA450">
        <v>0.253515078856964</v>
      </c>
      <c r="EB450">
        <v>1</v>
      </c>
      <c r="EC450">
        <v>3.43362941176471</v>
      </c>
      <c r="ED450">
        <v>0.324458771733456</v>
      </c>
      <c r="EE450">
        <v>0.200811353571414</v>
      </c>
      <c r="EF450">
        <v>1</v>
      </c>
      <c r="EG450">
        <v>-0.00362610556585366</v>
      </c>
      <c r="EH450">
        <v>0.0434157247233449</v>
      </c>
      <c r="EI450">
        <v>0.00534264814966711</v>
      </c>
      <c r="EJ450">
        <v>1</v>
      </c>
      <c r="EK450">
        <v>3</v>
      </c>
      <c r="EL450">
        <v>3</v>
      </c>
      <c r="EM450" t="s">
        <v>297</v>
      </c>
      <c r="EN450">
        <v>100</v>
      </c>
      <c r="EO450">
        <v>100</v>
      </c>
      <c r="EP450">
        <v>13.32</v>
      </c>
      <c r="EQ450">
        <v>0.1536</v>
      </c>
      <c r="ER450">
        <v>5.25304998807394</v>
      </c>
      <c r="ES450">
        <v>0.0095515401478521</v>
      </c>
      <c r="ET450">
        <v>-4.08282145803731e-06</v>
      </c>
      <c r="EU450">
        <v>9.61633180237613e-10</v>
      </c>
      <c r="EV450">
        <v>-0.0133641391554055</v>
      </c>
      <c r="EW450">
        <v>0.00964955815971448</v>
      </c>
      <c r="EX450">
        <v>0.000351754833574242</v>
      </c>
      <c r="EY450">
        <v>-6.74969522547015e-06</v>
      </c>
      <c r="EZ450">
        <v>-1</v>
      </c>
      <c r="FA450">
        <v>-1</v>
      </c>
      <c r="FB450">
        <v>-1</v>
      </c>
      <c r="FC450">
        <v>-1</v>
      </c>
      <c r="FD450">
        <v>14.9</v>
      </c>
      <c r="FE450">
        <v>14.9</v>
      </c>
      <c r="FF450">
        <v>2</v>
      </c>
      <c r="FG450">
        <v>792.65</v>
      </c>
      <c r="FH450">
        <v>742.41</v>
      </c>
      <c r="FI450">
        <v>20.0001</v>
      </c>
      <c r="FJ450">
        <v>26.6732</v>
      </c>
      <c r="FK450">
        <v>30.0001</v>
      </c>
      <c r="FL450">
        <v>26.7408</v>
      </c>
      <c r="FM450">
        <v>26.7163</v>
      </c>
      <c r="FN450">
        <v>72.9249</v>
      </c>
      <c r="FO450">
        <v>13.4213</v>
      </c>
      <c r="FP450">
        <v>6.08919</v>
      </c>
      <c r="FQ450">
        <v>20</v>
      </c>
      <c r="FR450">
        <v>1445.89</v>
      </c>
      <c r="FS450">
        <v>12.8603</v>
      </c>
      <c r="FT450">
        <v>100.074</v>
      </c>
      <c r="FU450">
        <v>100.429</v>
      </c>
    </row>
    <row r="451" spans="1:177">
      <c r="A451">
        <v>435</v>
      </c>
      <c r="B451">
        <v>1621534437.6</v>
      </c>
      <c r="C451">
        <v>868.099999904633</v>
      </c>
      <c r="D451" t="s">
        <v>1166</v>
      </c>
      <c r="E451" t="s">
        <v>1167</v>
      </c>
      <c r="G451">
        <v>1621534437.6</v>
      </c>
      <c r="H451">
        <f>CD451*AF451*(BZ451-CA451)/(100*BS451*(1000-AF451*BZ451))</f>
        <v>0</v>
      </c>
      <c r="I451">
        <f>CD451*AF451*(BY451-BX451*(1000-AF451*CA451)/(1000-AF451*BZ451))/(100*BS451)</f>
        <v>0</v>
      </c>
      <c r="J451">
        <f>BX451 - IF(AF451&gt;1, I451*BS451*100.0/(AH451*CL451), 0)</f>
        <v>0</v>
      </c>
      <c r="K451">
        <f>((Q451-H451/2)*J451-I451)/(Q451+H451/2)</f>
        <v>0</v>
      </c>
      <c r="L451">
        <f>K451*(CE451+CF451)/1000.0</f>
        <v>0</v>
      </c>
      <c r="M451">
        <f>(BX451 - IF(AF451&gt;1, I451*BS451*100.0/(AH451*CL451), 0))*(CE451+CF451)/1000.0</f>
        <v>0</v>
      </c>
      <c r="N451">
        <f>2.0/((1/P451-1/O451)+SIGN(P451)*SQRT((1/P451-1/O451)*(1/P451-1/O451) + 4*BT451/((BT451+1)*(BT451+1))*(2*1/P451*1/O451-1/O451*1/O451)))</f>
        <v>0</v>
      </c>
      <c r="O451">
        <f>IF(LEFT(BU451,1)&lt;&gt;"0",IF(LEFT(BU451,1)="1",3.0,BV451),$D$5+$E$5*(CL451*CE451/($K$5*1000))+$F$5*(CL451*CE451/($K$5*1000))*MAX(MIN(BS451,$J$5),$I$5)*MAX(MIN(BS451,$J$5),$I$5)+$G$5*MAX(MIN(BS451,$J$5),$I$5)*(CL451*CE451/($K$5*1000))+$H$5*(CL451*CE451/($K$5*1000))*(CL451*CE451/($K$5*1000)))</f>
        <v>0</v>
      </c>
      <c r="P451">
        <f>H451*(1000-(1000*0.61365*exp(17.502*T451/(240.97+T451))/(CE451+CF451)+BZ451)/2)/(1000*0.61365*exp(17.502*T451/(240.97+T451))/(CE451+CF451)-BZ451)</f>
        <v>0</v>
      </c>
      <c r="Q451">
        <f>1/((BT451+1)/(N451/1.6)+1/(O451/1.37)) + BT451/((BT451+1)/(N451/1.6) + BT451/(O451/1.37))</f>
        <v>0</v>
      </c>
      <c r="R451">
        <f>(BP451*BR451)</f>
        <v>0</v>
      </c>
      <c r="S451">
        <f>(CG451+(R451+2*0.95*5.67E-8*(((CG451+$B$7)+273)^4-(CG451+273)^4)-44100*H451)/(1.84*29.3*O451+8*0.95*5.67E-8*(CG451+273)^3))</f>
        <v>0</v>
      </c>
      <c r="T451">
        <f>($C$7*CH451+$D$7*CI451+$E$7*S451)</f>
        <v>0</v>
      </c>
      <c r="U451">
        <f>0.61365*exp(17.502*T451/(240.97+T451))</f>
        <v>0</v>
      </c>
      <c r="V451">
        <f>(W451/X451*100)</f>
        <v>0</v>
      </c>
      <c r="W451">
        <f>BZ451*(CE451+CF451)/1000</f>
        <v>0</v>
      </c>
      <c r="X451">
        <f>0.61365*exp(17.502*CG451/(240.97+CG451))</f>
        <v>0</v>
      </c>
      <c r="Y451">
        <f>(U451-BZ451*(CE451+CF451)/1000)</f>
        <v>0</v>
      </c>
      <c r="Z451">
        <f>(-H451*44100)</f>
        <v>0</v>
      </c>
      <c r="AA451">
        <f>2*29.3*O451*0.92*(CG451-T451)</f>
        <v>0</v>
      </c>
      <c r="AB451">
        <f>2*0.95*5.67E-8*(((CG451+$B$7)+273)^4-(T451+273)^4)</f>
        <v>0</v>
      </c>
      <c r="AC451">
        <f>R451+AB451+Z451+AA451</f>
        <v>0</v>
      </c>
      <c r="AD451">
        <v>0</v>
      </c>
      <c r="AE451">
        <v>0</v>
      </c>
      <c r="AF451">
        <f>IF(AD451*$H$13&gt;=AH451,1.0,(AH451/(AH451-AD451*$H$13)))</f>
        <v>0</v>
      </c>
      <c r="AG451">
        <f>(AF451-1)*100</f>
        <v>0</v>
      </c>
      <c r="AH451">
        <f>MAX(0,($B$13+$C$13*CL451)/(1+$D$13*CL451)*CE451/(CG451+273)*$E$13)</f>
        <v>0</v>
      </c>
      <c r="AI451" t="s">
        <v>294</v>
      </c>
      <c r="AJ451">
        <v>0</v>
      </c>
      <c r="AK451">
        <v>0</v>
      </c>
      <c r="AL451">
        <f>AK451-AJ451</f>
        <v>0</v>
      </c>
      <c r="AM451">
        <f>AL451/AK451</f>
        <v>0</v>
      </c>
      <c r="AN451">
        <v>0</v>
      </c>
      <c r="AO451" t="s">
        <v>294</v>
      </c>
      <c r="AP451">
        <v>0</v>
      </c>
      <c r="AQ451">
        <v>0</v>
      </c>
      <c r="AR451">
        <f>1-AP451/AQ451</f>
        <v>0</v>
      </c>
      <c r="AS451">
        <v>0.5</v>
      </c>
      <c r="AT451">
        <f>BP451</f>
        <v>0</v>
      </c>
      <c r="AU451">
        <f>I451</f>
        <v>0</v>
      </c>
      <c r="AV451">
        <f>AR451*AS451*AT451</f>
        <v>0</v>
      </c>
      <c r="AW451">
        <f>BB451/AQ451</f>
        <v>0</v>
      </c>
      <c r="AX451">
        <f>(AU451-AN451)/AT451</f>
        <v>0</v>
      </c>
      <c r="AY451">
        <f>(AK451-AQ451)/AQ451</f>
        <v>0</v>
      </c>
      <c r="AZ451" t="s">
        <v>294</v>
      </c>
      <c r="BA451">
        <v>0</v>
      </c>
      <c r="BB451">
        <f>AQ451-BA451</f>
        <v>0</v>
      </c>
      <c r="BC451">
        <f>(AQ451-AP451)/(AQ451-BA451)</f>
        <v>0</v>
      </c>
      <c r="BD451">
        <f>(AK451-AQ451)/(AK451-BA451)</f>
        <v>0</v>
      </c>
      <c r="BE451">
        <f>(AQ451-AP451)/(AQ451-AJ451)</f>
        <v>0</v>
      </c>
      <c r="BF451">
        <f>(AK451-AQ451)/(AK451-AJ451)</f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f>$B$11*CM451+$C$11*CN451+$F$11*CO451*(1-CR451)</f>
        <v>0</v>
      </c>
      <c r="BP451">
        <f>BO451*BQ451</f>
        <v>0</v>
      </c>
      <c r="BQ451">
        <f>($B$11*$D$9+$C$11*$D$9+$F$11*((DB451+CT451)/MAX(DB451+CT451+DC451, 0.1)*$I$9+DC451/MAX(DB451+CT451+DC451, 0.1)*$J$9))/($B$11+$C$11+$F$11)</f>
        <v>0</v>
      </c>
      <c r="BR451">
        <f>($B$11*$K$9+$C$11*$K$9+$F$11*((DB451+CT451)/MAX(DB451+CT451+DC451, 0.1)*$P$9+DC451/MAX(DB451+CT451+DC451, 0.1)*$Q$9))/($B$11+$C$11+$F$11)</f>
        <v>0</v>
      </c>
      <c r="BS451">
        <v>6</v>
      </c>
      <c r="BT451">
        <v>0.5</v>
      </c>
      <c r="BU451" t="s">
        <v>295</v>
      </c>
      <c r="BV451">
        <v>2</v>
      </c>
      <c r="BW451">
        <v>1621534437.6</v>
      </c>
      <c r="BX451">
        <v>1431.99</v>
      </c>
      <c r="BY451">
        <v>1441.57</v>
      </c>
      <c r="BZ451">
        <v>12.9497</v>
      </c>
      <c r="CA451">
        <v>12.9386</v>
      </c>
      <c r="CB451">
        <v>1418.66</v>
      </c>
      <c r="CC451">
        <v>12.7962</v>
      </c>
      <c r="CD451">
        <v>700.021</v>
      </c>
      <c r="CE451">
        <v>100.922</v>
      </c>
      <c r="CF451">
        <v>0.100397</v>
      </c>
      <c r="CG451">
        <v>22.9135</v>
      </c>
      <c r="CH451">
        <v>22.8733</v>
      </c>
      <c r="CI451">
        <v>999.9</v>
      </c>
      <c r="CJ451">
        <v>0</v>
      </c>
      <c r="CK451">
        <v>0</v>
      </c>
      <c r="CL451">
        <v>9970</v>
      </c>
      <c r="CM451">
        <v>0</v>
      </c>
      <c r="CN451">
        <v>3.15494</v>
      </c>
      <c r="CO451">
        <v>599.809</v>
      </c>
      <c r="CP451">
        <v>0.932968</v>
      </c>
      <c r="CQ451">
        <v>0.0670323</v>
      </c>
      <c r="CR451">
        <v>0</v>
      </c>
      <c r="CS451">
        <v>3.3644</v>
      </c>
      <c r="CT451">
        <v>4.99951</v>
      </c>
      <c r="CU451">
        <v>86.8718</v>
      </c>
      <c r="CV451">
        <v>4812.51</v>
      </c>
      <c r="CW451">
        <v>37.562</v>
      </c>
      <c r="CX451">
        <v>41.375</v>
      </c>
      <c r="CY451">
        <v>39.937</v>
      </c>
      <c r="CZ451">
        <v>40.875</v>
      </c>
      <c r="DA451">
        <v>39.812</v>
      </c>
      <c r="DB451">
        <v>554.94</v>
      </c>
      <c r="DC451">
        <v>39.87</v>
      </c>
      <c r="DD451">
        <v>0</v>
      </c>
      <c r="DE451">
        <v>1621534441.6</v>
      </c>
      <c r="DF451">
        <v>0</v>
      </c>
      <c r="DG451">
        <v>3.45725384615385</v>
      </c>
      <c r="DH451">
        <v>-0.0919794783969583</v>
      </c>
      <c r="DI451">
        <v>1.14362392656341</v>
      </c>
      <c r="DJ451">
        <v>86.6904846153846</v>
      </c>
      <c r="DK451">
        <v>15</v>
      </c>
      <c r="DL451">
        <v>1621533543.5</v>
      </c>
      <c r="DM451" t="s">
        <v>296</v>
      </c>
      <c r="DN451">
        <v>1621533543</v>
      </c>
      <c r="DO451">
        <v>1621533543.5</v>
      </c>
      <c r="DP451">
        <v>4</v>
      </c>
      <c r="DQ451">
        <v>0.002</v>
      </c>
      <c r="DR451">
        <v>0.003</v>
      </c>
      <c r="DS451">
        <v>8.559</v>
      </c>
      <c r="DT451">
        <v>0.154</v>
      </c>
      <c r="DU451">
        <v>420</v>
      </c>
      <c r="DV451">
        <v>13</v>
      </c>
      <c r="DW451">
        <v>1.35</v>
      </c>
      <c r="DX451">
        <v>0.35</v>
      </c>
      <c r="DY451">
        <v>-9.85657585365854</v>
      </c>
      <c r="DZ451">
        <v>1.06123714285714</v>
      </c>
      <c r="EA451">
        <v>0.288379752350498</v>
      </c>
      <c r="EB451">
        <v>0</v>
      </c>
      <c r="EC451">
        <v>3.4424</v>
      </c>
      <c r="ED451">
        <v>0.329523392100851</v>
      </c>
      <c r="EE451">
        <v>0.198267847650003</v>
      </c>
      <c r="EF451">
        <v>1</v>
      </c>
      <c r="EG451">
        <v>-0.00238797917560976</v>
      </c>
      <c r="EH451">
        <v>0.0408600541337979</v>
      </c>
      <c r="EI451">
        <v>0.00529762704269183</v>
      </c>
      <c r="EJ451">
        <v>1</v>
      </c>
      <c r="EK451">
        <v>2</v>
      </c>
      <c r="EL451">
        <v>3</v>
      </c>
      <c r="EM451" t="s">
        <v>306</v>
      </c>
      <c r="EN451">
        <v>100</v>
      </c>
      <c r="EO451">
        <v>100</v>
      </c>
      <c r="EP451">
        <v>13.33</v>
      </c>
      <c r="EQ451">
        <v>0.1535</v>
      </c>
      <c r="ER451">
        <v>5.25304998807394</v>
      </c>
      <c r="ES451">
        <v>0.0095515401478521</v>
      </c>
      <c r="ET451">
        <v>-4.08282145803731e-06</v>
      </c>
      <c r="EU451">
        <v>9.61633180237613e-10</v>
      </c>
      <c r="EV451">
        <v>-0.0133641391554055</v>
      </c>
      <c r="EW451">
        <v>0.00964955815971448</v>
      </c>
      <c r="EX451">
        <v>0.000351754833574242</v>
      </c>
      <c r="EY451">
        <v>-6.74969522547015e-06</v>
      </c>
      <c r="EZ451">
        <v>-1</v>
      </c>
      <c r="FA451">
        <v>-1</v>
      </c>
      <c r="FB451">
        <v>-1</v>
      </c>
      <c r="FC451">
        <v>-1</v>
      </c>
      <c r="FD451">
        <v>14.9</v>
      </c>
      <c r="FE451">
        <v>14.9</v>
      </c>
      <c r="FF451">
        <v>2</v>
      </c>
      <c r="FG451">
        <v>792.637</v>
      </c>
      <c r="FH451">
        <v>742.22</v>
      </c>
      <c r="FI451">
        <v>20.0001</v>
      </c>
      <c r="FJ451">
        <v>26.6732</v>
      </c>
      <c r="FK451">
        <v>30.0001</v>
      </c>
      <c r="FL451">
        <v>26.7395</v>
      </c>
      <c r="FM451">
        <v>26.7163</v>
      </c>
      <c r="FN451">
        <v>73.0515</v>
      </c>
      <c r="FO451">
        <v>13.7064</v>
      </c>
      <c r="FP451">
        <v>6.08919</v>
      </c>
      <c r="FQ451">
        <v>20</v>
      </c>
      <c r="FR451">
        <v>1449.28</v>
      </c>
      <c r="FS451">
        <v>12.848</v>
      </c>
      <c r="FT451">
        <v>100.071</v>
      </c>
      <c r="FU451">
        <v>100.43</v>
      </c>
    </row>
    <row r="452" spans="1:177">
      <c r="A452">
        <v>436</v>
      </c>
      <c r="B452">
        <v>1621534439.6</v>
      </c>
      <c r="C452">
        <v>870.099999904633</v>
      </c>
      <c r="D452" t="s">
        <v>1168</v>
      </c>
      <c r="E452" t="s">
        <v>1169</v>
      </c>
      <c r="G452">
        <v>1621534439.6</v>
      </c>
      <c r="H452">
        <f>CD452*AF452*(BZ452-CA452)/(100*BS452*(1000-AF452*BZ452))</f>
        <v>0</v>
      </c>
      <c r="I452">
        <f>CD452*AF452*(BY452-BX452*(1000-AF452*CA452)/(1000-AF452*BZ452))/(100*BS452)</f>
        <v>0</v>
      </c>
      <c r="J452">
        <f>BX452 - IF(AF452&gt;1, I452*BS452*100.0/(AH452*CL452), 0)</f>
        <v>0</v>
      </c>
      <c r="K452">
        <f>((Q452-H452/2)*J452-I452)/(Q452+H452/2)</f>
        <v>0</v>
      </c>
      <c r="L452">
        <f>K452*(CE452+CF452)/1000.0</f>
        <v>0</v>
      </c>
      <c r="M452">
        <f>(BX452 - IF(AF452&gt;1, I452*BS452*100.0/(AH452*CL452), 0))*(CE452+CF452)/1000.0</f>
        <v>0</v>
      </c>
      <c r="N452">
        <f>2.0/((1/P452-1/O452)+SIGN(P452)*SQRT((1/P452-1/O452)*(1/P452-1/O452) + 4*BT452/((BT452+1)*(BT452+1))*(2*1/P452*1/O452-1/O452*1/O452)))</f>
        <v>0</v>
      </c>
      <c r="O452">
        <f>IF(LEFT(BU452,1)&lt;&gt;"0",IF(LEFT(BU452,1)="1",3.0,BV452),$D$5+$E$5*(CL452*CE452/($K$5*1000))+$F$5*(CL452*CE452/($K$5*1000))*MAX(MIN(BS452,$J$5),$I$5)*MAX(MIN(BS452,$J$5),$I$5)+$G$5*MAX(MIN(BS452,$J$5),$I$5)*(CL452*CE452/($K$5*1000))+$H$5*(CL452*CE452/($K$5*1000))*(CL452*CE452/($K$5*1000)))</f>
        <v>0</v>
      </c>
      <c r="P452">
        <f>H452*(1000-(1000*0.61365*exp(17.502*T452/(240.97+T452))/(CE452+CF452)+BZ452)/2)/(1000*0.61365*exp(17.502*T452/(240.97+T452))/(CE452+CF452)-BZ452)</f>
        <v>0</v>
      </c>
      <c r="Q452">
        <f>1/((BT452+1)/(N452/1.6)+1/(O452/1.37)) + BT452/((BT452+1)/(N452/1.6) + BT452/(O452/1.37))</f>
        <v>0</v>
      </c>
      <c r="R452">
        <f>(BP452*BR452)</f>
        <v>0</v>
      </c>
      <c r="S452">
        <f>(CG452+(R452+2*0.95*5.67E-8*(((CG452+$B$7)+273)^4-(CG452+273)^4)-44100*H452)/(1.84*29.3*O452+8*0.95*5.67E-8*(CG452+273)^3))</f>
        <v>0</v>
      </c>
      <c r="T452">
        <f>($C$7*CH452+$D$7*CI452+$E$7*S452)</f>
        <v>0</v>
      </c>
      <c r="U452">
        <f>0.61365*exp(17.502*T452/(240.97+T452))</f>
        <v>0</v>
      </c>
      <c r="V452">
        <f>(W452/X452*100)</f>
        <v>0</v>
      </c>
      <c r="W452">
        <f>BZ452*(CE452+CF452)/1000</f>
        <v>0</v>
      </c>
      <c r="X452">
        <f>0.61365*exp(17.502*CG452/(240.97+CG452))</f>
        <v>0</v>
      </c>
      <c r="Y452">
        <f>(U452-BZ452*(CE452+CF452)/1000)</f>
        <v>0</v>
      </c>
      <c r="Z452">
        <f>(-H452*44100)</f>
        <v>0</v>
      </c>
      <c r="AA452">
        <f>2*29.3*O452*0.92*(CG452-T452)</f>
        <v>0</v>
      </c>
      <c r="AB452">
        <f>2*0.95*5.67E-8*(((CG452+$B$7)+273)^4-(T452+273)^4)</f>
        <v>0</v>
      </c>
      <c r="AC452">
        <f>R452+AB452+Z452+AA452</f>
        <v>0</v>
      </c>
      <c r="AD452">
        <v>0</v>
      </c>
      <c r="AE452">
        <v>0</v>
      </c>
      <c r="AF452">
        <f>IF(AD452*$H$13&gt;=AH452,1.0,(AH452/(AH452-AD452*$H$13)))</f>
        <v>0</v>
      </c>
      <c r="AG452">
        <f>(AF452-1)*100</f>
        <v>0</v>
      </c>
      <c r="AH452">
        <f>MAX(0,($B$13+$C$13*CL452)/(1+$D$13*CL452)*CE452/(CG452+273)*$E$13)</f>
        <v>0</v>
      </c>
      <c r="AI452" t="s">
        <v>294</v>
      </c>
      <c r="AJ452">
        <v>0</v>
      </c>
      <c r="AK452">
        <v>0</v>
      </c>
      <c r="AL452">
        <f>AK452-AJ452</f>
        <v>0</v>
      </c>
      <c r="AM452">
        <f>AL452/AK452</f>
        <v>0</v>
      </c>
      <c r="AN452">
        <v>0</v>
      </c>
      <c r="AO452" t="s">
        <v>294</v>
      </c>
      <c r="AP452">
        <v>0</v>
      </c>
      <c r="AQ452">
        <v>0</v>
      </c>
      <c r="AR452">
        <f>1-AP452/AQ452</f>
        <v>0</v>
      </c>
      <c r="AS452">
        <v>0.5</v>
      </c>
      <c r="AT452">
        <f>BP452</f>
        <v>0</v>
      </c>
      <c r="AU452">
        <f>I452</f>
        <v>0</v>
      </c>
      <c r="AV452">
        <f>AR452*AS452*AT452</f>
        <v>0</v>
      </c>
      <c r="AW452">
        <f>BB452/AQ452</f>
        <v>0</v>
      </c>
      <c r="AX452">
        <f>(AU452-AN452)/AT452</f>
        <v>0</v>
      </c>
      <c r="AY452">
        <f>(AK452-AQ452)/AQ452</f>
        <v>0</v>
      </c>
      <c r="AZ452" t="s">
        <v>294</v>
      </c>
      <c r="BA452">
        <v>0</v>
      </c>
      <c r="BB452">
        <f>AQ452-BA452</f>
        <v>0</v>
      </c>
      <c r="BC452">
        <f>(AQ452-AP452)/(AQ452-BA452)</f>
        <v>0</v>
      </c>
      <c r="BD452">
        <f>(AK452-AQ452)/(AK452-BA452)</f>
        <v>0</v>
      </c>
      <c r="BE452">
        <f>(AQ452-AP452)/(AQ452-AJ452)</f>
        <v>0</v>
      </c>
      <c r="BF452">
        <f>(AK452-AQ452)/(AK452-AJ452)</f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f>$B$11*CM452+$C$11*CN452+$F$11*CO452*(1-CR452)</f>
        <v>0</v>
      </c>
      <c r="BP452">
        <f>BO452*BQ452</f>
        <v>0</v>
      </c>
      <c r="BQ452">
        <f>($B$11*$D$9+$C$11*$D$9+$F$11*((DB452+CT452)/MAX(DB452+CT452+DC452, 0.1)*$I$9+DC452/MAX(DB452+CT452+DC452, 0.1)*$J$9))/($B$11+$C$11+$F$11)</f>
        <v>0</v>
      </c>
      <c r="BR452">
        <f>($B$11*$K$9+$C$11*$K$9+$F$11*((DB452+CT452)/MAX(DB452+CT452+DC452, 0.1)*$P$9+DC452/MAX(DB452+CT452+DC452, 0.1)*$Q$9))/($B$11+$C$11+$F$11)</f>
        <v>0</v>
      </c>
      <c r="BS452">
        <v>6</v>
      </c>
      <c r="BT452">
        <v>0.5</v>
      </c>
      <c r="BU452" t="s">
        <v>295</v>
      </c>
      <c r="BV452">
        <v>2</v>
      </c>
      <c r="BW452">
        <v>1621534439.6</v>
      </c>
      <c r="BX452">
        <v>1435.3</v>
      </c>
      <c r="BY452">
        <v>1444.83</v>
      </c>
      <c r="BZ452">
        <v>12.9427</v>
      </c>
      <c r="CA452">
        <v>12.925</v>
      </c>
      <c r="CB452">
        <v>1421.96</v>
      </c>
      <c r="CC452">
        <v>12.7893</v>
      </c>
      <c r="CD452">
        <v>699.915</v>
      </c>
      <c r="CE452">
        <v>100.919</v>
      </c>
      <c r="CF452">
        <v>0.0994664</v>
      </c>
      <c r="CG452">
        <v>22.9123</v>
      </c>
      <c r="CH452">
        <v>22.8748</v>
      </c>
      <c r="CI452">
        <v>999.9</v>
      </c>
      <c r="CJ452">
        <v>0</v>
      </c>
      <c r="CK452">
        <v>0</v>
      </c>
      <c r="CL452">
        <v>10080</v>
      </c>
      <c r="CM452">
        <v>0</v>
      </c>
      <c r="CN452">
        <v>3.15494</v>
      </c>
      <c r="CO452">
        <v>599.81</v>
      </c>
      <c r="CP452">
        <v>0.932968</v>
      </c>
      <c r="CQ452">
        <v>0.0670323</v>
      </c>
      <c r="CR452">
        <v>0</v>
      </c>
      <c r="CS452">
        <v>3.8019</v>
      </c>
      <c r="CT452">
        <v>4.99951</v>
      </c>
      <c r="CU452">
        <v>86.5392</v>
      </c>
      <c r="CV452">
        <v>4812.52</v>
      </c>
      <c r="CW452">
        <v>37.562</v>
      </c>
      <c r="CX452">
        <v>41.375</v>
      </c>
      <c r="CY452">
        <v>39.937</v>
      </c>
      <c r="CZ452">
        <v>40.875</v>
      </c>
      <c r="DA452">
        <v>39.812</v>
      </c>
      <c r="DB452">
        <v>554.94</v>
      </c>
      <c r="DC452">
        <v>39.87</v>
      </c>
      <c r="DD452">
        <v>0</v>
      </c>
      <c r="DE452">
        <v>1621534443.4</v>
      </c>
      <c r="DF452">
        <v>0</v>
      </c>
      <c r="DG452">
        <v>3.44354</v>
      </c>
      <c r="DH452">
        <v>0.295315395873894</v>
      </c>
      <c r="DI452">
        <v>1.34311537494077</v>
      </c>
      <c r="DJ452">
        <v>86.6972</v>
      </c>
      <c r="DK452">
        <v>15</v>
      </c>
      <c r="DL452">
        <v>1621533543.5</v>
      </c>
      <c r="DM452" t="s">
        <v>296</v>
      </c>
      <c r="DN452">
        <v>1621533543</v>
      </c>
      <c r="DO452">
        <v>1621533543.5</v>
      </c>
      <c r="DP452">
        <v>4</v>
      </c>
      <c r="DQ452">
        <v>0.002</v>
      </c>
      <c r="DR452">
        <v>0.003</v>
      </c>
      <c r="DS452">
        <v>8.559</v>
      </c>
      <c r="DT452">
        <v>0.154</v>
      </c>
      <c r="DU452">
        <v>420</v>
      </c>
      <c r="DV452">
        <v>13</v>
      </c>
      <c r="DW452">
        <v>1.35</v>
      </c>
      <c r="DX452">
        <v>0.35</v>
      </c>
      <c r="DY452">
        <v>-9.81473585365854</v>
      </c>
      <c r="DZ452">
        <v>1.50069930313588</v>
      </c>
      <c r="EA452">
        <v>0.30308387541482</v>
      </c>
      <c r="EB452">
        <v>0</v>
      </c>
      <c r="EC452">
        <v>3.43980857142857</v>
      </c>
      <c r="ED452">
        <v>-0.0194173360106983</v>
      </c>
      <c r="EE452">
        <v>0.197506179825816</v>
      </c>
      <c r="EF452">
        <v>1</v>
      </c>
      <c r="EG452">
        <v>-0.000461485517073171</v>
      </c>
      <c r="EH452">
        <v>0.0572292755581882</v>
      </c>
      <c r="EI452">
        <v>0.00681292493818279</v>
      </c>
      <c r="EJ452">
        <v>1</v>
      </c>
      <c r="EK452">
        <v>2</v>
      </c>
      <c r="EL452">
        <v>3</v>
      </c>
      <c r="EM452" t="s">
        <v>306</v>
      </c>
      <c r="EN452">
        <v>100</v>
      </c>
      <c r="EO452">
        <v>100</v>
      </c>
      <c r="EP452">
        <v>13.34</v>
      </c>
      <c r="EQ452">
        <v>0.1534</v>
      </c>
      <c r="ER452">
        <v>5.25304998807394</v>
      </c>
      <c r="ES452">
        <v>0.0095515401478521</v>
      </c>
      <c r="ET452">
        <v>-4.08282145803731e-06</v>
      </c>
      <c r="EU452">
        <v>9.61633180237613e-10</v>
      </c>
      <c r="EV452">
        <v>-0.0133641391554055</v>
      </c>
      <c r="EW452">
        <v>0.00964955815971448</v>
      </c>
      <c r="EX452">
        <v>0.000351754833574242</v>
      </c>
      <c r="EY452">
        <v>-6.74969522547015e-06</v>
      </c>
      <c r="EZ452">
        <v>-1</v>
      </c>
      <c r="FA452">
        <v>-1</v>
      </c>
      <c r="FB452">
        <v>-1</v>
      </c>
      <c r="FC452">
        <v>-1</v>
      </c>
      <c r="FD452">
        <v>14.9</v>
      </c>
      <c r="FE452">
        <v>14.9</v>
      </c>
      <c r="FF452">
        <v>2</v>
      </c>
      <c r="FG452">
        <v>793.329</v>
      </c>
      <c r="FH452">
        <v>742.22</v>
      </c>
      <c r="FI452">
        <v>20</v>
      </c>
      <c r="FJ452">
        <v>26.6732</v>
      </c>
      <c r="FK452">
        <v>30</v>
      </c>
      <c r="FL452">
        <v>26.7386</v>
      </c>
      <c r="FM452">
        <v>26.7158</v>
      </c>
      <c r="FN452">
        <v>73.1826</v>
      </c>
      <c r="FO452">
        <v>13.7064</v>
      </c>
      <c r="FP452">
        <v>6.08919</v>
      </c>
      <c r="FQ452">
        <v>20</v>
      </c>
      <c r="FR452">
        <v>1452.69</v>
      </c>
      <c r="FS452">
        <v>12.8361</v>
      </c>
      <c r="FT452">
        <v>100.073</v>
      </c>
      <c r="FU452">
        <v>100.432</v>
      </c>
    </row>
    <row r="453" spans="1:177">
      <c r="A453">
        <v>437</v>
      </c>
      <c r="B453">
        <v>1621534441.6</v>
      </c>
      <c r="C453">
        <v>872.099999904633</v>
      </c>
      <c r="D453" t="s">
        <v>1170</v>
      </c>
      <c r="E453" t="s">
        <v>1171</v>
      </c>
      <c r="G453">
        <v>1621534441.6</v>
      </c>
      <c r="H453">
        <f>CD453*AF453*(BZ453-CA453)/(100*BS453*(1000-AF453*BZ453))</f>
        <v>0</v>
      </c>
      <c r="I453">
        <f>CD453*AF453*(BY453-BX453*(1000-AF453*CA453)/(1000-AF453*BZ453))/(100*BS453)</f>
        <v>0</v>
      </c>
      <c r="J453">
        <f>BX453 - IF(AF453&gt;1, I453*BS453*100.0/(AH453*CL453), 0)</f>
        <v>0</v>
      </c>
      <c r="K453">
        <f>((Q453-H453/2)*J453-I453)/(Q453+H453/2)</f>
        <v>0</v>
      </c>
      <c r="L453">
        <f>K453*(CE453+CF453)/1000.0</f>
        <v>0</v>
      </c>
      <c r="M453">
        <f>(BX453 - IF(AF453&gt;1, I453*BS453*100.0/(AH453*CL453), 0))*(CE453+CF453)/1000.0</f>
        <v>0</v>
      </c>
      <c r="N453">
        <f>2.0/((1/P453-1/O453)+SIGN(P453)*SQRT((1/P453-1/O453)*(1/P453-1/O453) + 4*BT453/((BT453+1)*(BT453+1))*(2*1/P453*1/O453-1/O453*1/O453)))</f>
        <v>0</v>
      </c>
      <c r="O453">
        <f>IF(LEFT(BU453,1)&lt;&gt;"0",IF(LEFT(BU453,1)="1",3.0,BV453),$D$5+$E$5*(CL453*CE453/($K$5*1000))+$F$5*(CL453*CE453/($K$5*1000))*MAX(MIN(BS453,$J$5),$I$5)*MAX(MIN(BS453,$J$5),$I$5)+$G$5*MAX(MIN(BS453,$J$5),$I$5)*(CL453*CE453/($K$5*1000))+$H$5*(CL453*CE453/($K$5*1000))*(CL453*CE453/($K$5*1000)))</f>
        <v>0</v>
      </c>
      <c r="P453">
        <f>H453*(1000-(1000*0.61365*exp(17.502*T453/(240.97+T453))/(CE453+CF453)+BZ453)/2)/(1000*0.61365*exp(17.502*T453/(240.97+T453))/(CE453+CF453)-BZ453)</f>
        <v>0</v>
      </c>
      <c r="Q453">
        <f>1/((BT453+1)/(N453/1.6)+1/(O453/1.37)) + BT453/((BT453+1)/(N453/1.6) + BT453/(O453/1.37))</f>
        <v>0</v>
      </c>
      <c r="R453">
        <f>(BP453*BR453)</f>
        <v>0</v>
      </c>
      <c r="S453">
        <f>(CG453+(R453+2*0.95*5.67E-8*(((CG453+$B$7)+273)^4-(CG453+273)^4)-44100*H453)/(1.84*29.3*O453+8*0.95*5.67E-8*(CG453+273)^3))</f>
        <v>0</v>
      </c>
      <c r="T453">
        <f>($C$7*CH453+$D$7*CI453+$E$7*S453)</f>
        <v>0</v>
      </c>
      <c r="U453">
        <f>0.61365*exp(17.502*T453/(240.97+T453))</f>
        <v>0</v>
      </c>
      <c r="V453">
        <f>(W453/X453*100)</f>
        <v>0</v>
      </c>
      <c r="W453">
        <f>BZ453*(CE453+CF453)/1000</f>
        <v>0</v>
      </c>
      <c r="X453">
        <f>0.61365*exp(17.502*CG453/(240.97+CG453))</f>
        <v>0</v>
      </c>
      <c r="Y453">
        <f>(U453-BZ453*(CE453+CF453)/1000)</f>
        <v>0</v>
      </c>
      <c r="Z453">
        <f>(-H453*44100)</f>
        <v>0</v>
      </c>
      <c r="AA453">
        <f>2*29.3*O453*0.92*(CG453-T453)</f>
        <v>0</v>
      </c>
      <c r="AB453">
        <f>2*0.95*5.67E-8*(((CG453+$B$7)+273)^4-(T453+273)^4)</f>
        <v>0</v>
      </c>
      <c r="AC453">
        <f>R453+AB453+Z453+AA453</f>
        <v>0</v>
      </c>
      <c r="AD453">
        <v>0</v>
      </c>
      <c r="AE453">
        <v>0</v>
      </c>
      <c r="AF453">
        <f>IF(AD453*$H$13&gt;=AH453,1.0,(AH453/(AH453-AD453*$H$13)))</f>
        <v>0</v>
      </c>
      <c r="AG453">
        <f>(AF453-1)*100</f>
        <v>0</v>
      </c>
      <c r="AH453">
        <f>MAX(0,($B$13+$C$13*CL453)/(1+$D$13*CL453)*CE453/(CG453+273)*$E$13)</f>
        <v>0</v>
      </c>
      <c r="AI453" t="s">
        <v>294</v>
      </c>
      <c r="AJ453">
        <v>0</v>
      </c>
      <c r="AK453">
        <v>0</v>
      </c>
      <c r="AL453">
        <f>AK453-AJ453</f>
        <v>0</v>
      </c>
      <c r="AM453">
        <f>AL453/AK453</f>
        <v>0</v>
      </c>
      <c r="AN453">
        <v>0</v>
      </c>
      <c r="AO453" t="s">
        <v>294</v>
      </c>
      <c r="AP453">
        <v>0</v>
      </c>
      <c r="AQ453">
        <v>0</v>
      </c>
      <c r="AR453">
        <f>1-AP453/AQ453</f>
        <v>0</v>
      </c>
      <c r="AS453">
        <v>0.5</v>
      </c>
      <c r="AT453">
        <f>BP453</f>
        <v>0</v>
      </c>
      <c r="AU453">
        <f>I453</f>
        <v>0</v>
      </c>
      <c r="AV453">
        <f>AR453*AS453*AT453</f>
        <v>0</v>
      </c>
      <c r="AW453">
        <f>BB453/AQ453</f>
        <v>0</v>
      </c>
      <c r="AX453">
        <f>(AU453-AN453)/AT453</f>
        <v>0</v>
      </c>
      <c r="AY453">
        <f>(AK453-AQ453)/AQ453</f>
        <v>0</v>
      </c>
      <c r="AZ453" t="s">
        <v>294</v>
      </c>
      <c r="BA453">
        <v>0</v>
      </c>
      <c r="BB453">
        <f>AQ453-BA453</f>
        <v>0</v>
      </c>
      <c r="BC453">
        <f>(AQ453-AP453)/(AQ453-BA453)</f>
        <v>0</v>
      </c>
      <c r="BD453">
        <f>(AK453-AQ453)/(AK453-BA453)</f>
        <v>0</v>
      </c>
      <c r="BE453">
        <f>(AQ453-AP453)/(AQ453-AJ453)</f>
        <v>0</v>
      </c>
      <c r="BF453">
        <f>(AK453-AQ453)/(AK453-AJ453)</f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f>$B$11*CM453+$C$11*CN453+$F$11*CO453*(1-CR453)</f>
        <v>0</v>
      </c>
      <c r="BP453">
        <f>BO453*BQ453</f>
        <v>0</v>
      </c>
      <c r="BQ453">
        <f>($B$11*$D$9+$C$11*$D$9+$F$11*((DB453+CT453)/MAX(DB453+CT453+DC453, 0.1)*$I$9+DC453/MAX(DB453+CT453+DC453, 0.1)*$J$9))/($B$11+$C$11+$F$11)</f>
        <v>0</v>
      </c>
      <c r="BR453">
        <f>($B$11*$K$9+$C$11*$K$9+$F$11*((DB453+CT453)/MAX(DB453+CT453+DC453, 0.1)*$P$9+DC453/MAX(DB453+CT453+DC453, 0.1)*$Q$9))/($B$11+$C$11+$F$11)</f>
        <v>0</v>
      </c>
      <c r="BS453">
        <v>6</v>
      </c>
      <c r="BT453">
        <v>0.5</v>
      </c>
      <c r="BU453" t="s">
        <v>295</v>
      </c>
      <c r="BV453">
        <v>2</v>
      </c>
      <c r="BW453">
        <v>1621534441.6</v>
      </c>
      <c r="BX453">
        <v>1438.33</v>
      </c>
      <c r="BY453">
        <v>1447.91</v>
      </c>
      <c r="BZ453">
        <v>12.9368</v>
      </c>
      <c r="CA453">
        <v>12.9257</v>
      </c>
      <c r="CB453">
        <v>1424.97</v>
      </c>
      <c r="CC453">
        <v>12.7835</v>
      </c>
      <c r="CD453">
        <v>699.837</v>
      </c>
      <c r="CE453">
        <v>100.919</v>
      </c>
      <c r="CF453">
        <v>0.0998762</v>
      </c>
      <c r="CG453">
        <v>22.9127</v>
      </c>
      <c r="CH453">
        <v>22.8915</v>
      </c>
      <c r="CI453">
        <v>999.9</v>
      </c>
      <c r="CJ453">
        <v>0</v>
      </c>
      <c r="CK453">
        <v>0</v>
      </c>
      <c r="CL453">
        <v>9980</v>
      </c>
      <c r="CM453">
        <v>0</v>
      </c>
      <c r="CN453">
        <v>3.15494</v>
      </c>
      <c r="CO453">
        <v>599.825</v>
      </c>
      <c r="CP453">
        <v>0.932968</v>
      </c>
      <c r="CQ453">
        <v>0.0670323</v>
      </c>
      <c r="CR453">
        <v>0</v>
      </c>
      <c r="CS453">
        <v>3.2711</v>
      </c>
      <c r="CT453">
        <v>4.99951</v>
      </c>
      <c r="CU453">
        <v>86.7667</v>
      </c>
      <c r="CV453">
        <v>4812.63</v>
      </c>
      <c r="CW453">
        <v>37.562</v>
      </c>
      <c r="CX453">
        <v>41.375</v>
      </c>
      <c r="CY453">
        <v>39.937</v>
      </c>
      <c r="CZ453">
        <v>40.875</v>
      </c>
      <c r="DA453">
        <v>39.812</v>
      </c>
      <c r="DB453">
        <v>554.95</v>
      </c>
      <c r="DC453">
        <v>39.87</v>
      </c>
      <c r="DD453">
        <v>0</v>
      </c>
      <c r="DE453">
        <v>1621534445.2</v>
      </c>
      <c r="DF453">
        <v>0</v>
      </c>
      <c r="DG453">
        <v>3.43343461538462</v>
      </c>
      <c r="DH453">
        <v>-0.0395452886810797</v>
      </c>
      <c r="DI453">
        <v>1.48045811873528</v>
      </c>
      <c r="DJ453">
        <v>86.712</v>
      </c>
      <c r="DK453">
        <v>15</v>
      </c>
      <c r="DL453">
        <v>1621533543.5</v>
      </c>
      <c r="DM453" t="s">
        <v>296</v>
      </c>
      <c r="DN453">
        <v>1621533543</v>
      </c>
      <c r="DO453">
        <v>1621533543.5</v>
      </c>
      <c r="DP453">
        <v>4</v>
      </c>
      <c r="DQ453">
        <v>0.002</v>
      </c>
      <c r="DR453">
        <v>0.003</v>
      </c>
      <c r="DS453">
        <v>8.559</v>
      </c>
      <c r="DT453">
        <v>0.154</v>
      </c>
      <c r="DU453">
        <v>420</v>
      </c>
      <c r="DV453">
        <v>13</v>
      </c>
      <c r="DW453">
        <v>1.35</v>
      </c>
      <c r="DX453">
        <v>0.35</v>
      </c>
      <c r="DY453">
        <v>-9.77016829268293</v>
      </c>
      <c r="DZ453">
        <v>1.98565735191636</v>
      </c>
      <c r="EA453">
        <v>0.323209573503636</v>
      </c>
      <c r="EB453">
        <v>0</v>
      </c>
      <c r="EC453">
        <v>3.45926764705882</v>
      </c>
      <c r="ED453">
        <v>-0.204399127753964</v>
      </c>
      <c r="EE453">
        <v>0.198283241735874</v>
      </c>
      <c r="EF453">
        <v>1</v>
      </c>
      <c r="EG453">
        <v>0.00166227667804878</v>
      </c>
      <c r="EH453">
        <v>0.0687609691777004</v>
      </c>
      <c r="EI453">
        <v>0.00784661485512772</v>
      </c>
      <c r="EJ453">
        <v>1</v>
      </c>
      <c r="EK453">
        <v>2</v>
      </c>
      <c r="EL453">
        <v>3</v>
      </c>
      <c r="EM453" t="s">
        <v>306</v>
      </c>
      <c r="EN453">
        <v>100</v>
      </c>
      <c r="EO453">
        <v>100</v>
      </c>
      <c r="EP453">
        <v>13.36</v>
      </c>
      <c r="EQ453">
        <v>0.1533</v>
      </c>
      <c r="ER453">
        <v>5.25304998807394</v>
      </c>
      <c r="ES453">
        <v>0.0095515401478521</v>
      </c>
      <c r="ET453">
        <v>-4.08282145803731e-06</v>
      </c>
      <c r="EU453">
        <v>9.61633180237613e-10</v>
      </c>
      <c r="EV453">
        <v>-0.0133641391554055</v>
      </c>
      <c r="EW453">
        <v>0.00964955815971448</v>
      </c>
      <c r="EX453">
        <v>0.000351754833574242</v>
      </c>
      <c r="EY453">
        <v>-6.74969522547015e-06</v>
      </c>
      <c r="EZ453">
        <v>-1</v>
      </c>
      <c r="FA453">
        <v>-1</v>
      </c>
      <c r="FB453">
        <v>-1</v>
      </c>
      <c r="FC453">
        <v>-1</v>
      </c>
      <c r="FD453">
        <v>15</v>
      </c>
      <c r="FE453">
        <v>15</v>
      </c>
      <c r="FF453">
        <v>2</v>
      </c>
      <c r="FG453">
        <v>792.618</v>
      </c>
      <c r="FH453">
        <v>741.999</v>
      </c>
      <c r="FI453">
        <v>19.9998</v>
      </c>
      <c r="FJ453">
        <v>26.6732</v>
      </c>
      <c r="FK453">
        <v>30.0002</v>
      </c>
      <c r="FL453">
        <v>26.7386</v>
      </c>
      <c r="FM453">
        <v>26.7141</v>
      </c>
      <c r="FN453">
        <v>73.3125</v>
      </c>
      <c r="FO453">
        <v>14.0138</v>
      </c>
      <c r="FP453">
        <v>6.08919</v>
      </c>
      <c r="FQ453">
        <v>20</v>
      </c>
      <c r="FR453">
        <v>1456.04</v>
      </c>
      <c r="FS453">
        <v>12.8273</v>
      </c>
      <c r="FT453">
        <v>100.07</v>
      </c>
      <c r="FU453">
        <v>100.433</v>
      </c>
    </row>
    <row r="454" spans="1:177">
      <c r="A454">
        <v>438</v>
      </c>
      <c r="B454">
        <v>1621534443.6</v>
      </c>
      <c r="C454">
        <v>874.099999904633</v>
      </c>
      <c r="D454" t="s">
        <v>1172</v>
      </c>
      <c r="E454" t="s">
        <v>1173</v>
      </c>
      <c r="G454">
        <v>1621534443.6</v>
      </c>
      <c r="H454">
        <f>CD454*AF454*(BZ454-CA454)/(100*BS454*(1000-AF454*BZ454))</f>
        <v>0</v>
      </c>
      <c r="I454">
        <f>CD454*AF454*(BY454-BX454*(1000-AF454*CA454)/(1000-AF454*BZ454))/(100*BS454)</f>
        <v>0</v>
      </c>
      <c r="J454">
        <f>BX454 - IF(AF454&gt;1, I454*BS454*100.0/(AH454*CL454), 0)</f>
        <v>0</v>
      </c>
      <c r="K454">
        <f>((Q454-H454/2)*J454-I454)/(Q454+H454/2)</f>
        <v>0</v>
      </c>
      <c r="L454">
        <f>K454*(CE454+CF454)/1000.0</f>
        <v>0</v>
      </c>
      <c r="M454">
        <f>(BX454 - IF(AF454&gt;1, I454*BS454*100.0/(AH454*CL454), 0))*(CE454+CF454)/1000.0</f>
        <v>0</v>
      </c>
      <c r="N454">
        <f>2.0/((1/P454-1/O454)+SIGN(P454)*SQRT((1/P454-1/O454)*(1/P454-1/O454) + 4*BT454/((BT454+1)*(BT454+1))*(2*1/P454*1/O454-1/O454*1/O454)))</f>
        <v>0</v>
      </c>
      <c r="O454">
        <f>IF(LEFT(BU454,1)&lt;&gt;"0",IF(LEFT(BU454,1)="1",3.0,BV454),$D$5+$E$5*(CL454*CE454/($K$5*1000))+$F$5*(CL454*CE454/($K$5*1000))*MAX(MIN(BS454,$J$5),$I$5)*MAX(MIN(BS454,$J$5),$I$5)+$G$5*MAX(MIN(BS454,$J$5),$I$5)*(CL454*CE454/($K$5*1000))+$H$5*(CL454*CE454/($K$5*1000))*(CL454*CE454/($K$5*1000)))</f>
        <v>0</v>
      </c>
      <c r="P454">
        <f>H454*(1000-(1000*0.61365*exp(17.502*T454/(240.97+T454))/(CE454+CF454)+BZ454)/2)/(1000*0.61365*exp(17.502*T454/(240.97+T454))/(CE454+CF454)-BZ454)</f>
        <v>0</v>
      </c>
      <c r="Q454">
        <f>1/((BT454+1)/(N454/1.6)+1/(O454/1.37)) + BT454/((BT454+1)/(N454/1.6) + BT454/(O454/1.37))</f>
        <v>0</v>
      </c>
      <c r="R454">
        <f>(BP454*BR454)</f>
        <v>0</v>
      </c>
      <c r="S454">
        <f>(CG454+(R454+2*0.95*5.67E-8*(((CG454+$B$7)+273)^4-(CG454+273)^4)-44100*H454)/(1.84*29.3*O454+8*0.95*5.67E-8*(CG454+273)^3))</f>
        <v>0</v>
      </c>
      <c r="T454">
        <f>($C$7*CH454+$D$7*CI454+$E$7*S454)</f>
        <v>0</v>
      </c>
      <c r="U454">
        <f>0.61365*exp(17.502*T454/(240.97+T454))</f>
        <v>0</v>
      </c>
      <c r="V454">
        <f>(W454/X454*100)</f>
        <v>0</v>
      </c>
      <c r="W454">
        <f>BZ454*(CE454+CF454)/1000</f>
        <v>0</v>
      </c>
      <c r="X454">
        <f>0.61365*exp(17.502*CG454/(240.97+CG454))</f>
        <v>0</v>
      </c>
      <c r="Y454">
        <f>(U454-BZ454*(CE454+CF454)/1000)</f>
        <v>0</v>
      </c>
      <c r="Z454">
        <f>(-H454*44100)</f>
        <v>0</v>
      </c>
      <c r="AA454">
        <f>2*29.3*O454*0.92*(CG454-T454)</f>
        <v>0</v>
      </c>
      <c r="AB454">
        <f>2*0.95*5.67E-8*(((CG454+$B$7)+273)^4-(T454+273)^4)</f>
        <v>0</v>
      </c>
      <c r="AC454">
        <f>R454+AB454+Z454+AA454</f>
        <v>0</v>
      </c>
      <c r="AD454">
        <v>0</v>
      </c>
      <c r="AE454">
        <v>0</v>
      </c>
      <c r="AF454">
        <f>IF(AD454*$H$13&gt;=AH454,1.0,(AH454/(AH454-AD454*$H$13)))</f>
        <v>0</v>
      </c>
      <c r="AG454">
        <f>(AF454-1)*100</f>
        <v>0</v>
      </c>
      <c r="AH454">
        <f>MAX(0,($B$13+$C$13*CL454)/(1+$D$13*CL454)*CE454/(CG454+273)*$E$13)</f>
        <v>0</v>
      </c>
      <c r="AI454" t="s">
        <v>294</v>
      </c>
      <c r="AJ454">
        <v>0</v>
      </c>
      <c r="AK454">
        <v>0</v>
      </c>
      <c r="AL454">
        <f>AK454-AJ454</f>
        <v>0</v>
      </c>
      <c r="AM454">
        <f>AL454/AK454</f>
        <v>0</v>
      </c>
      <c r="AN454">
        <v>0</v>
      </c>
      <c r="AO454" t="s">
        <v>294</v>
      </c>
      <c r="AP454">
        <v>0</v>
      </c>
      <c r="AQ454">
        <v>0</v>
      </c>
      <c r="AR454">
        <f>1-AP454/AQ454</f>
        <v>0</v>
      </c>
      <c r="AS454">
        <v>0.5</v>
      </c>
      <c r="AT454">
        <f>BP454</f>
        <v>0</v>
      </c>
      <c r="AU454">
        <f>I454</f>
        <v>0</v>
      </c>
      <c r="AV454">
        <f>AR454*AS454*AT454</f>
        <v>0</v>
      </c>
      <c r="AW454">
        <f>BB454/AQ454</f>
        <v>0</v>
      </c>
      <c r="AX454">
        <f>(AU454-AN454)/AT454</f>
        <v>0</v>
      </c>
      <c r="AY454">
        <f>(AK454-AQ454)/AQ454</f>
        <v>0</v>
      </c>
      <c r="AZ454" t="s">
        <v>294</v>
      </c>
      <c r="BA454">
        <v>0</v>
      </c>
      <c r="BB454">
        <f>AQ454-BA454</f>
        <v>0</v>
      </c>
      <c r="BC454">
        <f>(AQ454-AP454)/(AQ454-BA454)</f>
        <v>0</v>
      </c>
      <c r="BD454">
        <f>(AK454-AQ454)/(AK454-BA454)</f>
        <v>0</v>
      </c>
      <c r="BE454">
        <f>(AQ454-AP454)/(AQ454-AJ454)</f>
        <v>0</v>
      </c>
      <c r="BF454">
        <f>(AK454-AQ454)/(AK454-AJ454)</f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f>$B$11*CM454+$C$11*CN454+$F$11*CO454*(1-CR454)</f>
        <v>0</v>
      </c>
      <c r="BP454">
        <f>BO454*BQ454</f>
        <v>0</v>
      </c>
      <c r="BQ454">
        <f>($B$11*$D$9+$C$11*$D$9+$F$11*((DB454+CT454)/MAX(DB454+CT454+DC454, 0.1)*$I$9+DC454/MAX(DB454+CT454+DC454, 0.1)*$J$9))/($B$11+$C$11+$F$11)</f>
        <v>0</v>
      </c>
      <c r="BR454">
        <f>($B$11*$K$9+$C$11*$K$9+$F$11*((DB454+CT454)/MAX(DB454+CT454+DC454, 0.1)*$P$9+DC454/MAX(DB454+CT454+DC454, 0.1)*$Q$9))/($B$11+$C$11+$F$11)</f>
        <v>0</v>
      </c>
      <c r="BS454">
        <v>6</v>
      </c>
      <c r="BT454">
        <v>0.5</v>
      </c>
      <c r="BU454" t="s">
        <v>295</v>
      </c>
      <c r="BV454">
        <v>2</v>
      </c>
      <c r="BW454">
        <v>1621534443.6</v>
      </c>
      <c r="BX454">
        <v>1441.54</v>
      </c>
      <c r="BY454">
        <v>1451.32</v>
      </c>
      <c r="BZ454">
        <v>12.9343</v>
      </c>
      <c r="CA454">
        <v>12.8927</v>
      </c>
      <c r="CB454">
        <v>1428.17</v>
      </c>
      <c r="CC454">
        <v>12.781</v>
      </c>
      <c r="CD454">
        <v>700.088</v>
      </c>
      <c r="CE454">
        <v>100.922</v>
      </c>
      <c r="CF454">
        <v>0.0990444</v>
      </c>
      <c r="CG454">
        <v>22.9143</v>
      </c>
      <c r="CH454">
        <v>22.8797</v>
      </c>
      <c r="CI454">
        <v>999.9</v>
      </c>
      <c r="CJ454">
        <v>0</v>
      </c>
      <c r="CK454">
        <v>0</v>
      </c>
      <c r="CL454">
        <v>10050</v>
      </c>
      <c r="CM454">
        <v>0</v>
      </c>
      <c r="CN454">
        <v>3.16624</v>
      </c>
      <c r="CO454">
        <v>600.132</v>
      </c>
      <c r="CP454">
        <v>0.932968</v>
      </c>
      <c r="CQ454">
        <v>0.0670323</v>
      </c>
      <c r="CR454">
        <v>0</v>
      </c>
      <c r="CS454">
        <v>3.2275</v>
      </c>
      <c r="CT454">
        <v>4.99951</v>
      </c>
      <c r="CU454">
        <v>87.171</v>
      </c>
      <c r="CV454">
        <v>4815.12</v>
      </c>
      <c r="CW454">
        <v>37.562</v>
      </c>
      <c r="CX454">
        <v>41.375</v>
      </c>
      <c r="CY454">
        <v>39.937</v>
      </c>
      <c r="CZ454">
        <v>40.875</v>
      </c>
      <c r="DA454">
        <v>39.812</v>
      </c>
      <c r="DB454">
        <v>555.24</v>
      </c>
      <c r="DC454">
        <v>39.89</v>
      </c>
      <c r="DD454">
        <v>0</v>
      </c>
      <c r="DE454">
        <v>1621534447.6</v>
      </c>
      <c r="DF454">
        <v>0</v>
      </c>
      <c r="DG454">
        <v>3.42275</v>
      </c>
      <c r="DH454">
        <v>-0.518143575551507</v>
      </c>
      <c r="DI454">
        <v>1.32370255499996</v>
      </c>
      <c r="DJ454">
        <v>86.7683653846154</v>
      </c>
      <c r="DK454">
        <v>15</v>
      </c>
      <c r="DL454">
        <v>1621533543.5</v>
      </c>
      <c r="DM454" t="s">
        <v>296</v>
      </c>
      <c r="DN454">
        <v>1621533543</v>
      </c>
      <c r="DO454">
        <v>1621533543.5</v>
      </c>
      <c r="DP454">
        <v>4</v>
      </c>
      <c r="DQ454">
        <v>0.002</v>
      </c>
      <c r="DR454">
        <v>0.003</v>
      </c>
      <c r="DS454">
        <v>8.559</v>
      </c>
      <c r="DT454">
        <v>0.154</v>
      </c>
      <c r="DU454">
        <v>420</v>
      </c>
      <c r="DV454">
        <v>13</v>
      </c>
      <c r="DW454">
        <v>1.35</v>
      </c>
      <c r="DX454">
        <v>0.35</v>
      </c>
      <c r="DY454">
        <v>-9.72306195121951</v>
      </c>
      <c r="DZ454">
        <v>2.04250452961672</v>
      </c>
      <c r="EA454">
        <v>0.324893379337986</v>
      </c>
      <c r="EB454">
        <v>0</v>
      </c>
      <c r="EC454">
        <v>3.44385294117647</v>
      </c>
      <c r="ED454">
        <v>-0.211751203294805</v>
      </c>
      <c r="EE454">
        <v>0.195023113615516</v>
      </c>
      <c r="EF454">
        <v>1</v>
      </c>
      <c r="EG454">
        <v>0.00401310814146341</v>
      </c>
      <c r="EH454">
        <v>0.0628826509505226</v>
      </c>
      <c r="EI454">
        <v>0.00721976118762966</v>
      </c>
      <c r="EJ454">
        <v>1</v>
      </c>
      <c r="EK454">
        <v>2</v>
      </c>
      <c r="EL454">
        <v>3</v>
      </c>
      <c r="EM454" t="s">
        <v>306</v>
      </c>
      <c r="EN454">
        <v>100</v>
      </c>
      <c r="EO454">
        <v>100</v>
      </c>
      <c r="EP454">
        <v>13.37</v>
      </c>
      <c r="EQ454">
        <v>0.1533</v>
      </c>
      <c r="ER454">
        <v>5.25304998807394</v>
      </c>
      <c r="ES454">
        <v>0.0095515401478521</v>
      </c>
      <c r="ET454">
        <v>-4.08282145803731e-06</v>
      </c>
      <c r="EU454">
        <v>9.61633180237613e-10</v>
      </c>
      <c r="EV454">
        <v>-0.0133641391554055</v>
      </c>
      <c r="EW454">
        <v>0.00964955815971448</v>
      </c>
      <c r="EX454">
        <v>0.000351754833574242</v>
      </c>
      <c r="EY454">
        <v>-6.74969522547015e-06</v>
      </c>
      <c r="EZ454">
        <v>-1</v>
      </c>
      <c r="FA454">
        <v>-1</v>
      </c>
      <c r="FB454">
        <v>-1</v>
      </c>
      <c r="FC454">
        <v>-1</v>
      </c>
      <c r="FD454">
        <v>15</v>
      </c>
      <c r="FE454">
        <v>15</v>
      </c>
      <c r="FF454">
        <v>2</v>
      </c>
      <c r="FG454">
        <v>792.796</v>
      </c>
      <c r="FH454">
        <v>741.999</v>
      </c>
      <c r="FI454">
        <v>19.9997</v>
      </c>
      <c r="FJ454">
        <v>26.6732</v>
      </c>
      <c r="FK454">
        <v>30.0001</v>
      </c>
      <c r="FL454">
        <v>26.7386</v>
      </c>
      <c r="FM454">
        <v>26.7141</v>
      </c>
      <c r="FN454">
        <v>73.4447</v>
      </c>
      <c r="FO454">
        <v>14.0138</v>
      </c>
      <c r="FP454">
        <v>6.08919</v>
      </c>
      <c r="FQ454">
        <v>20</v>
      </c>
      <c r="FR454">
        <v>1459.43</v>
      </c>
      <c r="FS454">
        <v>12.8248</v>
      </c>
      <c r="FT454">
        <v>100.073</v>
      </c>
      <c r="FU454">
        <v>100.431</v>
      </c>
    </row>
    <row r="455" spans="1:177">
      <c r="A455">
        <v>439</v>
      </c>
      <c r="B455">
        <v>1621534445.6</v>
      </c>
      <c r="C455">
        <v>876.099999904633</v>
      </c>
      <c r="D455" t="s">
        <v>1174</v>
      </c>
      <c r="E455" t="s">
        <v>1175</v>
      </c>
      <c r="G455">
        <v>1621534445.6</v>
      </c>
      <c r="H455">
        <f>CD455*AF455*(BZ455-CA455)/(100*BS455*(1000-AF455*BZ455))</f>
        <v>0</v>
      </c>
      <c r="I455">
        <f>CD455*AF455*(BY455-BX455*(1000-AF455*CA455)/(1000-AF455*BZ455))/(100*BS455)</f>
        <v>0</v>
      </c>
      <c r="J455">
        <f>BX455 - IF(AF455&gt;1, I455*BS455*100.0/(AH455*CL455), 0)</f>
        <v>0</v>
      </c>
      <c r="K455">
        <f>((Q455-H455/2)*J455-I455)/(Q455+H455/2)</f>
        <v>0</v>
      </c>
      <c r="L455">
        <f>K455*(CE455+CF455)/1000.0</f>
        <v>0</v>
      </c>
      <c r="M455">
        <f>(BX455 - IF(AF455&gt;1, I455*BS455*100.0/(AH455*CL455), 0))*(CE455+CF455)/1000.0</f>
        <v>0</v>
      </c>
      <c r="N455">
        <f>2.0/((1/P455-1/O455)+SIGN(P455)*SQRT((1/P455-1/O455)*(1/P455-1/O455) + 4*BT455/((BT455+1)*(BT455+1))*(2*1/P455*1/O455-1/O455*1/O455)))</f>
        <v>0</v>
      </c>
      <c r="O455">
        <f>IF(LEFT(BU455,1)&lt;&gt;"0",IF(LEFT(BU455,1)="1",3.0,BV455),$D$5+$E$5*(CL455*CE455/($K$5*1000))+$F$5*(CL455*CE455/($K$5*1000))*MAX(MIN(BS455,$J$5),$I$5)*MAX(MIN(BS455,$J$5),$I$5)+$G$5*MAX(MIN(BS455,$J$5),$I$5)*(CL455*CE455/($K$5*1000))+$H$5*(CL455*CE455/($K$5*1000))*(CL455*CE455/($K$5*1000)))</f>
        <v>0</v>
      </c>
      <c r="P455">
        <f>H455*(1000-(1000*0.61365*exp(17.502*T455/(240.97+T455))/(CE455+CF455)+BZ455)/2)/(1000*0.61365*exp(17.502*T455/(240.97+T455))/(CE455+CF455)-BZ455)</f>
        <v>0</v>
      </c>
      <c r="Q455">
        <f>1/((BT455+1)/(N455/1.6)+1/(O455/1.37)) + BT455/((BT455+1)/(N455/1.6) + BT455/(O455/1.37))</f>
        <v>0</v>
      </c>
      <c r="R455">
        <f>(BP455*BR455)</f>
        <v>0</v>
      </c>
      <c r="S455">
        <f>(CG455+(R455+2*0.95*5.67E-8*(((CG455+$B$7)+273)^4-(CG455+273)^4)-44100*H455)/(1.84*29.3*O455+8*0.95*5.67E-8*(CG455+273)^3))</f>
        <v>0</v>
      </c>
      <c r="T455">
        <f>($C$7*CH455+$D$7*CI455+$E$7*S455)</f>
        <v>0</v>
      </c>
      <c r="U455">
        <f>0.61365*exp(17.502*T455/(240.97+T455))</f>
        <v>0</v>
      </c>
      <c r="V455">
        <f>(W455/X455*100)</f>
        <v>0</v>
      </c>
      <c r="W455">
        <f>BZ455*(CE455+CF455)/1000</f>
        <v>0</v>
      </c>
      <c r="X455">
        <f>0.61365*exp(17.502*CG455/(240.97+CG455))</f>
        <v>0</v>
      </c>
      <c r="Y455">
        <f>(U455-BZ455*(CE455+CF455)/1000)</f>
        <v>0</v>
      </c>
      <c r="Z455">
        <f>(-H455*44100)</f>
        <v>0</v>
      </c>
      <c r="AA455">
        <f>2*29.3*O455*0.92*(CG455-T455)</f>
        <v>0</v>
      </c>
      <c r="AB455">
        <f>2*0.95*5.67E-8*(((CG455+$B$7)+273)^4-(T455+273)^4)</f>
        <v>0</v>
      </c>
      <c r="AC455">
        <f>R455+AB455+Z455+AA455</f>
        <v>0</v>
      </c>
      <c r="AD455">
        <v>0</v>
      </c>
      <c r="AE455">
        <v>0</v>
      </c>
      <c r="AF455">
        <f>IF(AD455*$H$13&gt;=AH455,1.0,(AH455/(AH455-AD455*$H$13)))</f>
        <v>0</v>
      </c>
      <c r="AG455">
        <f>(AF455-1)*100</f>
        <v>0</v>
      </c>
      <c r="AH455">
        <f>MAX(0,($B$13+$C$13*CL455)/(1+$D$13*CL455)*CE455/(CG455+273)*$E$13)</f>
        <v>0</v>
      </c>
      <c r="AI455" t="s">
        <v>294</v>
      </c>
      <c r="AJ455">
        <v>0</v>
      </c>
      <c r="AK455">
        <v>0</v>
      </c>
      <c r="AL455">
        <f>AK455-AJ455</f>
        <v>0</v>
      </c>
      <c r="AM455">
        <f>AL455/AK455</f>
        <v>0</v>
      </c>
      <c r="AN455">
        <v>0</v>
      </c>
      <c r="AO455" t="s">
        <v>294</v>
      </c>
      <c r="AP455">
        <v>0</v>
      </c>
      <c r="AQ455">
        <v>0</v>
      </c>
      <c r="AR455">
        <f>1-AP455/AQ455</f>
        <v>0</v>
      </c>
      <c r="AS455">
        <v>0.5</v>
      </c>
      <c r="AT455">
        <f>BP455</f>
        <v>0</v>
      </c>
      <c r="AU455">
        <f>I455</f>
        <v>0</v>
      </c>
      <c r="AV455">
        <f>AR455*AS455*AT455</f>
        <v>0</v>
      </c>
      <c r="AW455">
        <f>BB455/AQ455</f>
        <v>0</v>
      </c>
      <c r="AX455">
        <f>(AU455-AN455)/AT455</f>
        <v>0</v>
      </c>
      <c r="AY455">
        <f>(AK455-AQ455)/AQ455</f>
        <v>0</v>
      </c>
      <c r="AZ455" t="s">
        <v>294</v>
      </c>
      <c r="BA455">
        <v>0</v>
      </c>
      <c r="BB455">
        <f>AQ455-BA455</f>
        <v>0</v>
      </c>
      <c r="BC455">
        <f>(AQ455-AP455)/(AQ455-BA455)</f>
        <v>0</v>
      </c>
      <c r="BD455">
        <f>(AK455-AQ455)/(AK455-BA455)</f>
        <v>0</v>
      </c>
      <c r="BE455">
        <f>(AQ455-AP455)/(AQ455-AJ455)</f>
        <v>0</v>
      </c>
      <c r="BF455">
        <f>(AK455-AQ455)/(AK455-AJ455)</f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f>$B$11*CM455+$C$11*CN455+$F$11*CO455*(1-CR455)</f>
        <v>0</v>
      </c>
      <c r="BP455">
        <f>BO455*BQ455</f>
        <v>0</v>
      </c>
      <c r="BQ455">
        <f>($B$11*$D$9+$C$11*$D$9+$F$11*((DB455+CT455)/MAX(DB455+CT455+DC455, 0.1)*$I$9+DC455/MAX(DB455+CT455+DC455, 0.1)*$J$9))/($B$11+$C$11+$F$11)</f>
        <v>0</v>
      </c>
      <c r="BR455">
        <f>($B$11*$K$9+$C$11*$K$9+$F$11*((DB455+CT455)/MAX(DB455+CT455+DC455, 0.1)*$P$9+DC455/MAX(DB455+CT455+DC455, 0.1)*$Q$9))/($B$11+$C$11+$F$11)</f>
        <v>0</v>
      </c>
      <c r="BS455">
        <v>6</v>
      </c>
      <c r="BT455">
        <v>0.5</v>
      </c>
      <c r="BU455" t="s">
        <v>295</v>
      </c>
      <c r="BV455">
        <v>2</v>
      </c>
      <c r="BW455">
        <v>1621534445.6</v>
      </c>
      <c r="BX455">
        <v>1445</v>
      </c>
      <c r="BY455">
        <v>1454.23</v>
      </c>
      <c r="BZ455">
        <v>12.9195</v>
      </c>
      <c r="CA455">
        <v>12.879</v>
      </c>
      <c r="CB455">
        <v>1431.62</v>
      </c>
      <c r="CC455">
        <v>12.7664</v>
      </c>
      <c r="CD455">
        <v>699.965</v>
      </c>
      <c r="CE455">
        <v>100.92</v>
      </c>
      <c r="CF455">
        <v>0.10023</v>
      </c>
      <c r="CG455">
        <v>22.9116</v>
      </c>
      <c r="CH455">
        <v>22.8773</v>
      </c>
      <c r="CI455">
        <v>999.9</v>
      </c>
      <c r="CJ455">
        <v>0</v>
      </c>
      <c r="CK455">
        <v>0</v>
      </c>
      <c r="CL455">
        <v>10040</v>
      </c>
      <c r="CM455">
        <v>0</v>
      </c>
      <c r="CN455">
        <v>3.16624</v>
      </c>
      <c r="CO455">
        <v>599.816</v>
      </c>
      <c r="CP455">
        <v>0.932968</v>
      </c>
      <c r="CQ455">
        <v>0.0670323</v>
      </c>
      <c r="CR455">
        <v>0</v>
      </c>
      <c r="CS455">
        <v>3.3065</v>
      </c>
      <c r="CT455">
        <v>4.99951</v>
      </c>
      <c r="CU455">
        <v>86.7473</v>
      </c>
      <c r="CV455">
        <v>4812.56</v>
      </c>
      <c r="CW455">
        <v>37.5</v>
      </c>
      <c r="CX455">
        <v>41.375</v>
      </c>
      <c r="CY455">
        <v>39.937</v>
      </c>
      <c r="CZ455">
        <v>40.875</v>
      </c>
      <c r="DA455">
        <v>39.812</v>
      </c>
      <c r="DB455">
        <v>554.94</v>
      </c>
      <c r="DC455">
        <v>39.87</v>
      </c>
      <c r="DD455">
        <v>0</v>
      </c>
      <c r="DE455">
        <v>1621534449.4</v>
      </c>
      <c r="DF455">
        <v>0</v>
      </c>
      <c r="DG455">
        <v>3.4196</v>
      </c>
      <c r="DH455">
        <v>-0.359538440892206</v>
      </c>
      <c r="DI455">
        <v>0.320699983082118</v>
      </c>
      <c r="DJ455">
        <v>86.822684</v>
      </c>
      <c r="DK455">
        <v>15</v>
      </c>
      <c r="DL455">
        <v>1621533543.5</v>
      </c>
      <c r="DM455" t="s">
        <v>296</v>
      </c>
      <c r="DN455">
        <v>1621533543</v>
      </c>
      <c r="DO455">
        <v>1621533543.5</v>
      </c>
      <c r="DP455">
        <v>4</v>
      </c>
      <c r="DQ455">
        <v>0.002</v>
      </c>
      <c r="DR455">
        <v>0.003</v>
      </c>
      <c r="DS455">
        <v>8.559</v>
      </c>
      <c r="DT455">
        <v>0.154</v>
      </c>
      <c r="DU455">
        <v>420</v>
      </c>
      <c r="DV455">
        <v>13</v>
      </c>
      <c r="DW455">
        <v>1.35</v>
      </c>
      <c r="DX455">
        <v>0.35</v>
      </c>
      <c r="DY455">
        <v>-9.70359658536585</v>
      </c>
      <c r="DZ455">
        <v>1.6137106620209</v>
      </c>
      <c r="EA455">
        <v>0.313996484154697</v>
      </c>
      <c r="EB455">
        <v>0</v>
      </c>
      <c r="EC455">
        <v>3.43522285714286</v>
      </c>
      <c r="ED455">
        <v>-0.22679609032692</v>
      </c>
      <c r="EE455">
        <v>0.202498774720405</v>
      </c>
      <c r="EF455">
        <v>1</v>
      </c>
      <c r="EG455">
        <v>0.00829194326341463</v>
      </c>
      <c r="EH455">
        <v>0.100497797740767</v>
      </c>
      <c r="EI455">
        <v>0.0124113296001381</v>
      </c>
      <c r="EJ455">
        <v>0</v>
      </c>
      <c r="EK455">
        <v>1</v>
      </c>
      <c r="EL455">
        <v>3</v>
      </c>
      <c r="EM455" t="s">
        <v>343</v>
      </c>
      <c r="EN455">
        <v>100</v>
      </c>
      <c r="EO455">
        <v>100</v>
      </c>
      <c r="EP455">
        <v>13.38</v>
      </c>
      <c r="EQ455">
        <v>0.1531</v>
      </c>
      <c r="ER455">
        <v>5.25304998807394</v>
      </c>
      <c r="ES455">
        <v>0.0095515401478521</v>
      </c>
      <c r="ET455">
        <v>-4.08282145803731e-06</v>
      </c>
      <c r="EU455">
        <v>9.61633180237613e-10</v>
      </c>
      <c r="EV455">
        <v>-0.0133641391554055</v>
      </c>
      <c r="EW455">
        <v>0.00964955815971448</v>
      </c>
      <c r="EX455">
        <v>0.000351754833574242</v>
      </c>
      <c r="EY455">
        <v>-6.74969522547015e-06</v>
      </c>
      <c r="EZ455">
        <v>-1</v>
      </c>
      <c r="FA455">
        <v>-1</v>
      </c>
      <c r="FB455">
        <v>-1</v>
      </c>
      <c r="FC455">
        <v>-1</v>
      </c>
      <c r="FD455">
        <v>15</v>
      </c>
      <c r="FE455">
        <v>15</v>
      </c>
      <c r="FF455">
        <v>2</v>
      </c>
      <c r="FG455">
        <v>793.329</v>
      </c>
      <c r="FH455">
        <v>741.81</v>
      </c>
      <c r="FI455">
        <v>19.9994</v>
      </c>
      <c r="FJ455">
        <v>26.6719</v>
      </c>
      <c r="FK455">
        <v>30.0001</v>
      </c>
      <c r="FL455">
        <v>26.7386</v>
      </c>
      <c r="FM455">
        <v>26.7141</v>
      </c>
      <c r="FN455">
        <v>73.5773</v>
      </c>
      <c r="FO455">
        <v>14.0138</v>
      </c>
      <c r="FP455">
        <v>6.08919</v>
      </c>
      <c r="FQ455">
        <v>20</v>
      </c>
      <c r="FR455">
        <v>1462.8</v>
      </c>
      <c r="FS455">
        <v>12.8174</v>
      </c>
      <c r="FT455">
        <v>100.071</v>
      </c>
      <c r="FU455">
        <v>100.43</v>
      </c>
    </row>
    <row r="456" spans="1:177">
      <c r="A456">
        <v>440</v>
      </c>
      <c r="B456">
        <v>1621534447.6</v>
      </c>
      <c r="C456">
        <v>878.099999904633</v>
      </c>
      <c r="D456" t="s">
        <v>1176</v>
      </c>
      <c r="E456" t="s">
        <v>1177</v>
      </c>
      <c r="G456">
        <v>1621534447.6</v>
      </c>
      <c r="H456">
        <f>CD456*AF456*(BZ456-CA456)/(100*BS456*(1000-AF456*BZ456))</f>
        <v>0</v>
      </c>
      <c r="I456">
        <f>CD456*AF456*(BY456-BX456*(1000-AF456*CA456)/(1000-AF456*BZ456))/(100*BS456)</f>
        <v>0</v>
      </c>
      <c r="J456">
        <f>BX456 - IF(AF456&gt;1, I456*BS456*100.0/(AH456*CL456), 0)</f>
        <v>0</v>
      </c>
      <c r="K456">
        <f>((Q456-H456/2)*J456-I456)/(Q456+H456/2)</f>
        <v>0</v>
      </c>
      <c r="L456">
        <f>K456*(CE456+CF456)/1000.0</f>
        <v>0</v>
      </c>
      <c r="M456">
        <f>(BX456 - IF(AF456&gt;1, I456*BS456*100.0/(AH456*CL456), 0))*(CE456+CF456)/1000.0</f>
        <v>0</v>
      </c>
      <c r="N456">
        <f>2.0/((1/P456-1/O456)+SIGN(P456)*SQRT((1/P456-1/O456)*(1/P456-1/O456) + 4*BT456/((BT456+1)*(BT456+1))*(2*1/P456*1/O456-1/O456*1/O456)))</f>
        <v>0</v>
      </c>
      <c r="O456">
        <f>IF(LEFT(BU456,1)&lt;&gt;"0",IF(LEFT(BU456,1)="1",3.0,BV456),$D$5+$E$5*(CL456*CE456/($K$5*1000))+$F$5*(CL456*CE456/($K$5*1000))*MAX(MIN(BS456,$J$5),$I$5)*MAX(MIN(BS456,$J$5),$I$5)+$G$5*MAX(MIN(BS456,$J$5),$I$5)*(CL456*CE456/($K$5*1000))+$H$5*(CL456*CE456/($K$5*1000))*(CL456*CE456/($K$5*1000)))</f>
        <v>0</v>
      </c>
      <c r="P456">
        <f>H456*(1000-(1000*0.61365*exp(17.502*T456/(240.97+T456))/(CE456+CF456)+BZ456)/2)/(1000*0.61365*exp(17.502*T456/(240.97+T456))/(CE456+CF456)-BZ456)</f>
        <v>0</v>
      </c>
      <c r="Q456">
        <f>1/((BT456+1)/(N456/1.6)+1/(O456/1.37)) + BT456/((BT456+1)/(N456/1.6) + BT456/(O456/1.37))</f>
        <v>0</v>
      </c>
      <c r="R456">
        <f>(BP456*BR456)</f>
        <v>0</v>
      </c>
      <c r="S456">
        <f>(CG456+(R456+2*0.95*5.67E-8*(((CG456+$B$7)+273)^4-(CG456+273)^4)-44100*H456)/(1.84*29.3*O456+8*0.95*5.67E-8*(CG456+273)^3))</f>
        <v>0</v>
      </c>
      <c r="T456">
        <f>($C$7*CH456+$D$7*CI456+$E$7*S456)</f>
        <v>0</v>
      </c>
      <c r="U456">
        <f>0.61365*exp(17.502*T456/(240.97+T456))</f>
        <v>0</v>
      </c>
      <c r="V456">
        <f>(W456/X456*100)</f>
        <v>0</v>
      </c>
      <c r="W456">
        <f>BZ456*(CE456+CF456)/1000</f>
        <v>0</v>
      </c>
      <c r="X456">
        <f>0.61365*exp(17.502*CG456/(240.97+CG456))</f>
        <v>0</v>
      </c>
      <c r="Y456">
        <f>(U456-BZ456*(CE456+CF456)/1000)</f>
        <v>0</v>
      </c>
      <c r="Z456">
        <f>(-H456*44100)</f>
        <v>0</v>
      </c>
      <c r="AA456">
        <f>2*29.3*O456*0.92*(CG456-T456)</f>
        <v>0</v>
      </c>
      <c r="AB456">
        <f>2*0.95*5.67E-8*(((CG456+$B$7)+273)^4-(T456+273)^4)</f>
        <v>0</v>
      </c>
      <c r="AC456">
        <f>R456+AB456+Z456+AA456</f>
        <v>0</v>
      </c>
      <c r="AD456">
        <v>0</v>
      </c>
      <c r="AE456">
        <v>0</v>
      </c>
      <c r="AF456">
        <f>IF(AD456*$H$13&gt;=AH456,1.0,(AH456/(AH456-AD456*$H$13)))</f>
        <v>0</v>
      </c>
      <c r="AG456">
        <f>(AF456-1)*100</f>
        <v>0</v>
      </c>
      <c r="AH456">
        <f>MAX(0,($B$13+$C$13*CL456)/(1+$D$13*CL456)*CE456/(CG456+273)*$E$13)</f>
        <v>0</v>
      </c>
      <c r="AI456" t="s">
        <v>294</v>
      </c>
      <c r="AJ456">
        <v>0</v>
      </c>
      <c r="AK456">
        <v>0</v>
      </c>
      <c r="AL456">
        <f>AK456-AJ456</f>
        <v>0</v>
      </c>
      <c r="AM456">
        <f>AL456/AK456</f>
        <v>0</v>
      </c>
      <c r="AN456">
        <v>0</v>
      </c>
      <c r="AO456" t="s">
        <v>294</v>
      </c>
      <c r="AP456">
        <v>0</v>
      </c>
      <c r="AQ456">
        <v>0</v>
      </c>
      <c r="AR456">
        <f>1-AP456/AQ456</f>
        <v>0</v>
      </c>
      <c r="AS456">
        <v>0.5</v>
      </c>
      <c r="AT456">
        <f>BP456</f>
        <v>0</v>
      </c>
      <c r="AU456">
        <f>I456</f>
        <v>0</v>
      </c>
      <c r="AV456">
        <f>AR456*AS456*AT456</f>
        <v>0</v>
      </c>
      <c r="AW456">
        <f>BB456/AQ456</f>
        <v>0</v>
      </c>
      <c r="AX456">
        <f>(AU456-AN456)/AT456</f>
        <v>0</v>
      </c>
      <c r="AY456">
        <f>(AK456-AQ456)/AQ456</f>
        <v>0</v>
      </c>
      <c r="AZ456" t="s">
        <v>294</v>
      </c>
      <c r="BA456">
        <v>0</v>
      </c>
      <c r="BB456">
        <f>AQ456-BA456</f>
        <v>0</v>
      </c>
      <c r="BC456">
        <f>(AQ456-AP456)/(AQ456-BA456)</f>
        <v>0</v>
      </c>
      <c r="BD456">
        <f>(AK456-AQ456)/(AK456-BA456)</f>
        <v>0</v>
      </c>
      <c r="BE456">
        <f>(AQ456-AP456)/(AQ456-AJ456)</f>
        <v>0</v>
      </c>
      <c r="BF456">
        <f>(AK456-AQ456)/(AK456-AJ456)</f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f>$B$11*CM456+$C$11*CN456+$F$11*CO456*(1-CR456)</f>
        <v>0</v>
      </c>
      <c r="BP456">
        <f>BO456*BQ456</f>
        <v>0</v>
      </c>
      <c r="BQ456">
        <f>($B$11*$D$9+$C$11*$D$9+$F$11*((DB456+CT456)/MAX(DB456+CT456+DC456, 0.1)*$I$9+DC456/MAX(DB456+CT456+DC456, 0.1)*$J$9))/($B$11+$C$11+$F$11)</f>
        <v>0</v>
      </c>
      <c r="BR456">
        <f>($B$11*$K$9+$C$11*$K$9+$F$11*((DB456+CT456)/MAX(DB456+CT456+DC456, 0.1)*$P$9+DC456/MAX(DB456+CT456+DC456, 0.1)*$Q$9))/($B$11+$C$11+$F$11)</f>
        <v>0</v>
      </c>
      <c r="BS456">
        <v>6</v>
      </c>
      <c r="BT456">
        <v>0.5</v>
      </c>
      <c r="BU456" t="s">
        <v>295</v>
      </c>
      <c r="BV456">
        <v>2</v>
      </c>
      <c r="BW456">
        <v>1621534447.6</v>
      </c>
      <c r="BX456">
        <v>1448.05</v>
      </c>
      <c r="BY456">
        <v>1457.64</v>
      </c>
      <c r="BZ456">
        <v>12.9076</v>
      </c>
      <c r="CA456">
        <v>12.8711</v>
      </c>
      <c r="CB456">
        <v>1434.66</v>
      </c>
      <c r="CC456">
        <v>12.7546</v>
      </c>
      <c r="CD456">
        <v>699.889</v>
      </c>
      <c r="CE456">
        <v>100.924</v>
      </c>
      <c r="CF456">
        <v>0.100519</v>
      </c>
      <c r="CG456">
        <v>22.9135</v>
      </c>
      <c r="CH456">
        <v>22.8744</v>
      </c>
      <c r="CI456">
        <v>999.9</v>
      </c>
      <c r="CJ456">
        <v>0</v>
      </c>
      <c r="CK456">
        <v>0</v>
      </c>
      <c r="CL456">
        <v>9990</v>
      </c>
      <c r="CM456">
        <v>0</v>
      </c>
      <c r="CN456">
        <v>3.15494</v>
      </c>
      <c r="CO456">
        <v>599.819</v>
      </c>
      <c r="CP456">
        <v>0.932968</v>
      </c>
      <c r="CQ456">
        <v>0.0670323</v>
      </c>
      <c r="CR456">
        <v>0</v>
      </c>
      <c r="CS456">
        <v>3.4706</v>
      </c>
      <c r="CT456">
        <v>4.99951</v>
      </c>
      <c r="CU456">
        <v>87.2245</v>
      </c>
      <c r="CV456">
        <v>4812.59</v>
      </c>
      <c r="CW456">
        <v>37.562</v>
      </c>
      <c r="CX456">
        <v>41.375</v>
      </c>
      <c r="CY456">
        <v>39.937</v>
      </c>
      <c r="CZ456">
        <v>40.875</v>
      </c>
      <c r="DA456">
        <v>39.875</v>
      </c>
      <c r="DB456">
        <v>554.95</v>
      </c>
      <c r="DC456">
        <v>39.87</v>
      </c>
      <c r="DD456">
        <v>0</v>
      </c>
      <c r="DE456">
        <v>1621534451.2</v>
      </c>
      <c r="DF456">
        <v>0</v>
      </c>
      <c r="DG456">
        <v>3.43774230769231</v>
      </c>
      <c r="DH456">
        <v>-0.404058103357387</v>
      </c>
      <c r="DI456">
        <v>0.837914511695032</v>
      </c>
      <c r="DJ456">
        <v>86.8623076923077</v>
      </c>
      <c r="DK456">
        <v>15</v>
      </c>
      <c r="DL456">
        <v>1621533543.5</v>
      </c>
      <c r="DM456" t="s">
        <v>296</v>
      </c>
      <c r="DN456">
        <v>1621533543</v>
      </c>
      <c r="DO456">
        <v>1621533543.5</v>
      </c>
      <c r="DP456">
        <v>4</v>
      </c>
      <c r="DQ456">
        <v>0.002</v>
      </c>
      <c r="DR456">
        <v>0.003</v>
      </c>
      <c r="DS456">
        <v>8.559</v>
      </c>
      <c r="DT456">
        <v>0.154</v>
      </c>
      <c r="DU456">
        <v>420</v>
      </c>
      <c r="DV456">
        <v>13</v>
      </c>
      <c r="DW456">
        <v>1.35</v>
      </c>
      <c r="DX456">
        <v>0.35</v>
      </c>
      <c r="DY456">
        <v>-9.68486756097561</v>
      </c>
      <c r="DZ456">
        <v>1.47770090592335</v>
      </c>
      <c r="EA456">
        <v>0.324552647950394</v>
      </c>
      <c r="EB456">
        <v>0</v>
      </c>
      <c r="EC456">
        <v>3.42981470588235</v>
      </c>
      <c r="ED456">
        <v>-0.107103129499123</v>
      </c>
      <c r="EE456">
        <v>0.194812730789994</v>
      </c>
      <c r="EF456">
        <v>1</v>
      </c>
      <c r="EG456">
        <v>0.0126450223609756</v>
      </c>
      <c r="EH456">
        <v>0.131990996684321</v>
      </c>
      <c r="EI456">
        <v>0.0153912313318661</v>
      </c>
      <c r="EJ456">
        <v>0</v>
      </c>
      <c r="EK456">
        <v>1</v>
      </c>
      <c r="EL456">
        <v>3</v>
      </c>
      <c r="EM456" t="s">
        <v>343</v>
      </c>
      <c r="EN456">
        <v>100</v>
      </c>
      <c r="EO456">
        <v>100</v>
      </c>
      <c r="EP456">
        <v>13.39</v>
      </c>
      <c r="EQ456">
        <v>0.153</v>
      </c>
      <c r="ER456">
        <v>5.25304998807394</v>
      </c>
      <c r="ES456">
        <v>0.0095515401478521</v>
      </c>
      <c r="ET456">
        <v>-4.08282145803731e-06</v>
      </c>
      <c r="EU456">
        <v>9.61633180237613e-10</v>
      </c>
      <c r="EV456">
        <v>-0.0133641391554055</v>
      </c>
      <c r="EW456">
        <v>0.00964955815971448</v>
      </c>
      <c r="EX456">
        <v>0.000351754833574242</v>
      </c>
      <c r="EY456">
        <v>-6.74969522547015e-06</v>
      </c>
      <c r="EZ456">
        <v>-1</v>
      </c>
      <c r="FA456">
        <v>-1</v>
      </c>
      <c r="FB456">
        <v>-1</v>
      </c>
      <c r="FC456">
        <v>-1</v>
      </c>
      <c r="FD456">
        <v>15.1</v>
      </c>
      <c r="FE456">
        <v>15.1</v>
      </c>
      <c r="FF456">
        <v>2</v>
      </c>
      <c r="FG456">
        <v>792.605</v>
      </c>
      <c r="FH456">
        <v>742.189</v>
      </c>
      <c r="FI456">
        <v>19.9993</v>
      </c>
      <c r="FJ456">
        <v>26.671</v>
      </c>
      <c r="FK456">
        <v>30</v>
      </c>
      <c r="FL456">
        <v>26.7373</v>
      </c>
      <c r="FM456">
        <v>26.7141</v>
      </c>
      <c r="FN456">
        <v>73.7166</v>
      </c>
      <c r="FO456">
        <v>14.0138</v>
      </c>
      <c r="FP456">
        <v>6.08919</v>
      </c>
      <c r="FQ456">
        <v>20</v>
      </c>
      <c r="FR456">
        <v>1466.2</v>
      </c>
      <c r="FS456">
        <v>12.8212</v>
      </c>
      <c r="FT456">
        <v>100.072</v>
      </c>
      <c r="FU456">
        <v>100.43</v>
      </c>
    </row>
    <row r="457" spans="1:177">
      <c r="A457">
        <v>441</v>
      </c>
      <c r="B457">
        <v>1621534449.6</v>
      </c>
      <c r="C457">
        <v>880.099999904633</v>
      </c>
      <c r="D457" t="s">
        <v>1178</v>
      </c>
      <c r="E457" t="s">
        <v>1179</v>
      </c>
      <c r="G457">
        <v>1621534449.6</v>
      </c>
      <c r="H457">
        <f>CD457*AF457*(BZ457-CA457)/(100*BS457*(1000-AF457*BZ457))</f>
        <v>0</v>
      </c>
      <c r="I457">
        <f>CD457*AF457*(BY457-BX457*(1000-AF457*CA457)/(1000-AF457*BZ457))/(100*BS457)</f>
        <v>0</v>
      </c>
      <c r="J457">
        <f>BX457 - IF(AF457&gt;1, I457*BS457*100.0/(AH457*CL457), 0)</f>
        <v>0</v>
      </c>
      <c r="K457">
        <f>((Q457-H457/2)*J457-I457)/(Q457+H457/2)</f>
        <v>0</v>
      </c>
      <c r="L457">
        <f>K457*(CE457+CF457)/1000.0</f>
        <v>0</v>
      </c>
      <c r="M457">
        <f>(BX457 - IF(AF457&gt;1, I457*BS457*100.0/(AH457*CL457), 0))*(CE457+CF457)/1000.0</f>
        <v>0</v>
      </c>
      <c r="N457">
        <f>2.0/((1/P457-1/O457)+SIGN(P457)*SQRT((1/P457-1/O457)*(1/P457-1/O457) + 4*BT457/((BT457+1)*(BT457+1))*(2*1/P457*1/O457-1/O457*1/O457)))</f>
        <v>0</v>
      </c>
      <c r="O457">
        <f>IF(LEFT(BU457,1)&lt;&gt;"0",IF(LEFT(BU457,1)="1",3.0,BV457),$D$5+$E$5*(CL457*CE457/($K$5*1000))+$F$5*(CL457*CE457/($K$5*1000))*MAX(MIN(BS457,$J$5),$I$5)*MAX(MIN(BS457,$J$5),$I$5)+$G$5*MAX(MIN(BS457,$J$5),$I$5)*(CL457*CE457/($K$5*1000))+$H$5*(CL457*CE457/($K$5*1000))*(CL457*CE457/($K$5*1000)))</f>
        <v>0</v>
      </c>
      <c r="P457">
        <f>H457*(1000-(1000*0.61365*exp(17.502*T457/(240.97+T457))/(CE457+CF457)+BZ457)/2)/(1000*0.61365*exp(17.502*T457/(240.97+T457))/(CE457+CF457)-BZ457)</f>
        <v>0</v>
      </c>
      <c r="Q457">
        <f>1/((BT457+1)/(N457/1.6)+1/(O457/1.37)) + BT457/((BT457+1)/(N457/1.6) + BT457/(O457/1.37))</f>
        <v>0</v>
      </c>
      <c r="R457">
        <f>(BP457*BR457)</f>
        <v>0</v>
      </c>
      <c r="S457">
        <f>(CG457+(R457+2*0.95*5.67E-8*(((CG457+$B$7)+273)^4-(CG457+273)^4)-44100*H457)/(1.84*29.3*O457+8*0.95*5.67E-8*(CG457+273)^3))</f>
        <v>0</v>
      </c>
      <c r="T457">
        <f>($C$7*CH457+$D$7*CI457+$E$7*S457)</f>
        <v>0</v>
      </c>
      <c r="U457">
        <f>0.61365*exp(17.502*T457/(240.97+T457))</f>
        <v>0</v>
      </c>
      <c r="V457">
        <f>(W457/X457*100)</f>
        <v>0</v>
      </c>
      <c r="W457">
        <f>BZ457*(CE457+CF457)/1000</f>
        <v>0</v>
      </c>
      <c r="X457">
        <f>0.61365*exp(17.502*CG457/(240.97+CG457))</f>
        <v>0</v>
      </c>
      <c r="Y457">
        <f>(U457-BZ457*(CE457+CF457)/1000)</f>
        <v>0</v>
      </c>
      <c r="Z457">
        <f>(-H457*44100)</f>
        <v>0</v>
      </c>
      <c r="AA457">
        <f>2*29.3*O457*0.92*(CG457-T457)</f>
        <v>0</v>
      </c>
      <c r="AB457">
        <f>2*0.95*5.67E-8*(((CG457+$B$7)+273)^4-(T457+273)^4)</f>
        <v>0</v>
      </c>
      <c r="AC457">
        <f>R457+AB457+Z457+AA457</f>
        <v>0</v>
      </c>
      <c r="AD457">
        <v>0</v>
      </c>
      <c r="AE457">
        <v>0</v>
      </c>
      <c r="AF457">
        <f>IF(AD457*$H$13&gt;=AH457,1.0,(AH457/(AH457-AD457*$H$13)))</f>
        <v>0</v>
      </c>
      <c r="AG457">
        <f>(AF457-1)*100</f>
        <v>0</v>
      </c>
      <c r="AH457">
        <f>MAX(0,($B$13+$C$13*CL457)/(1+$D$13*CL457)*CE457/(CG457+273)*$E$13)</f>
        <v>0</v>
      </c>
      <c r="AI457" t="s">
        <v>294</v>
      </c>
      <c r="AJ457">
        <v>0</v>
      </c>
      <c r="AK457">
        <v>0</v>
      </c>
      <c r="AL457">
        <f>AK457-AJ457</f>
        <v>0</v>
      </c>
      <c r="AM457">
        <f>AL457/AK457</f>
        <v>0</v>
      </c>
      <c r="AN457">
        <v>0</v>
      </c>
      <c r="AO457" t="s">
        <v>294</v>
      </c>
      <c r="AP457">
        <v>0</v>
      </c>
      <c r="AQ457">
        <v>0</v>
      </c>
      <c r="AR457">
        <f>1-AP457/AQ457</f>
        <v>0</v>
      </c>
      <c r="AS457">
        <v>0.5</v>
      </c>
      <c r="AT457">
        <f>BP457</f>
        <v>0</v>
      </c>
      <c r="AU457">
        <f>I457</f>
        <v>0</v>
      </c>
      <c r="AV457">
        <f>AR457*AS457*AT457</f>
        <v>0</v>
      </c>
      <c r="AW457">
        <f>BB457/AQ457</f>
        <v>0</v>
      </c>
      <c r="AX457">
        <f>(AU457-AN457)/AT457</f>
        <v>0</v>
      </c>
      <c r="AY457">
        <f>(AK457-AQ457)/AQ457</f>
        <v>0</v>
      </c>
      <c r="AZ457" t="s">
        <v>294</v>
      </c>
      <c r="BA457">
        <v>0</v>
      </c>
      <c r="BB457">
        <f>AQ457-BA457</f>
        <v>0</v>
      </c>
      <c r="BC457">
        <f>(AQ457-AP457)/(AQ457-BA457)</f>
        <v>0</v>
      </c>
      <c r="BD457">
        <f>(AK457-AQ457)/(AK457-BA457)</f>
        <v>0</v>
      </c>
      <c r="BE457">
        <f>(AQ457-AP457)/(AQ457-AJ457)</f>
        <v>0</v>
      </c>
      <c r="BF457">
        <f>(AK457-AQ457)/(AK457-AJ457)</f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f>$B$11*CM457+$C$11*CN457+$F$11*CO457*(1-CR457)</f>
        <v>0</v>
      </c>
      <c r="BP457">
        <f>BO457*BQ457</f>
        <v>0</v>
      </c>
      <c r="BQ457">
        <f>($B$11*$D$9+$C$11*$D$9+$F$11*((DB457+CT457)/MAX(DB457+CT457+DC457, 0.1)*$I$9+DC457/MAX(DB457+CT457+DC457, 0.1)*$J$9))/($B$11+$C$11+$F$11)</f>
        <v>0</v>
      </c>
      <c r="BR457">
        <f>($B$11*$K$9+$C$11*$K$9+$F$11*((DB457+CT457)/MAX(DB457+CT457+DC457, 0.1)*$P$9+DC457/MAX(DB457+CT457+DC457, 0.1)*$Q$9))/($B$11+$C$11+$F$11)</f>
        <v>0</v>
      </c>
      <c r="BS457">
        <v>6</v>
      </c>
      <c r="BT457">
        <v>0.5</v>
      </c>
      <c r="BU457" t="s">
        <v>295</v>
      </c>
      <c r="BV457">
        <v>2</v>
      </c>
      <c r="BW457">
        <v>1621534449.6</v>
      </c>
      <c r="BX457">
        <v>1451.18</v>
      </c>
      <c r="BY457">
        <v>1461.28</v>
      </c>
      <c r="BZ457">
        <v>12.8982</v>
      </c>
      <c r="CA457">
        <v>12.8717</v>
      </c>
      <c r="CB457">
        <v>1437.77</v>
      </c>
      <c r="CC457">
        <v>12.7454</v>
      </c>
      <c r="CD457">
        <v>699.92</v>
      </c>
      <c r="CE457">
        <v>100.922</v>
      </c>
      <c r="CF457">
        <v>0.100967</v>
      </c>
      <c r="CG457">
        <v>22.9135</v>
      </c>
      <c r="CH457">
        <v>22.8631</v>
      </c>
      <c r="CI457">
        <v>999.9</v>
      </c>
      <c r="CJ457">
        <v>0</v>
      </c>
      <c r="CK457">
        <v>0</v>
      </c>
      <c r="CL457">
        <v>9960</v>
      </c>
      <c r="CM457">
        <v>0</v>
      </c>
      <c r="CN457">
        <v>3.16624</v>
      </c>
      <c r="CO457">
        <v>600.124</v>
      </c>
      <c r="CP457">
        <v>0.933003</v>
      </c>
      <c r="CQ457">
        <v>0.0669971</v>
      </c>
      <c r="CR457">
        <v>0</v>
      </c>
      <c r="CS457">
        <v>3.7827</v>
      </c>
      <c r="CT457">
        <v>4.99951</v>
      </c>
      <c r="CU457">
        <v>85.7418</v>
      </c>
      <c r="CV457">
        <v>4815.1</v>
      </c>
      <c r="CW457">
        <v>37.5</v>
      </c>
      <c r="CX457">
        <v>41.312</v>
      </c>
      <c r="CY457">
        <v>39.937</v>
      </c>
      <c r="CZ457">
        <v>40.875</v>
      </c>
      <c r="DA457">
        <v>39.875</v>
      </c>
      <c r="DB457">
        <v>555.25</v>
      </c>
      <c r="DC457">
        <v>39.87</v>
      </c>
      <c r="DD457">
        <v>0</v>
      </c>
      <c r="DE457">
        <v>1621534453.6</v>
      </c>
      <c r="DF457">
        <v>0</v>
      </c>
      <c r="DG457">
        <v>3.43607307692308</v>
      </c>
      <c r="DH457">
        <v>0.433829065303011</v>
      </c>
      <c r="DI457">
        <v>-0.9984102607217</v>
      </c>
      <c r="DJ457">
        <v>86.8039884615385</v>
      </c>
      <c r="DK457">
        <v>15</v>
      </c>
      <c r="DL457">
        <v>1621533543.5</v>
      </c>
      <c r="DM457" t="s">
        <v>296</v>
      </c>
      <c r="DN457">
        <v>1621533543</v>
      </c>
      <c r="DO457">
        <v>1621533543.5</v>
      </c>
      <c r="DP457">
        <v>4</v>
      </c>
      <c r="DQ457">
        <v>0.002</v>
      </c>
      <c r="DR457">
        <v>0.003</v>
      </c>
      <c r="DS457">
        <v>8.559</v>
      </c>
      <c r="DT457">
        <v>0.154</v>
      </c>
      <c r="DU457">
        <v>420</v>
      </c>
      <c r="DV457">
        <v>13</v>
      </c>
      <c r="DW457">
        <v>1.35</v>
      </c>
      <c r="DX457">
        <v>0.35</v>
      </c>
      <c r="DY457">
        <v>-9.66171853658537</v>
      </c>
      <c r="DZ457">
        <v>1.23594209059233</v>
      </c>
      <c r="EA457">
        <v>0.317767636877387</v>
      </c>
      <c r="EB457">
        <v>0</v>
      </c>
      <c r="EC457">
        <v>3.43130882352941</v>
      </c>
      <c r="ED457">
        <v>-0.125630400000019</v>
      </c>
      <c r="EE457">
        <v>0.201496723616112</v>
      </c>
      <c r="EF457">
        <v>1</v>
      </c>
      <c r="EG457">
        <v>0.0161427084097561</v>
      </c>
      <c r="EH457">
        <v>0.142536988561672</v>
      </c>
      <c r="EI457">
        <v>0.0160833062256625</v>
      </c>
      <c r="EJ457">
        <v>0</v>
      </c>
      <c r="EK457">
        <v>1</v>
      </c>
      <c r="EL457">
        <v>3</v>
      </c>
      <c r="EM457" t="s">
        <v>343</v>
      </c>
      <c r="EN457">
        <v>100</v>
      </c>
      <c r="EO457">
        <v>100</v>
      </c>
      <c r="EP457">
        <v>13.41</v>
      </c>
      <c r="EQ457">
        <v>0.1528</v>
      </c>
      <c r="ER457">
        <v>5.25304998807394</v>
      </c>
      <c r="ES457">
        <v>0.0095515401478521</v>
      </c>
      <c r="ET457">
        <v>-4.08282145803731e-06</v>
      </c>
      <c r="EU457">
        <v>9.61633180237613e-10</v>
      </c>
      <c r="EV457">
        <v>-0.0133641391554055</v>
      </c>
      <c r="EW457">
        <v>0.00964955815971448</v>
      </c>
      <c r="EX457">
        <v>0.000351754833574242</v>
      </c>
      <c r="EY457">
        <v>-6.74969522547015e-06</v>
      </c>
      <c r="EZ457">
        <v>-1</v>
      </c>
      <c r="FA457">
        <v>-1</v>
      </c>
      <c r="FB457">
        <v>-1</v>
      </c>
      <c r="FC457">
        <v>-1</v>
      </c>
      <c r="FD457">
        <v>15.1</v>
      </c>
      <c r="FE457">
        <v>15.1</v>
      </c>
      <c r="FF457">
        <v>2</v>
      </c>
      <c r="FG457">
        <v>792.586</v>
      </c>
      <c r="FH457">
        <v>741.999</v>
      </c>
      <c r="FI457">
        <v>19.9993</v>
      </c>
      <c r="FJ457">
        <v>26.671</v>
      </c>
      <c r="FK457">
        <v>30</v>
      </c>
      <c r="FL457">
        <v>26.7364</v>
      </c>
      <c r="FM457">
        <v>26.7136</v>
      </c>
      <c r="FN457">
        <v>73.8634</v>
      </c>
      <c r="FO457">
        <v>14.0138</v>
      </c>
      <c r="FP457">
        <v>6.08919</v>
      </c>
      <c r="FQ457">
        <v>20</v>
      </c>
      <c r="FR457">
        <v>1469.59</v>
      </c>
      <c r="FS457">
        <v>12.8239</v>
      </c>
      <c r="FT457">
        <v>100.073</v>
      </c>
      <c r="FU457">
        <v>100.433</v>
      </c>
    </row>
    <row r="458" spans="1:177">
      <c r="A458">
        <v>442</v>
      </c>
      <c r="B458">
        <v>1621534451.6</v>
      </c>
      <c r="C458">
        <v>882.099999904633</v>
      </c>
      <c r="D458" t="s">
        <v>1180</v>
      </c>
      <c r="E458" t="s">
        <v>1181</v>
      </c>
      <c r="G458">
        <v>1621534451.6</v>
      </c>
      <c r="H458">
        <f>CD458*AF458*(BZ458-CA458)/(100*BS458*(1000-AF458*BZ458))</f>
        <v>0</v>
      </c>
      <c r="I458">
        <f>CD458*AF458*(BY458-BX458*(1000-AF458*CA458)/(1000-AF458*BZ458))/(100*BS458)</f>
        <v>0</v>
      </c>
      <c r="J458">
        <f>BX458 - IF(AF458&gt;1, I458*BS458*100.0/(AH458*CL458), 0)</f>
        <v>0</v>
      </c>
      <c r="K458">
        <f>((Q458-H458/2)*J458-I458)/(Q458+H458/2)</f>
        <v>0</v>
      </c>
      <c r="L458">
        <f>K458*(CE458+CF458)/1000.0</f>
        <v>0</v>
      </c>
      <c r="M458">
        <f>(BX458 - IF(AF458&gt;1, I458*BS458*100.0/(AH458*CL458), 0))*(CE458+CF458)/1000.0</f>
        <v>0</v>
      </c>
      <c r="N458">
        <f>2.0/((1/P458-1/O458)+SIGN(P458)*SQRT((1/P458-1/O458)*(1/P458-1/O458) + 4*BT458/((BT458+1)*(BT458+1))*(2*1/P458*1/O458-1/O458*1/O458)))</f>
        <v>0</v>
      </c>
      <c r="O458">
        <f>IF(LEFT(BU458,1)&lt;&gt;"0",IF(LEFT(BU458,1)="1",3.0,BV458),$D$5+$E$5*(CL458*CE458/($K$5*1000))+$F$5*(CL458*CE458/($K$5*1000))*MAX(MIN(BS458,$J$5),$I$5)*MAX(MIN(BS458,$J$5),$I$5)+$G$5*MAX(MIN(BS458,$J$5),$I$5)*(CL458*CE458/($K$5*1000))+$H$5*(CL458*CE458/($K$5*1000))*(CL458*CE458/($K$5*1000)))</f>
        <v>0</v>
      </c>
      <c r="P458">
        <f>H458*(1000-(1000*0.61365*exp(17.502*T458/(240.97+T458))/(CE458+CF458)+BZ458)/2)/(1000*0.61365*exp(17.502*T458/(240.97+T458))/(CE458+CF458)-BZ458)</f>
        <v>0</v>
      </c>
      <c r="Q458">
        <f>1/((BT458+1)/(N458/1.6)+1/(O458/1.37)) + BT458/((BT458+1)/(N458/1.6) + BT458/(O458/1.37))</f>
        <v>0</v>
      </c>
      <c r="R458">
        <f>(BP458*BR458)</f>
        <v>0</v>
      </c>
      <c r="S458">
        <f>(CG458+(R458+2*0.95*5.67E-8*(((CG458+$B$7)+273)^4-(CG458+273)^4)-44100*H458)/(1.84*29.3*O458+8*0.95*5.67E-8*(CG458+273)^3))</f>
        <v>0</v>
      </c>
      <c r="T458">
        <f>($C$7*CH458+$D$7*CI458+$E$7*S458)</f>
        <v>0</v>
      </c>
      <c r="U458">
        <f>0.61365*exp(17.502*T458/(240.97+T458))</f>
        <v>0</v>
      </c>
      <c r="V458">
        <f>(W458/X458*100)</f>
        <v>0</v>
      </c>
      <c r="W458">
        <f>BZ458*(CE458+CF458)/1000</f>
        <v>0</v>
      </c>
      <c r="X458">
        <f>0.61365*exp(17.502*CG458/(240.97+CG458))</f>
        <v>0</v>
      </c>
      <c r="Y458">
        <f>(U458-BZ458*(CE458+CF458)/1000)</f>
        <v>0</v>
      </c>
      <c r="Z458">
        <f>(-H458*44100)</f>
        <v>0</v>
      </c>
      <c r="AA458">
        <f>2*29.3*O458*0.92*(CG458-T458)</f>
        <v>0</v>
      </c>
      <c r="AB458">
        <f>2*0.95*5.67E-8*(((CG458+$B$7)+273)^4-(T458+273)^4)</f>
        <v>0</v>
      </c>
      <c r="AC458">
        <f>R458+AB458+Z458+AA458</f>
        <v>0</v>
      </c>
      <c r="AD458">
        <v>0</v>
      </c>
      <c r="AE458">
        <v>0</v>
      </c>
      <c r="AF458">
        <f>IF(AD458*$H$13&gt;=AH458,1.0,(AH458/(AH458-AD458*$H$13)))</f>
        <v>0</v>
      </c>
      <c r="AG458">
        <f>(AF458-1)*100</f>
        <v>0</v>
      </c>
      <c r="AH458">
        <f>MAX(0,($B$13+$C$13*CL458)/(1+$D$13*CL458)*CE458/(CG458+273)*$E$13)</f>
        <v>0</v>
      </c>
      <c r="AI458" t="s">
        <v>294</v>
      </c>
      <c r="AJ458">
        <v>0</v>
      </c>
      <c r="AK458">
        <v>0</v>
      </c>
      <c r="AL458">
        <f>AK458-AJ458</f>
        <v>0</v>
      </c>
      <c r="AM458">
        <f>AL458/AK458</f>
        <v>0</v>
      </c>
      <c r="AN458">
        <v>0</v>
      </c>
      <c r="AO458" t="s">
        <v>294</v>
      </c>
      <c r="AP458">
        <v>0</v>
      </c>
      <c r="AQ458">
        <v>0</v>
      </c>
      <c r="AR458">
        <f>1-AP458/AQ458</f>
        <v>0</v>
      </c>
      <c r="AS458">
        <v>0.5</v>
      </c>
      <c r="AT458">
        <f>BP458</f>
        <v>0</v>
      </c>
      <c r="AU458">
        <f>I458</f>
        <v>0</v>
      </c>
      <c r="AV458">
        <f>AR458*AS458*AT458</f>
        <v>0</v>
      </c>
      <c r="AW458">
        <f>BB458/AQ458</f>
        <v>0</v>
      </c>
      <c r="AX458">
        <f>(AU458-AN458)/AT458</f>
        <v>0</v>
      </c>
      <c r="AY458">
        <f>(AK458-AQ458)/AQ458</f>
        <v>0</v>
      </c>
      <c r="AZ458" t="s">
        <v>294</v>
      </c>
      <c r="BA458">
        <v>0</v>
      </c>
      <c r="BB458">
        <f>AQ458-BA458</f>
        <v>0</v>
      </c>
      <c r="BC458">
        <f>(AQ458-AP458)/(AQ458-BA458)</f>
        <v>0</v>
      </c>
      <c r="BD458">
        <f>(AK458-AQ458)/(AK458-BA458)</f>
        <v>0</v>
      </c>
      <c r="BE458">
        <f>(AQ458-AP458)/(AQ458-AJ458)</f>
        <v>0</v>
      </c>
      <c r="BF458">
        <f>(AK458-AQ458)/(AK458-AJ458)</f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f>$B$11*CM458+$C$11*CN458+$F$11*CO458*(1-CR458)</f>
        <v>0</v>
      </c>
      <c r="BP458">
        <f>BO458*BQ458</f>
        <v>0</v>
      </c>
      <c r="BQ458">
        <f>($B$11*$D$9+$C$11*$D$9+$F$11*((DB458+CT458)/MAX(DB458+CT458+DC458, 0.1)*$I$9+DC458/MAX(DB458+CT458+DC458, 0.1)*$J$9))/($B$11+$C$11+$F$11)</f>
        <v>0</v>
      </c>
      <c r="BR458">
        <f>($B$11*$K$9+$C$11*$K$9+$F$11*((DB458+CT458)/MAX(DB458+CT458+DC458, 0.1)*$P$9+DC458/MAX(DB458+CT458+DC458, 0.1)*$Q$9))/($B$11+$C$11+$F$11)</f>
        <v>0</v>
      </c>
      <c r="BS458">
        <v>6</v>
      </c>
      <c r="BT458">
        <v>0.5</v>
      </c>
      <c r="BU458" t="s">
        <v>295</v>
      </c>
      <c r="BV458">
        <v>2</v>
      </c>
      <c r="BW458">
        <v>1621534451.6</v>
      </c>
      <c r="BX458">
        <v>1454.63</v>
      </c>
      <c r="BY458">
        <v>1464.73</v>
      </c>
      <c r="BZ458">
        <v>12.8876</v>
      </c>
      <c r="CA458">
        <v>12.8707</v>
      </c>
      <c r="CB458">
        <v>1441.21</v>
      </c>
      <c r="CC458">
        <v>12.735</v>
      </c>
      <c r="CD458">
        <v>700.061</v>
      </c>
      <c r="CE458">
        <v>100.922</v>
      </c>
      <c r="CF458">
        <v>0.100139</v>
      </c>
      <c r="CG458">
        <v>22.9112</v>
      </c>
      <c r="CH458">
        <v>22.8803</v>
      </c>
      <c r="CI458">
        <v>999.9</v>
      </c>
      <c r="CJ458">
        <v>0</v>
      </c>
      <c r="CK458">
        <v>0</v>
      </c>
      <c r="CL458">
        <v>9980</v>
      </c>
      <c r="CM458">
        <v>0</v>
      </c>
      <c r="CN458">
        <v>3.0984</v>
      </c>
      <c r="CO458">
        <v>599.81</v>
      </c>
      <c r="CP458">
        <v>0.932968</v>
      </c>
      <c r="CQ458">
        <v>0.0670323</v>
      </c>
      <c r="CR458">
        <v>0</v>
      </c>
      <c r="CS458">
        <v>3.718</v>
      </c>
      <c r="CT458">
        <v>4.99951</v>
      </c>
      <c r="CU458">
        <v>84.8695</v>
      </c>
      <c r="CV458">
        <v>4812.51</v>
      </c>
      <c r="CW458">
        <v>37.562</v>
      </c>
      <c r="CX458">
        <v>41.312</v>
      </c>
      <c r="CY458">
        <v>39.937</v>
      </c>
      <c r="CZ458">
        <v>40.875</v>
      </c>
      <c r="DA458">
        <v>39.812</v>
      </c>
      <c r="DB458">
        <v>554.94</v>
      </c>
      <c r="DC458">
        <v>39.87</v>
      </c>
      <c r="DD458">
        <v>0</v>
      </c>
      <c r="DE458">
        <v>1621534455.4</v>
      </c>
      <c r="DF458">
        <v>0</v>
      </c>
      <c r="DG458">
        <v>3.432028</v>
      </c>
      <c r="DH458">
        <v>0.469738464158818</v>
      </c>
      <c r="DI458">
        <v>-4.09052308308805</v>
      </c>
      <c r="DJ458">
        <v>86.629868</v>
      </c>
      <c r="DK458">
        <v>15</v>
      </c>
      <c r="DL458">
        <v>1621533543.5</v>
      </c>
      <c r="DM458" t="s">
        <v>296</v>
      </c>
      <c r="DN458">
        <v>1621533543</v>
      </c>
      <c r="DO458">
        <v>1621533543.5</v>
      </c>
      <c r="DP458">
        <v>4</v>
      </c>
      <c r="DQ458">
        <v>0.002</v>
      </c>
      <c r="DR458">
        <v>0.003</v>
      </c>
      <c r="DS458">
        <v>8.559</v>
      </c>
      <c r="DT458">
        <v>0.154</v>
      </c>
      <c r="DU458">
        <v>420</v>
      </c>
      <c r="DV458">
        <v>13</v>
      </c>
      <c r="DW458">
        <v>1.35</v>
      </c>
      <c r="DX458">
        <v>0.35</v>
      </c>
      <c r="DY458">
        <v>-9.65553195121951</v>
      </c>
      <c r="DZ458">
        <v>-0.187583623693379</v>
      </c>
      <c r="EA458">
        <v>0.310632124304379</v>
      </c>
      <c r="EB458">
        <v>1</v>
      </c>
      <c r="EC458">
        <v>3.44623428571429</v>
      </c>
      <c r="ED458">
        <v>0.00182661643006437</v>
      </c>
      <c r="EE458">
        <v>0.207093142526817</v>
      </c>
      <c r="EF458">
        <v>1</v>
      </c>
      <c r="EG458">
        <v>0.0185763215804878</v>
      </c>
      <c r="EH458">
        <v>0.129243719937282</v>
      </c>
      <c r="EI458">
        <v>0.0154709335237968</v>
      </c>
      <c r="EJ458">
        <v>0</v>
      </c>
      <c r="EK458">
        <v>2</v>
      </c>
      <c r="EL458">
        <v>3</v>
      </c>
      <c r="EM458" t="s">
        <v>306</v>
      </c>
      <c r="EN458">
        <v>100</v>
      </c>
      <c r="EO458">
        <v>100</v>
      </c>
      <c r="EP458">
        <v>13.42</v>
      </c>
      <c r="EQ458">
        <v>0.1526</v>
      </c>
      <c r="ER458">
        <v>5.25304998807394</v>
      </c>
      <c r="ES458">
        <v>0.0095515401478521</v>
      </c>
      <c r="ET458">
        <v>-4.08282145803731e-06</v>
      </c>
      <c r="EU458">
        <v>9.61633180237613e-10</v>
      </c>
      <c r="EV458">
        <v>-0.0133641391554055</v>
      </c>
      <c r="EW458">
        <v>0.00964955815971448</v>
      </c>
      <c r="EX458">
        <v>0.000351754833574242</v>
      </c>
      <c r="EY458">
        <v>-6.74969522547015e-06</v>
      </c>
      <c r="EZ458">
        <v>-1</v>
      </c>
      <c r="FA458">
        <v>-1</v>
      </c>
      <c r="FB458">
        <v>-1</v>
      </c>
      <c r="FC458">
        <v>-1</v>
      </c>
      <c r="FD458">
        <v>15.1</v>
      </c>
      <c r="FE458">
        <v>15.1</v>
      </c>
      <c r="FF458">
        <v>2</v>
      </c>
      <c r="FG458">
        <v>793.831</v>
      </c>
      <c r="FH458">
        <v>741.589</v>
      </c>
      <c r="FI458">
        <v>19.9998</v>
      </c>
      <c r="FJ458">
        <v>26.671</v>
      </c>
      <c r="FK458">
        <v>30</v>
      </c>
      <c r="FL458">
        <v>26.7364</v>
      </c>
      <c r="FM458">
        <v>26.7118</v>
      </c>
      <c r="FN458">
        <v>73.9939</v>
      </c>
      <c r="FO458">
        <v>14.0138</v>
      </c>
      <c r="FP458">
        <v>6.08919</v>
      </c>
      <c r="FQ458">
        <v>20</v>
      </c>
      <c r="FR458">
        <v>1472.97</v>
      </c>
      <c r="FS458">
        <v>12.8266</v>
      </c>
      <c r="FT458">
        <v>100.072</v>
      </c>
      <c r="FU458">
        <v>100.434</v>
      </c>
    </row>
    <row r="459" spans="1:177">
      <c r="A459">
        <v>443</v>
      </c>
      <c r="B459">
        <v>1621534453.6</v>
      </c>
      <c r="C459">
        <v>884.099999904633</v>
      </c>
      <c r="D459" t="s">
        <v>1182</v>
      </c>
      <c r="E459" t="s">
        <v>1183</v>
      </c>
      <c r="G459">
        <v>1621534453.6</v>
      </c>
      <c r="H459">
        <f>CD459*AF459*(BZ459-CA459)/(100*BS459*(1000-AF459*BZ459))</f>
        <v>0</v>
      </c>
      <c r="I459">
        <f>CD459*AF459*(BY459-BX459*(1000-AF459*CA459)/(1000-AF459*BZ459))/(100*BS459)</f>
        <v>0</v>
      </c>
      <c r="J459">
        <f>BX459 - IF(AF459&gt;1, I459*BS459*100.0/(AH459*CL459), 0)</f>
        <v>0</v>
      </c>
      <c r="K459">
        <f>((Q459-H459/2)*J459-I459)/(Q459+H459/2)</f>
        <v>0</v>
      </c>
      <c r="L459">
        <f>K459*(CE459+CF459)/1000.0</f>
        <v>0</v>
      </c>
      <c r="M459">
        <f>(BX459 - IF(AF459&gt;1, I459*BS459*100.0/(AH459*CL459), 0))*(CE459+CF459)/1000.0</f>
        <v>0</v>
      </c>
      <c r="N459">
        <f>2.0/((1/P459-1/O459)+SIGN(P459)*SQRT((1/P459-1/O459)*(1/P459-1/O459) + 4*BT459/((BT459+1)*(BT459+1))*(2*1/P459*1/O459-1/O459*1/O459)))</f>
        <v>0</v>
      </c>
      <c r="O459">
        <f>IF(LEFT(BU459,1)&lt;&gt;"0",IF(LEFT(BU459,1)="1",3.0,BV459),$D$5+$E$5*(CL459*CE459/($K$5*1000))+$F$5*(CL459*CE459/($K$5*1000))*MAX(MIN(BS459,$J$5),$I$5)*MAX(MIN(BS459,$J$5),$I$5)+$G$5*MAX(MIN(BS459,$J$5),$I$5)*(CL459*CE459/($K$5*1000))+$H$5*(CL459*CE459/($K$5*1000))*(CL459*CE459/($K$5*1000)))</f>
        <v>0</v>
      </c>
      <c r="P459">
        <f>H459*(1000-(1000*0.61365*exp(17.502*T459/(240.97+T459))/(CE459+CF459)+BZ459)/2)/(1000*0.61365*exp(17.502*T459/(240.97+T459))/(CE459+CF459)-BZ459)</f>
        <v>0</v>
      </c>
      <c r="Q459">
        <f>1/((BT459+1)/(N459/1.6)+1/(O459/1.37)) + BT459/((BT459+1)/(N459/1.6) + BT459/(O459/1.37))</f>
        <v>0</v>
      </c>
      <c r="R459">
        <f>(BP459*BR459)</f>
        <v>0</v>
      </c>
      <c r="S459">
        <f>(CG459+(R459+2*0.95*5.67E-8*(((CG459+$B$7)+273)^4-(CG459+273)^4)-44100*H459)/(1.84*29.3*O459+8*0.95*5.67E-8*(CG459+273)^3))</f>
        <v>0</v>
      </c>
      <c r="T459">
        <f>($C$7*CH459+$D$7*CI459+$E$7*S459)</f>
        <v>0</v>
      </c>
      <c r="U459">
        <f>0.61365*exp(17.502*T459/(240.97+T459))</f>
        <v>0</v>
      </c>
      <c r="V459">
        <f>(W459/X459*100)</f>
        <v>0</v>
      </c>
      <c r="W459">
        <f>BZ459*(CE459+CF459)/1000</f>
        <v>0</v>
      </c>
      <c r="X459">
        <f>0.61365*exp(17.502*CG459/(240.97+CG459))</f>
        <v>0</v>
      </c>
      <c r="Y459">
        <f>(U459-BZ459*(CE459+CF459)/1000)</f>
        <v>0</v>
      </c>
      <c r="Z459">
        <f>(-H459*44100)</f>
        <v>0</v>
      </c>
      <c r="AA459">
        <f>2*29.3*O459*0.92*(CG459-T459)</f>
        <v>0</v>
      </c>
      <c r="AB459">
        <f>2*0.95*5.67E-8*(((CG459+$B$7)+273)^4-(T459+273)^4)</f>
        <v>0</v>
      </c>
      <c r="AC459">
        <f>R459+AB459+Z459+AA459</f>
        <v>0</v>
      </c>
      <c r="AD459">
        <v>0</v>
      </c>
      <c r="AE459">
        <v>0</v>
      </c>
      <c r="AF459">
        <f>IF(AD459*$H$13&gt;=AH459,1.0,(AH459/(AH459-AD459*$H$13)))</f>
        <v>0</v>
      </c>
      <c r="AG459">
        <f>(AF459-1)*100</f>
        <v>0</v>
      </c>
      <c r="AH459">
        <f>MAX(0,($B$13+$C$13*CL459)/(1+$D$13*CL459)*CE459/(CG459+273)*$E$13)</f>
        <v>0</v>
      </c>
      <c r="AI459" t="s">
        <v>294</v>
      </c>
      <c r="AJ459">
        <v>0</v>
      </c>
      <c r="AK459">
        <v>0</v>
      </c>
      <c r="AL459">
        <f>AK459-AJ459</f>
        <v>0</v>
      </c>
      <c r="AM459">
        <f>AL459/AK459</f>
        <v>0</v>
      </c>
      <c r="AN459">
        <v>0</v>
      </c>
      <c r="AO459" t="s">
        <v>294</v>
      </c>
      <c r="AP459">
        <v>0</v>
      </c>
      <c r="AQ459">
        <v>0</v>
      </c>
      <c r="AR459">
        <f>1-AP459/AQ459</f>
        <v>0</v>
      </c>
      <c r="AS459">
        <v>0.5</v>
      </c>
      <c r="AT459">
        <f>BP459</f>
        <v>0</v>
      </c>
      <c r="AU459">
        <f>I459</f>
        <v>0</v>
      </c>
      <c r="AV459">
        <f>AR459*AS459*AT459</f>
        <v>0</v>
      </c>
      <c r="AW459">
        <f>BB459/AQ459</f>
        <v>0</v>
      </c>
      <c r="AX459">
        <f>(AU459-AN459)/AT459</f>
        <v>0</v>
      </c>
      <c r="AY459">
        <f>(AK459-AQ459)/AQ459</f>
        <v>0</v>
      </c>
      <c r="AZ459" t="s">
        <v>294</v>
      </c>
      <c r="BA459">
        <v>0</v>
      </c>
      <c r="BB459">
        <f>AQ459-BA459</f>
        <v>0</v>
      </c>
      <c r="BC459">
        <f>(AQ459-AP459)/(AQ459-BA459)</f>
        <v>0</v>
      </c>
      <c r="BD459">
        <f>(AK459-AQ459)/(AK459-BA459)</f>
        <v>0</v>
      </c>
      <c r="BE459">
        <f>(AQ459-AP459)/(AQ459-AJ459)</f>
        <v>0</v>
      </c>
      <c r="BF459">
        <f>(AK459-AQ459)/(AK459-AJ459)</f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f>$B$11*CM459+$C$11*CN459+$F$11*CO459*(1-CR459)</f>
        <v>0</v>
      </c>
      <c r="BP459">
        <f>BO459*BQ459</f>
        <v>0</v>
      </c>
      <c r="BQ459">
        <f>($B$11*$D$9+$C$11*$D$9+$F$11*((DB459+CT459)/MAX(DB459+CT459+DC459, 0.1)*$I$9+DC459/MAX(DB459+CT459+DC459, 0.1)*$J$9))/($B$11+$C$11+$F$11)</f>
        <v>0</v>
      </c>
      <c r="BR459">
        <f>($B$11*$K$9+$C$11*$K$9+$F$11*((DB459+CT459)/MAX(DB459+CT459+DC459, 0.1)*$P$9+DC459/MAX(DB459+CT459+DC459, 0.1)*$Q$9))/($B$11+$C$11+$F$11)</f>
        <v>0</v>
      </c>
      <c r="BS459">
        <v>6</v>
      </c>
      <c r="BT459">
        <v>0.5</v>
      </c>
      <c r="BU459" t="s">
        <v>295</v>
      </c>
      <c r="BV459">
        <v>2</v>
      </c>
      <c r="BW459">
        <v>1621534453.6</v>
      </c>
      <c r="BX459">
        <v>1458.02</v>
      </c>
      <c r="BY459">
        <v>1468.1</v>
      </c>
      <c r="BZ459">
        <v>12.884</v>
      </c>
      <c r="CA459">
        <v>12.8651</v>
      </c>
      <c r="CB459">
        <v>1444.59</v>
      </c>
      <c r="CC459">
        <v>12.7314</v>
      </c>
      <c r="CD459">
        <v>699.882</v>
      </c>
      <c r="CE459">
        <v>100.919</v>
      </c>
      <c r="CF459">
        <v>0.0998854</v>
      </c>
      <c r="CG459">
        <v>22.9085</v>
      </c>
      <c r="CH459">
        <v>22.8823</v>
      </c>
      <c r="CI459">
        <v>999.9</v>
      </c>
      <c r="CJ459">
        <v>0</v>
      </c>
      <c r="CK459">
        <v>0</v>
      </c>
      <c r="CL459">
        <v>10060</v>
      </c>
      <c r="CM459">
        <v>0</v>
      </c>
      <c r="CN459">
        <v>3.05316</v>
      </c>
      <c r="CO459">
        <v>600.126</v>
      </c>
      <c r="CP459">
        <v>0.932968</v>
      </c>
      <c r="CQ459">
        <v>0.0670323</v>
      </c>
      <c r="CR459">
        <v>0</v>
      </c>
      <c r="CS459">
        <v>3.2328</v>
      </c>
      <c r="CT459">
        <v>4.99951</v>
      </c>
      <c r="CU459">
        <v>85.1634</v>
      </c>
      <c r="CV459">
        <v>4815.07</v>
      </c>
      <c r="CW459">
        <v>37.562</v>
      </c>
      <c r="CX459">
        <v>41.375</v>
      </c>
      <c r="CY459">
        <v>39.937</v>
      </c>
      <c r="CZ459">
        <v>40.875</v>
      </c>
      <c r="DA459">
        <v>39.812</v>
      </c>
      <c r="DB459">
        <v>555.23</v>
      </c>
      <c r="DC459">
        <v>39.89</v>
      </c>
      <c r="DD459">
        <v>0</v>
      </c>
      <c r="DE459">
        <v>1621534457.2</v>
      </c>
      <c r="DF459">
        <v>0</v>
      </c>
      <c r="DG459">
        <v>3.42947692307692</v>
      </c>
      <c r="DH459">
        <v>0.273497438375346</v>
      </c>
      <c r="DI459">
        <v>-7.22888206436698</v>
      </c>
      <c r="DJ459">
        <v>86.4272</v>
      </c>
      <c r="DK459">
        <v>15</v>
      </c>
      <c r="DL459">
        <v>1621533543.5</v>
      </c>
      <c r="DM459" t="s">
        <v>296</v>
      </c>
      <c r="DN459">
        <v>1621533543</v>
      </c>
      <c r="DO459">
        <v>1621533543.5</v>
      </c>
      <c r="DP459">
        <v>4</v>
      </c>
      <c r="DQ459">
        <v>0.002</v>
      </c>
      <c r="DR459">
        <v>0.003</v>
      </c>
      <c r="DS459">
        <v>8.559</v>
      </c>
      <c r="DT459">
        <v>0.154</v>
      </c>
      <c r="DU459">
        <v>420</v>
      </c>
      <c r="DV459">
        <v>13</v>
      </c>
      <c r="DW459">
        <v>1.35</v>
      </c>
      <c r="DX459">
        <v>0.35</v>
      </c>
      <c r="DY459">
        <v>-9.65281682926829</v>
      </c>
      <c r="DZ459">
        <v>-1.75593721254357</v>
      </c>
      <c r="EA459">
        <v>0.304436724623858</v>
      </c>
      <c r="EB459">
        <v>0</v>
      </c>
      <c r="EC459">
        <v>3.45343529411765</v>
      </c>
      <c r="ED459">
        <v>-0.0560484512112863</v>
      </c>
      <c r="EE459">
        <v>0.201230849117818</v>
      </c>
      <c r="EF459">
        <v>1</v>
      </c>
      <c r="EG459">
        <v>0.0203662535317073</v>
      </c>
      <c r="EH459">
        <v>0.0999708306857143</v>
      </c>
      <c r="EI459">
        <v>0.0144464368640073</v>
      </c>
      <c r="EJ459">
        <v>1</v>
      </c>
      <c r="EK459">
        <v>2</v>
      </c>
      <c r="EL459">
        <v>3</v>
      </c>
      <c r="EM459" t="s">
        <v>306</v>
      </c>
      <c r="EN459">
        <v>100</v>
      </c>
      <c r="EO459">
        <v>100</v>
      </c>
      <c r="EP459">
        <v>13.43</v>
      </c>
      <c r="EQ459">
        <v>0.1526</v>
      </c>
      <c r="ER459">
        <v>5.25304998807394</v>
      </c>
      <c r="ES459">
        <v>0.0095515401478521</v>
      </c>
      <c r="ET459">
        <v>-4.08282145803731e-06</v>
      </c>
      <c r="EU459">
        <v>9.61633180237613e-10</v>
      </c>
      <c r="EV459">
        <v>-0.0133641391554055</v>
      </c>
      <c r="EW459">
        <v>0.00964955815971448</v>
      </c>
      <c r="EX459">
        <v>0.000351754833574242</v>
      </c>
      <c r="EY459">
        <v>-6.74969522547015e-06</v>
      </c>
      <c r="EZ459">
        <v>-1</v>
      </c>
      <c r="FA459">
        <v>-1</v>
      </c>
      <c r="FB459">
        <v>-1</v>
      </c>
      <c r="FC459">
        <v>-1</v>
      </c>
      <c r="FD459">
        <v>15.2</v>
      </c>
      <c r="FE459">
        <v>15.2</v>
      </c>
      <c r="FF459">
        <v>2</v>
      </c>
      <c r="FG459">
        <v>792.763</v>
      </c>
      <c r="FH459">
        <v>741.968</v>
      </c>
      <c r="FI459">
        <v>19.9996</v>
      </c>
      <c r="FJ459">
        <v>26.671</v>
      </c>
      <c r="FK459">
        <v>29.9999</v>
      </c>
      <c r="FL459">
        <v>26.7364</v>
      </c>
      <c r="FM459">
        <v>26.7118</v>
      </c>
      <c r="FN459">
        <v>74.1269</v>
      </c>
      <c r="FO459">
        <v>14.0138</v>
      </c>
      <c r="FP459">
        <v>6.08919</v>
      </c>
      <c r="FQ459">
        <v>20</v>
      </c>
      <c r="FR459">
        <v>1476.34</v>
      </c>
      <c r="FS459">
        <v>12.8265</v>
      </c>
      <c r="FT459">
        <v>100.072</v>
      </c>
      <c r="FU459">
        <v>100.431</v>
      </c>
    </row>
    <row r="460" spans="1:177">
      <c r="A460">
        <v>444</v>
      </c>
      <c r="B460">
        <v>1621534455.6</v>
      </c>
      <c r="C460">
        <v>886.099999904633</v>
      </c>
      <c r="D460" t="s">
        <v>1184</v>
      </c>
      <c r="E460" t="s">
        <v>1185</v>
      </c>
      <c r="G460">
        <v>1621534455.6</v>
      </c>
      <c r="H460">
        <f>CD460*AF460*(BZ460-CA460)/(100*BS460*(1000-AF460*BZ460))</f>
        <v>0</v>
      </c>
      <c r="I460">
        <f>CD460*AF460*(BY460-BX460*(1000-AF460*CA460)/(1000-AF460*BZ460))/(100*BS460)</f>
        <v>0</v>
      </c>
      <c r="J460">
        <f>BX460 - IF(AF460&gt;1, I460*BS460*100.0/(AH460*CL460), 0)</f>
        <v>0</v>
      </c>
      <c r="K460">
        <f>((Q460-H460/2)*J460-I460)/(Q460+H460/2)</f>
        <v>0</v>
      </c>
      <c r="L460">
        <f>K460*(CE460+CF460)/1000.0</f>
        <v>0</v>
      </c>
      <c r="M460">
        <f>(BX460 - IF(AF460&gt;1, I460*BS460*100.0/(AH460*CL460), 0))*(CE460+CF460)/1000.0</f>
        <v>0</v>
      </c>
      <c r="N460">
        <f>2.0/((1/P460-1/O460)+SIGN(P460)*SQRT((1/P460-1/O460)*(1/P460-1/O460) + 4*BT460/((BT460+1)*(BT460+1))*(2*1/P460*1/O460-1/O460*1/O460)))</f>
        <v>0</v>
      </c>
      <c r="O460">
        <f>IF(LEFT(BU460,1)&lt;&gt;"0",IF(LEFT(BU460,1)="1",3.0,BV460),$D$5+$E$5*(CL460*CE460/($K$5*1000))+$F$5*(CL460*CE460/($K$5*1000))*MAX(MIN(BS460,$J$5),$I$5)*MAX(MIN(BS460,$J$5),$I$5)+$G$5*MAX(MIN(BS460,$J$5),$I$5)*(CL460*CE460/($K$5*1000))+$H$5*(CL460*CE460/($K$5*1000))*(CL460*CE460/($K$5*1000)))</f>
        <v>0</v>
      </c>
      <c r="P460">
        <f>H460*(1000-(1000*0.61365*exp(17.502*T460/(240.97+T460))/(CE460+CF460)+BZ460)/2)/(1000*0.61365*exp(17.502*T460/(240.97+T460))/(CE460+CF460)-BZ460)</f>
        <v>0</v>
      </c>
      <c r="Q460">
        <f>1/((BT460+1)/(N460/1.6)+1/(O460/1.37)) + BT460/((BT460+1)/(N460/1.6) + BT460/(O460/1.37))</f>
        <v>0</v>
      </c>
      <c r="R460">
        <f>(BP460*BR460)</f>
        <v>0</v>
      </c>
      <c r="S460">
        <f>(CG460+(R460+2*0.95*5.67E-8*(((CG460+$B$7)+273)^4-(CG460+273)^4)-44100*H460)/(1.84*29.3*O460+8*0.95*5.67E-8*(CG460+273)^3))</f>
        <v>0</v>
      </c>
      <c r="T460">
        <f>($C$7*CH460+$D$7*CI460+$E$7*S460)</f>
        <v>0</v>
      </c>
      <c r="U460">
        <f>0.61365*exp(17.502*T460/(240.97+T460))</f>
        <v>0</v>
      </c>
      <c r="V460">
        <f>(W460/X460*100)</f>
        <v>0</v>
      </c>
      <c r="W460">
        <f>BZ460*(CE460+CF460)/1000</f>
        <v>0</v>
      </c>
      <c r="X460">
        <f>0.61365*exp(17.502*CG460/(240.97+CG460))</f>
        <v>0</v>
      </c>
      <c r="Y460">
        <f>(U460-BZ460*(CE460+CF460)/1000)</f>
        <v>0</v>
      </c>
      <c r="Z460">
        <f>(-H460*44100)</f>
        <v>0</v>
      </c>
      <c r="AA460">
        <f>2*29.3*O460*0.92*(CG460-T460)</f>
        <v>0</v>
      </c>
      <c r="AB460">
        <f>2*0.95*5.67E-8*(((CG460+$B$7)+273)^4-(T460+273)^4)</f>
        <v>0</v>
      </c>
      <c r="AC460">
        <f>R460+AB460+Z460+AA460</f>
        <v>0</v>
      </c>
      <c r="AD460">
        <v>0</v>
      </c>
      <c r="AE460">
        <v>0</v>
      </c>
      <c r="AF460">
        <f>IF(AD460*$H$13&gt;=AH460,1.0,(AH460/(AH460-AD460*$H$13)))</f>
        <v>0</v>
      </c>
      <c r="AG460">
        <f>(AF460-1)*100</f>
        <v>0</v>
      </c>
      <c r="AH460">
        <f>MAX(0,($B$13+$C$13*CL460)/(1+$D$13*CL460)*CE460/(CG460+273)*$E$13)</f>
        <v>0</v>
      </c>
      <c r="AI460" t="s">
        <v>294</v>
      </c>
      <c r="AJ460">
        <v>0</v>
      </c>
      <c r="AK460">
        <v>0</v>
      </c>
      <c r="AL460">
        <f>AK460-AJ460</f>
        <v>0</v>
      </c>
      <c r="AM460">
        <f>AL460/AK460</f>
        <v>0</v>
      </c>
      <c r="AN460">
        <v>0</v>
      </c>
      <c r="AO460" t="s">
        <v>294</v>
      </c>
      <c r="AP460">
        <v>0</v>
      </c>
      <c r="AQ460">
        <v>0</v>
      </c>
      <c r="AR460">
        <f>1-AP460/AQ460</f>
        <v>0</v>
      </c>
      <c r="AS460">
        <v>0.5</v>
      </c>
      <c r="AT460">
        <f>BP460</f>
        <v>0</v>
      </c>
      <c r="AU460">
        <f>I460</f>
        <v>0</v>
      </c>
      <c r="AV460">
        <f>AR460*AS460*AT460</f>
        <v>0</v>
      </c>
      <c r="AW460">
        <f>BB460/AQ460</f>
        <v>0</v>
      </c>
      <c r="AX460">
        <f>(AU460-AN460)/AT460</f>
        <v>0</v>
      </c>
      <c r="AY460">
        <f>(AK460-AQ460)/AQ460</f>
        <v>0</v>
      </c>
      <c r="AZ460" t="s">
        <v>294</v>
      </c>
      <c r="BA460">
        <v>0</v>
      </c>
      <c r="BB460">
        <f>AQ460-BA460</f>
        <v>0</v>
      </c>
      <c r="BC460">
        <f>(AQ460-AP460)/(AQ460-BA460)</f>
        <v>0</v>
      </c>
      <c r="BD460">
        <f>(AK460-AQ460)/(AK460-BA460)</f>
        <v>0</v>
      </c>
      <c r="BE460">
        <f>(AQ460-AP460)/(AQ460-AJ460)</f>
        <v>0</v>
      </c>
      <c r="BF460">
        <f>(AK460-AQ460)/(AK460-AJ460)</f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f>$B$11*CM460+$C$11*CN460+$F$11*CO460*(1-CR460)</f>
        <v>0</v>
      </c>
      <c r="BP460">
        <f>BO460*BQ460</f>
        <v>0</v>
      </c>
      <c r="BQ460">
        <f>($B$11*$D$9+$C$11*$D$9+$F$11*((DB460+CT460)/MAX(DB460+CT460+DC460, 0.1)*$I$9+DC460/MAX(DB460+CT460+DC460, 0.1)*$J$9))/($B$11+$C$11+$F$11)</f>
        <v>0</v>
      </c>
      <c r="BR460">
        <f>($B$11*$K$9+$C$11*$K$9+$F$11*((DB460+CT460)/MAX(DB460+CT460+DC460, 0.1)*$P$9+DC460/MAX(DB460+CT460+DC460, 0.1)*$Q$9))/($B$11+$C$11+$F$11)</f>
        <v>0</v>
      </c>
      <c r="BS460">
        <v>6</v>
      </c>
      <c r="BT460">
        <v>0.5</v>
      </c>
      <c r="BU460" t="s">
        <v>295</v>
      </c>
      <c r="BV460">
        <v>2</v>
      </c>
      <c r="BW460">
        <v>1621534455.6</v>
      </c>
      <c r="BX460">
        <v>1461.39</v>
      </c>
      <c r="BY460">
        <v>1471.34</v>
      </c>
      <c r="BZ460">
        <v>12.8792</v>
      </c>
      <c r="CA460">
        <v>12.8631</v>
      </c>
      <c r="CB460">
        <v>1447.95</v>
      </c>
      <c r="CC460">
        <v>12.7267</v>
      </c>
      <c r="CD460">
        <v>699.781</v>
      </c>
      <c r="CE460">
        <v>100.923</v>
      </c>
      <c r="CF460">
        <v>0.100648</v>
      </c>
      <c r="CG460">
        <v>22.9097</v>
      </c>
      <c r="CH460">
        <v>22.8823</v>
      </c>
      <c r="CI460">
        <v>999.9</v>
      </c>
      <c r="CJ460">
        <v>0</v>
      </c>
      <c r="CK460">
        <v>0</v>
      </c>
      <c r="CL460">
        <v>10020</v>
      </c>
      <c r="CM460">
        <v>0</v>
      </c>
      <c r="CN460">
        <v>3.05316</v>
      </c>
      <c r="CO460">
        <v>600.127</v>
      </c>
      <c r="CP460">
        <v>0.932968</v>
      </c>
      <c r="CQ460">
        <v>0.0670323</v>
      </c>
      <c r="CR460">
        <v>0</v>
      </c>
      <c r="CS460">
        <v>3.231</v>
      </c>
      <c r="CT460">
        <v>4.99951</v>
      </c>
      <c r="CU460">
        <v>85.1437</v>
      </c>
      <c r="CV460">
        <v>4815.08</v>
      </c>
      <c r="CW460">
        <v>37.562</v>
      </c>
      <c r="CX460">
        <v>41.312</v>
      </c>
      <c r="CY460">
        <v>39.937</v>
      </c>
      <c r="CZ460">
        <v>40.875</v>
      </c>
      <c r="DA460">
        <v>39.812</v>
      </c>
      <c r="DB460">
        <v>555.23</v>
      </c>
      <c r="DC460">
        <v>39.89</v>
      </c>
      <c r="DD460">
        <v>0</v>
      </c>
      <c r="DE460">
        <v>1621534459.6</v>
      </c>
      <c r="DF460">
        <v>0</v>
      </c>
      <c r="DG460">
        <v>3.41486153846154</v>
      </c>
      <c r="DH460">
        <v>0.295740170671303</v>
      </c>
      <c r="DI460">
        <v>-9.965900856773</v>
      </c>
      <c r="DJ460">
        <v>86.1585769230769</v>
      </c>
      <c r="DK460">
        <v>15</v>
      </c>
      <c r="DL460">
        <v>1621533543.5</v>
      </c>
      <c r="DM460" t="s">
        <v>296</v>
      </c>
      <c r="DN460">
        <v>1621533543</v>
      </c>
      <c r="DO460">
        <v>1621533543.5</v>
      </c>
      <c r="DP460">
        <v>4</v>
      </c>
      <c r="DQ460">
        <v>0.002</v>
      </c>
      <c r="DR460">
        <v>0.003</v>
      </c>
      <c r="DS460">
        <v>8.559</v>
      </c>
      <c r="DT460">
        <v>0.154</v>
      </c>
      <c r="DU460">
        <v>420</v>
      </c>
      <c r="DV460">
        <v>13</v>
      </c>
      <c r="DW460">
        <v>1.35</v>
      </c>
      <c r="DX460">
        <v>0.35</v>
      </c>
      <c r="DY460">
        <v>-9.69527536585366</v>
      </c>
      <c r="DZ460">
        <v>-2.11809303135888</v>
      </c>
      <c r="EA460">
        <v>0.304496759429251</v>
      </c>
      <c r="EB460">
        <v>0</v>
      </c>
      <c r="EC460">
        <v>3.43300882352941</v>
      </c>
      <c r="ED460">
        <v>0.170437982577711</v>
      </c>
      <c r="EE460">
        <v>0.182345574258212</v>
      </c>
      <c r="EF460">
        <v>1</v>
      </c>
      <c r="EG460">
        <v>0.0218484963902439</v>
      </c>
      <c r="EH460">
        <v>0.0573952965574913</v>
      </c>
      <c r="EI460">
        <v>0.0131099551700187</v>
      </c>
      <c r="EJ460">
        <v>1</v>
      </c>
      <c r="EK460">
        <v>2</v>
      </c>
      <c r="EL460">
        <v>3</v>
      </c>
      <c r="EM460" t="s">
        <v>306</v>
      </c>
      <c r="EN460">
        <v>100</v>
      </c>
      <c r="EO460">
        <v>100</v>
      </c>
      <c r="EP460">
        <v>13.44</v>
      </c>
      <c r="EQ460">
        <v>0.1525</v>
      </c>
      <c r="ER460">
        <v>5.25304998807394</v>
      </c>
      <c r="ES460">
        <v>0.0095515401478521</v>
      </c>
      <c r="ET460">
        <v>-4.08282145803731e-06</v>
      </c>
      <c r="EU460">
        <v>9.61633180237613e-10</v>
      </c>
      <c r="EV460">
        <v>-0.0133641391554055</v>
      </c>
      <c r="EW460">
        <v>0.00964955815971448</v>
      </c>
      <c r="EX460">
        <v>0.000351754833574242</v>
      </c>
      <c r="EY460">
        <v>-6.74969522547015e-06</v>
      </c>
      <c r="EZ460">
        <v>-1</v>
      </c>
      <c r="FA460">
        <v>-1</v>
      </c>
      <c r="FB460">
        <v>-1</v>
      </c>
      <c r="FC460">
        <v>-1</v>
      </c>
      <c r="FD460">
        <v>15.2</v>
      </c>
      <c r="FE460">
        <v>15.2</v>
      </c>
      <c r="FF460">
        <v>2</v>
      </c>
      <c r="FG460">
        <v>793.119</v>
      </c>
      <c r="FH460">
        <v>741.968</v>
      </c>
      <c r="FI460">
        <v>20</v>
      </c>
      <c r="FJ460">
        <v>26.671</v>
      </c>
      <c r="FK460">
        <v>29.9999</v>
      </c>
      <c r="FL460">
        <v>26.7364</v>
      </c>
      <c r="FM460">
        <v>26.7118</v>
      </c>
      <c r="FN460">
        <v>74.2737</v>
      </c>
      <c r="FO460">
        <v>14.0138</v>
      </c>
      <c r="FP460">
        <v>6.08919</v>
      </c>
      <c r="FQ460">
        <v>20</v>
      </c>
      <c r="FR460">
        <v>1479.76</v>
      </c>
      <c r="FS460">
        <v>12.829</v>
      </c>
      <c r="FT460">
        <v>100.074</v>
      </c>
      <c r="FU460">
        <v>100.434</v>
      </c>
    </row>
    <row r="461" spans="1:177">
      <c r="A461">
        <v>445</v>
      </c>
      <c r="B461">
        <v>1621534457.6</v>
      </c>
      <c r="C461">
        <v>888.099999904633</v>
      </c>
      <c r="D461" t="s">
        <v>1186</v>
      </c>
      <c r="E461" t="s">
        <v>1187</v>
      </c>
      <c r="G461">
        <v>1621534457.6</v>
      </c>
      <c r="H461">
        <f>CD461*AF461*(BZ461-CA461)/(100*BS461*(1000-AF461*BZ461))</f>
        <v>0</v>
      </c>
      <c r="I461">
        <f>CD461*AF461*(BY461-BX461*(1000-AF461*CA461)/(1000-AF461*BZ461))/(100*BS461)</f>
        <v>0</v>
      </c>
      <c r="J461">
        <f>BX461 - IF(AF461&gt;1, I461*BS461*100.0/(AH461*CL461), 0)</f>
        <v>0</v>
      </c>
      <c r="K461">
        <f>((Q461-H461/2)*J461-I461)/(Q461+H461/2)</f>
        <v>0</v>
      </c>
      <c r="L461">
        <f>K461*(CE461+CF461)/1000.0</f>
        <v>0</v>
      </c>
      <c r="M461">
        <f>(BX461 - IF(AF461&gt;1, I461*BS461*100.0/(AH461*CL461), 0))*(CE461+CF461)/1000.0</f>
        <v>0</v>
      </c>
      <c r="N461">
        <f>2.0/((1/P461-1/O461)+SIGN(P461)*SQRT((1/P461-1/O461)*(1/P461-1/O461) + 4*BT461/((BT461+1)*(BT461+1))*(2*1/P461*1/O461-1/O461*1/O461)))</f>
        <v>0</v>
      </c>
      <c r="O461">
        <f>IF(LEFT(BU461,1)&lt;&gt;"0",IF(LEFT(BU461,1)="1",3.0,BV461),$D$5+$E$5*(CL461*CE461/($K$5*1000))+$F$5*(CL461*CE461/($K$5*1000))*MAX(MIN(BS461,$J$5),$I$5)*MAX(MIN(BS461,$J$5),$I$5)+$G$5*MAX(MIN(BS461,$J$5),$I$5)*(CL461*CE461/($K$5*1000))+$H$5*(CL461*CE461/($K$5*1000))*(CL461*CE461/($K$5*1000)))</f>
        <v>0</v>
      </c>
      <c r="P461">
        <f>H461*(1000-(1000*0.61365*exp(17.502*T461/(240.97+T461))/(CE461+CF461)+BZ461)/2)/(1000*0.61365*exp(17.502*T461/(240.97+T461))/(CE461+CF461)-BZ461)</f>
        <v>0</v>
      </c>
      <c r="Q461">
        <f>1/((BT461+1)/(N461/1.6)+1/(O461/1.37)) + BT461/((BT461+1)/(N461/1.6) + BT461/(O461/1.37))</f>
        <v>0</v>
      </c>
      <c r="R461">
        <f>(BP461*BR461)</f>
        <v>0</v>
      </c>
      <c r="S461">
        <f>(CG461+(R461+2*0.95*5.67E-8*(((CG461+$B$7)+273)^4-(CG461+273)^4)-44100*H461)/(1.84*29.3*O461+8*0.95*5.67E-8*(CG461+273)^3))</f>
        <v>0</v>
      </c>
      <c r="T461">
        <f>($C$7*CH461+$D$7*CI461+$E$7*S461)</f>
        <v>0</v>
      </c>
      <c r="U461">
        <f>0.61365*exp(17.502*T461/(240.97+T461))</f>
        <v>0</v>
      </c>
      <c r="V461">
        <f>(W461/X461*100)</f>
        <v>0</v>
      </c>
      <c r="W461">
        <f>BZ461*(CE461+CF461)/1000</f>
        <v>0</v>
      </c>
      <c r="X461">
        <f>0.61365*exp(17.502*CG461/(240.97+CG461))</f>
        <v>0</v>
      </c>
      <c r="Y461">
        <f>(U461-BZ461*(CE461+CF461)/1000)</f>
        <v>0</v>
      </c>
      <c r="Z461">
        <f>(-H461*44100)</f>
        <v>0</v>
      </c>
      <c r="AA461">
        <f>2*29.3*O461*0.92*(CG461-T461)</f>
        <v>0</v>
      </c>
      <c r="AB461">
        <f>2*0.95*5.67E-8*(((CG461+$B$7)+273)^4-(T461+273)^4)</f>
        <v>0</v>
      </c>
      <c r="AC461">
        <f>R461+AB461+Z461+AA461</f>
        <v>0</v>
      </c>
      <c r="AD461">
        <v>0</v>
      </c>
      <c r="AE461">
        <v>0</v>
      </c>
      <c r="AF461">
        <f>IF(AD461*$H$13&gt;=AH461,1.0,(AH461/(AH461-AD461*$H$13)))</f>
        <v>0</v>
      </c>
      <c r="AG461">
        <f>(AF461-1)*100</f>
        <v>0</v>
      </c>
      <c r="AH461">
        <f>MAX(0,($B$13+$C$13*CL461)/(1+$D$13*CL461)*CE461/(CG461+273)*$E$13)</f>
        <v>0</v>
      </c>
      <c r="AI461" t="s">
        <v>294</v>
      </c>
      <c r="AJ461">
        <v>0</v>
      </c>
      <c r="AK461">
        <v>0</v>
      </c>
      <c r="AL461">
        <f>AK461-AJ461</f>
        <v>0</v>
      </c>
      <c r="AM461">
        <f>AL461/AK461</f>
        <v>0</v>
      </c>
      <c r="AN461">
        <v>0</v>
      </c>
      <c r="AO461" t="s">
        <v>294</v>
      </c>
      <c r="AP461">
        <v>0</v>
      </c>
      <c r="AQ461">
        <v>0</v>
      </c>
      <c r="AR461">
        <f>1-AP461/AQ461</f>
        <v>0</v>
      </c>
      <c r="AS461">
        <v>0.5</v>
      </c>
      <c r="AT461">
        <f>BP461</f>
        <v>0</v>
      </c>
      <c r="AU461">
        <f>I461</f>
        <v>0</v>
      </c>
      <c r="AV461">
        <f>AR461*AS461*AT461</f>
        <v>0</v>
      </c>
      <c r="AW461">
        <f>BB461/AQ461</f>
        <v>0</v>
      </c>
      <c r="AX461">
        <f>(AU461-AN461)/AT461</f>
        <v>0</v>
      </c>
      <c r="AY461">
        <f>(AK461-AQ461)/AQ461</f>
        <v>0</v>
      </c>
      <c r="AZ461" t="s">
        <v>294</v>
      </c>
      <c r="BA461">
        <v>0</v>
      </c>
      <c r="BB461">
        <f>AQ461-BA461</f>
        <v>0</v>
      </c>
      <c r="BC461">
        <f>(AQ461-AP461)/(AQ461-BA461)</f>
        <v>0</v>
      </c>
      <c r="BD461">
        <f>(AK461-AQ461)/(AK461-BA461)</f>
        <v>0</v>
      </c>
      <c r="BE461">
        <f>(AQ461-AP461)/(AQ461-AJ461)</f>
        <v>0</v>
      </c>
      <c r="BF461">
        <f>(AK461-AQ461)/(AK461-AJ461)</f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f>$B$11*CM461+$C$11*CN461+$F$11*CO461*(1-CR461)</f>
        <v>0</v>
      </c>
      <c r="BP461">
        <f>BO461*BQ461</f>
        <v>0</v>
      </c>
      <c r="BQ461">
        <f>($B$11*$D$9+$C$11*$D$9+$F$11*((DB461+CT461)/MAX(DB461+CT461+DC461, 0.1)*$I$9+DC461/MAX(DB461+CT461+DC461, 0.1)*$J$9))/($B$11+$C$11+$F$11)</f>
        <v>0</v>
      </c>
      <c r="BR461">
        <f>($B$11*$K$9+$C$11*$K$9+$F$11*((DB461+CT461)/MAX(DB461+CT461+DC461, 0.1)*$P$9+DC461/MAX(DB461+CT461+DC461, 0.1)*$Q$9))/($B$11+$C$11+$F$11)</f>
        <v>0</v>
      </c>
      <c r="BS461">
        <v>6</v>
      </c>
      <c r="BT461">
        <v>0.5</v>
      </c>
      <c r="BU461" t="s">
        <v>295</v>
      </c>
      <c r="BV461">
        <v>2</v>
      </c>
      <c r="BW461">
        <v>1621534457.6</v>
      </c>
      <c r="BX461">
        <v>1464.83</v>
      </c>
      <c r="BY461">
        <v>1474.97</v>
      </c>
      <c r="BZ461">
        <v>12.8768</v>
      </c>
      <c r="CA461">
        <v>12.8653</v>
      </c>
      <c r="CB461">
        <v>1451.37</v>
      </c>
      <c r="CC461">
        <v>12.7243</v>
      </c>
      <c r="CD461">
        <v>699.954</v>
      </c>
      <c r="CE461">
        <v>100.924</v>
      </c>
      <c r="CF461">
        <v>0.100259</v>
      </c>
      <c r="CG461">
        <v>22.9097</v>
      </c>
      <c r="CH461">
        <v>22.8823</v>
      </c>
      <c r="CI461">
        <v>999.9</v>
      </c>
      <c r="CJ461">
        <v>0</v>
      </c>
      <c r="CK461">
        <v>0</v>
      </c>
      <c r="CL461">
        <v>10000</v>
      </c>
      <c r="CM461">
        <v>0</v>
      </c>
      <c r="CN461">
        <v>3.05316</v>
      </c>
      <c r="CO461">
        <v>599.807</v>
      </c>
      <c r="CP461">
        <v>0.932968</v>
      </c>
      <c r="CQ461">
        <v>0.0670323</v>
      </c>
      <c r="CR461">
        <v>0</v>
      </c>
      <c r="CS461">
        <v>3.3081</v>
      </c>
      <c r="CT461">
        <v>4.99951</v>
      </c>
      <c r="CU461">
        <v>85.3865</v>
      </c>
      <c r="CV461">
        <v>4812.49</v>
      </c>
      <c r="CW461">
        <v>37.562</v>
      </c>
      <c r="CX461">
        <v>41.375</v>
      </c>
      <c r="CY461">
        <v>39.937</v>
      </c>
      <c r="CZ461">
        <v>40.875</v>
      </c>
      <c r="DA461">
        <v>39.812</v>
      </c>
      <c r="DB461">
        <v>554.94</v>
      </c>
      <c r="DC461">
        <v>39.87</v>
      </c>
      <c r="DD461">
        <v>0</v>
      </c>
      <c r="DE461">
        <v>1621534461.4</v>
      </c>
      <c r="DF461">
        <v>0</v>
      </c>
      <c r="DG461">
        <v>3.432888</v>
      </c>
      <c r="DH461">
        <v>-0.100538461138222</v>
      </c>
      <c r="DI461">
        <v>-10.8209230534956</v>
      </c>
      <c r="DJ461">
        <v>85.936888</v>
      </c>
      <c r="DK461">
        <v>15</v>
      </c>
      <c r="DL461">
        <v>1621533543.5</v>
      </c>
      <c r="DM461" t="s">
        <v>296</v>
      </c>
      <c r="DN461">
        <v>1621533543</v>
      </c>
      <c r="DO461">
        <v>1621533543.5</v>
      </c>
      <c r="DP461">
        <v>4</v>
      </c>
      <c r="DQ461">
        <v>0.002</v>
      </c>
      <c r="DR461">
        <v>0.003</v>
      </c>
      <c r="DS461">
        <v>8.559</v>
      </c>
      <c r="DT461">
        <v>0.154</v>
      </c>
      <c r="DU461">
        <v>420</v>
      </c>
      <c r="DV461">
        <v>13</v>
      </c>
      <c r="DW461">
        <v>1.35</v>
      </c>
      <c r="DX461">
        <v>0.35</v>
      </c>
      <c r="DY461">
        <v>-9.75998341463415</v>
      </c>
      <c r="DZ461">
        <v>-2.32118947735193</v>
      </c>
      <c r="EA461">
        <v>0.319843676288138</v>
      </c>
      <c r="EB461">
        <v>0</v>
      </c>
      <c r="EC461">
        <v>3.42760294117647</v>
      </c>
      <c r="ED461">
        <v>0.13141244428952</v>
      </c>
      <c r="EE461">
        <v>0.179843862812578</v>
      </c>
      <c r="EF461">
        <v>1</v>
      </c>
      <c r="EG461">
        <v>0.022918657804878</v>
      </c>
      <c r="EH461">
        <v>0.00910216348432056</v>
      </c>
      <c r="EI461">
        <v>0.0118552236006337</v>
      </c>
      <c r="EJ461">
        <v>1</v>
      </c>
      <c r="EK461">
        <v>2</v>
      </c>
      <c r="EL461">
        <v>3</v>
      </c>
      <c r="EM461" t="s">
        <v>306</v>
      </c>
      <c r="EN461">
        <v>100</v>
      </c>
      <c r="EO461">
        <v>100</v>
      </c>
      <c r="EP461">
        <v>13.46</v>
      </c>
      <c r="EQ461">
        <v>0.1525</v>
      </c>
      <c r="ER461">
        <v>5.25304998807394</v>
      </c>
      <c r="ES461">
        <v>0.0095515401478521</v>
      </c>
      <c r="ET461">
        <v>-4.08282145803731e-06</v>
      </c>
      <c r="EU461">
        <v>9.61633180237613e-10</v>
      </c>
      <c r="EV461">
        <v>-0.0133641391554055</v>
      </c>
      <c r="EW461">
        <v>0.00964955815971448</v>
      </c>
      <c r="EX461">
        <v>0.000351754833574242</v>
      </c>
      <c r="EY461">
        <v>-6.74969522547015e-06</v>
      </c>
      <c r="EZ461">
        <v>-1</v>
      </c>
      <c r="FA461">
        <v>-1</v>
      </c>
      <c r="FB461">
        <v>-1</v>
      </c>
      <c r="FC461">
        <v>-1</v>
      </c>
      <c r="FD461">
        <v>15.2</v>
      </c>
      <c r="FE461">
        <v>15.2</v>
      </c>
      <c r="FF461">
        <v>2</v>
      </c>
      <c r="FG461">
        <v>792.731</v>
      </c>
      <c r="FH461">
        <v>741.968</v>
      </c>
      <c r="FI461">
        <v>19.9999</v>
      </c>
      <c r="FJ461">
        <v>26.6696</v>
      </c>
      <c r="FK461">
        <v>29.9999</v>
      </c>
      <c r="FL461">
        <v>26.7341</v>
      </c>
      <c r="FM461">
        <v>26.7118</v>
      </c>
      <c r="FN461">
        <v>74.4063</v>
      </c>
      <c r="FO461">
        <v>14.0138</v>
      </c>
      <c r="FP461">
        <v>6.08919</v>
      </c>
      <c r="FQ461">
        <v>20</v>
      </c>
      <c r="FR461">
        <v>1483.13</v>
      </c>
      <c r="FS461">
        <v>12.8315</v>
      </c>
      <c r="FT461">
        <v>100.074</v>
      </c>
      <c r="FU461">
        <v>100.435</v>
      </c>
    </row>
    <row r="462" spans="1:177">
      <c r="A462">
        <v>446</v>
      </c>
      <c r="B462">
        <v>1621534459.6</v>
      </c>
      <c r="C462">
        <v>890.099999904633</v>
      </c>
      <c r="D462" t="s">
        <v>1188</v>
      </c>
      <c r="E462" t="s">
        <v>1189</v>
      </c>
      <c r="G462">
        <v>1621534459.6</v>
      </c>
      <c r="H462">
        <f>CD462*AF462*(BZ462-CA462)/(100*BS462*(1000-AF462*BZ462))</f>
        <v>0</v>
      </c>
      <c r="I462">
        <f>CD462*AF462*(BY462-BX462*(1000-AF462*CA462)/(1000-AF462*BZ462))/(100*BS462)</f>
        <v>0</v>
      </c>
      <c r="J462">
        <f>BX462 - IF(AF462&gt;1, I462*BS462*100.0/(AH462*CL462), 0)</f>
        <v>0</v>
      </c>
      <c r="K462">
        <f>((Q462-H462/2)*J462-I462)/(Q462+H462/2)</f>
        <v>0</v>
      </c>
      <c r="L462">
        <f>K462*(CE462+CF462)/1000.0</f>
        <v>0</v>
      </c>
      <c r="M462">
        <f>(BX462 - IF(AF462&gt;1, I462*BS462*100.0/(AH462*CL462), 0))*(CE462+CF462)/1000.0</f>
        <v>0</v>
      </c>
      <c r="N462">
        <f>2.0/((1/P462-1/O462)+SIGN(P462)*SQRT((1/P462-1/O462)*(1/P462-1/O462) + 4*BT462/((BT462+1)*(BT462+1))*(2*1/P462*1/O462-1/O462*1/O462)))</f>
        <v>0</v>
      </c>
      <c r="O462">
        <f>IF(LEFT(BU462,1)&lt;&gt;"0",IF(LEFT(BU462,1)="1",3.0,BV462),$D$5+$E$5*(CL462*CE462/($K$5*1000))+$F$5*(CL462*CE462/($K$5*1000))*MAX(MIN(BS462,$J$5),$I$5)*MAX(MIN(BS462,$J$5),$I$5)+$G$5*MAX(MIN(BS462,$J$5),$I$5)*(CL462*CE462/($K$5*1000))+$H$5*(CL462*CE462/($K$5*1000))*(CL462*CE462/($K$5*1000)))</f>
        <v>0</v>
      </c>
      <c r="P462">
        <f>H462*(1000-(1000*0.61365*exp(17.502*T462/(240.97+T462))/(CE462+CF462)+BZ462)/2)/(1000*0.61365*exp(17.502*T462/(240.97+T462))/(CE462+CF462)-BZ462)</f>
        <v>0</v>
      </c>
      <c r="Q462">
        <f>1/((BT462+1)/(N462/1.6)+1/(O462/1.37)) + BT462/((BT462+1)/(N462/1.6) + BT462/(O462/1.37))</f>
        <v>0</v>
      </c>
      <c r="R462">
        <f>(BP462*BR462)</f>
        <v>0</v>
      </c>
      <c r="S462">
        <f>(CG462+(R462+2*0.95*5.67E-8*(((CG462+$B$7)+273)^4-(CG462+273)^4)-44100*H462)/(1.84*29.3*O462+8*0.95*5.67E-8*(CG462+273)^3))</f>
        <v>0</v>
      </c>
      <c r="T462">
        <f>($C$7*CH462+$D$7*CI462+$E$7*S462)</f>
        <v>0</v>
      </c>
      <c r="U462">
        <f>0.61365*exp(17.502*T462/(240.97+T462))</f>
        <v>0</v>
      </c>
      <c r="V462">
        <f>(W462/X462*100)</f>
        <v>0</v>
      </c>
      <c r="W462">
        <f>BZ462*(CE462+CF462)/1000</f>
        <v>0</v>
      </c>
      <c r="X462">
        <f>0.61365*exp(17.502*CG462/(240.97+CG462))</f>
        <v>0</v>
      </c>
      <c r="Y462">
        <f>(U462-BZ462*(CE462+CF462)/1000)</f>
        <v>0</v>
      </c>
      <c r="Z462">
        <f>(-H462*44100)</f>
        <v>0</v>
      </c>
      <c r="AA462">
        <f>2*29.3*O462*0.92*(CG462-T462)</f>
        <v>0</v>
      </c>
      <c r="AB462">
        <f>2*0.95*5.67E-8*(((CG462+$B$7)+273)^4-(T462+273)^4)</f>
        <v>0</v>
      </c>
      <c r="AC462">
        <f>R462+AB462+Z462+AA462</f>
        <v>0</v>
      </c>
      <c r="AD462">
        <v>0</v>
      </c>
      <c r="AE462">
        <v>0</v>
      </c>
      <c r="AF462">
        <f>IF(AD462*$H$13&gt;=AH462,1.0,(AH462/(AH462-AD462*$H$13)))</f>
        <v>0</v>
      </c>
      <c r="AG462">
        <f>(AF462-1)*100</f>
        <v>0</v>
      </c>
      <c r="AH462">
        <f>MAX(0,($B$13+$C$13*CL462)/(1+$D$13*CL462)*CE462/(CG462+273)*$E$13)</f>
        <v>0</v>
      </c>
      <c r="AI462" t="s">
        <v>294</v>
      </c>
      <c r="AJ462">
        <v>0</v>
      </c>
      <c r="AK462">
        <v>0</v>
      </c>
      <c r="AL462">
        <f>AK462-AJ462</f>
        <v>0</v>
      </c>
      <c r="AM462">
        <f>AL462/AK462</f>
        <v>0</v>
      </c>
      <c r="AN462">
        <v>0</v>
      </c>
      <c r="AO462" t="s">
        <v>294</v>
      </c>
      <c r="AP462">
        <v>0</v>
      </c>
      <c r="AQ462">
        <v>0</v>
      </c>
      <c r="AR462">
        <f>1-AP462/AQ462</f>
        <v>0</v>
      </c>
      <c r="AS462">
        <v>0.5</v>
      </c>
      <c r="AT462">
        <f>BP462</f>
        <v>0</v>
      </c>
      <c r="AU462">
        <f>I462</f>
        <v>0</v>
      </c>
      <c r="AV462">
        <f>AR462*AS462*AT462</f>
        <v>0</v>
      </c>
      <c r="AW462">
        <f>BB462/AQ462</f>
        <v>0</v>
      </c>
      <c r="AX462">
        <f>(AU462-AN462)/AT462</f>
        <v>0</v>
      </c>
      <c r="AY462">
        <f>(AK462-AQ462)/AQ462</f>
        <v>0</v>
      </c>
      <c r="AZ462" t="s">
        <v>294</v>
      </c>
      <c r="BA462">
        <v>0</v>
      </c>
      <c r="BB462">
        <f>AQ462-BA462</f>
        <v>0</v>
      </c>
      <c r="BC462">
        <f>(AQ462-AP462)/(AQ462-BA462)</f>
        <v>0</v>
      </c>
      <c r="BD462">
        <f>(AK462-AQ462)/(AK462-BA462)</f>
        <v>0</v>
      </c>
      <c r="BE462">
        <f>(AQ462-AP462)/(AQ462-AJ462)</f>
        <v>0</v>
      </c>
      <c r="BF462">
        <f>(AK462-AQ462)/(AK462-AJ462)</f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f>$B$11*CM462+$C$11*CN462+$F$11*CO462*(1-CR462)</f>
        <v>0</v>
      </c>
      <c r="BP462">
        <f>BO462*BQ462</f>
        <v>0</v>
      </c>
      <c r="BQ462">
        <f>($B$11*$D$9+$C$11*$D$9+$F$11*((DB462+CT462)/MAX(DB462+CT462+DC462, 0.1)*$I$9+DC462/MAX(DB462+CT462+DC462, 0.1)*$J$9))/($B$11+$C$11+$F$11)</f>
        <v>0</v>
      </c>
      <c r="BR462">
        <f>($B$11*$K$9+$C$11*$K$9+$F$11*((DB462+CT462)/MAX(DB462+CT462+DC462, 0.1)*$P$9+DC462/MAX(DB462+CT462+DC462, 0.1)*$Q$9))/($B$11+$C$11+$F$11)</f>
        <v>0</v>
      </c>
      <c r="BS462">
        <v>6</v>
      </c>
      <c r="BT462">
        <v>0.5</v>
      </c>
      <c r="BU462" t="s">
        <v>295</v>
      </c>
      <c r="BV462">
        <v>2</v>
      </c>
      <c r="BW462">
        <v>1621534459.6</v>
      </c>
      <c r="BX462">
        <v>1468.27</v>
      </c>
      <c r="BY462">
        <v>1478.38</v>
      </c>
      <c r="BZ462">
        <v>12.8709</v>
      </c>
      <c r="CA462">
        <v>12.8628</v>
      </c>
      <c r="CB462">
        <v>1454.8</v>
      </c>
      <c r="CC462">
        <v>12.7186</v>
      </c>
      <c r="CD462">
        <v>700.12</v>
      </c>
      <c r="CE462">
        <v>100.921</v>
      </c>
      <c r="CF462">
        <v>0.100547</v>
      </c>
      <c r="CG462">
        <v>22.9097</v>
      </c>
      <c r="CH462">
        <v>22.8848</v>
      </c>
      <c r="CI462">
        <v>999.9</v>
      </c>
      <c r="CJ462">
        <v>0</v>
      </c>
      <c r="CK462">
        <v>0</v>
      </c>
      <c r="CL462">
        <v>9960</v>
      </c>
      <c r="CM462">
        <v>0</v>
      </c>
      <c r="CN462">
        <v>3.05316</v>
      </c>
      <c r="CO462">
        <v>599.813</v>
      </c>
      <c r="CP462">
        <v>0.932968</v>
      </c>
      <c r="CQ462">
        <v>0.0670323</v>
      </c>
      <c r="CR462">
        <v>0</v>
      </c>
      <c r="CS462">
        <v>3.1387</v>
      </c>
      <c r="CT462">
        <v>4.99951</v>
      </c>
      <c r="CU462">
        <v>85.1468</v>
      </c>
      <c r="CV462">
        <v>4812.54</v>
      </c>
      <c r="CW462">
        <v>37.562</v>
      </c>
      <c r="CX462">
        <v>41.312</v>
      </c>
      <c r="CY462">
        <v>39.937</v>
      </c>
      <c r="CZ462">
        <v>40.875</v>
      </c>
      <c r="DA462">
        <v>39.812</v>
      </c>
      <c r="DB462">
        <v>554.94</v>
      </c>
      <c r="DC462">
        <v>39.87</v>
      </c>
      <c r="DD462">
        <v>0</v>
      </c>
      <c r="DE462">
        <v>1621534463.2</v>
      </c>
      <c r="DF462">
        <v>0</v>
      </c>
      <c r="DG462">
        <v>3.44202692307692</v>
      </c>
      <c r="DH462">
        <v>-0.564017096197947</v>
      </c>
      <c r="DI462">
        <v>-10.1110324802167</v>
      </c>
      <c r="DJ462">
        <v>85.7350807692308</v>
      </c>
      <c r="DK462">
        <v>15</v>
      </c>
      <c r="DL462">
        <v>1621533543.5</v>
      </c>
      <c r="DM462" t="s">
        <v>296</v>
      </c>
      <c r="DN462">
        <v>1621533543</v>
      </c>
      <c r="DO462">
        <v>1621533543.5</v>
      </c>
      <c r="DP462">
        <v>4</v>
      </c>
      <c r="DQ462">
        <v>0.002</v>
      </c>
      <c r="DR462">
        <v>0.003</v>
      </c>
      <c r="DS462">
        <v>8.559</v>
      </c>
      <c r="DT462">
        <v>0.154</v>
      </c>
      <c r="DU462">
        <v>420</v>
      </c>
      <c r="DV462">
        <v>13</v>
      </c>
      <c r="DW462">
        <v>1.35</v>
      </c>
      <c r="DX462">
        <v>0.35</v>
      </c>
      <c r="DY462">
        <v>-9.83271804878049</v>
      </c>
      <c r="DZ462">
        <v>-2.52226536585366</v>
      </c>
      <c r="EA462">
        <v>0.333280976217347</v>
      </c>
      <c r="EB462">
        <v>0</v>
      </c>
      <c r="EC462">
        <v>3.4393696969697</v>
      </c>
      <c r="ED462">
        <v>-0.0134043057475891</v>
      </c>
      <c r="EE462">
        <v>0.196075871964336</v>
      </c>
      <c r="EF462">
        <v>1</v>
      </c>
      <c r="EG462">
        <v>0.0228646682926829</v>
      </c>
      <c r="EH462">
        <v>-0.037530110174216</v>
      </c>
      <c r="EI462">
        <v>0.0118827806781555</v>
      </c>
      <c r="EJ462">
        <v>1</v>
      </c>
      <c r="EK462">
        <v>2</v>
      </c>
      <c r="EL462">
        <v>3</v>
      </c>
      <c r="EM462" t="s">
        <v>306</v>
      </c>
      <c r="EN462">
        <v>100</v>
      </c>
      <c r="EO462">
        <v>100</v>
      </c>
      <c r="EP462">
        <v>13.47</v>
      </c>
      <c r="EQ462">
        <v>0.1523</v>
      </c>
      <c r="ER462">
        <v>5.25304998807394</v>
      </c>
      <c r="ES462">
        <v>0.0095515401478521</v>
      </c>
      <c r="ET462">
        <v>-4.08282145803731e-06</v>
      </c>
      <c r="EU462">
        <v>9.61633180237613e-10</v>
      </c>
      <c r="EV462">
        <v>-0.0133641391554055</v>
      </c>
      <c r="EW462">
        <v>0.00964955815971448</v>
      </c>
      <c r="EX462">
        <v>0.000351754833574242</v>
      </c>
      <c r="EY462">
        <v>-6.74969522547015e-06</v>
      </c>
      <c r="EZ462">
        <v>-1</v>
      </c>
      <c r="FA462">
        <v>-1</v>
      </c>
      <c r="FB462">
        <v>-1</v>
      </c>
      <c r="FC462">
        <v>-1</v>
      </c>
      <c r="FD462">
        <v>15.3</v>
      </c>
      <c r="FE462">
        <v>15.3</v>
      </c>
      <c r="FF462">
        <v>2</v>
      </c>
      <c r="FG462">
        <v>792.909</v>
      </c>
      <c r="FH462">
        <v>742.158</v>
      </c>
      <c r="FI462">
        <v>19.9998</v>
      </c>
      <c r="FJ462">
        <v>26.6687</v>
      </c>
      <c r="FK462">
        <v>30</v>
      </c>
      <c r="FL462">
        <v>26.7341</v>
      </c>
      <c r="FM462">
        <v>26.7114</v>
      </c>
      <c r="FN462">
        <v>74.5505</v>
      </c>
      <c r="FO462">
        <v>14.0138</v>
      </c>
      <c r="FP462">
        <v>6.08919</v>
      </c>
      <c r="FQ462">
        <v>20</v>
      </c>
      <c r="FR462">
        <v>1486.49</v>
      </c>
      <c r="FS462">
        <v>12.8326</v>
      </c>
      <c r="FT462">
        <v>100.073</v>
      </c>
      <c r="FU462">
        <v>100.435</v>
      </c>
    </row>
    <row r="463" spans="1:177">
      <c r="A463">
        <v>447</v>
      </c>
      <c r="B463">
        <v>1621534461.6</v>
      </c>
      <c r="C463">
        <v>892.099999904633</v>
      </c>
      <c r="D463" t="s">
        <v>1190</v>
      </c>
      <c r="E463" t="s">
        <v>1191</v>
      </c>
      <c r="G463">
        <v>1621534461.6</v>
      </c>
      <c r="H463">
        <f>CD463*AF463*(BZ463-CA463)/(100*BS463*(1000-AF463*BZ463))</f>
        <v>0</v>
      </c>
      <c r="I463">
        <f>CD463*AF463*(BY463-BX463*(1000-AF463*CA463)/(1000-AF463*BZ463))/(100*BS463)</f>
        <v>0</v>
      </c>
      <c r="J463">
        <f>BX463 - IF(AF463&gt;1, I463*BS463*100.0/(AH463*CL463), 0)</f>
        <v>0</v>
      </c>
      <c r="K463">
        <f>((Q463-H463/2)*J463-I463)/(Q463+H463/2)</f>
        <v>0</v>
      </c>
      <c r="L463">
        <f>K463*(CE463+CF463)/1000.0</f>
        <v>0</v>
      </c>
      <c r="M463">
        <f>(BX463 - IF(AF463&gt;1, I463*BS463*100.0/(AH463*CL463), 0))*(CE463+CF463)/1000.0</f>
        <v>0</v>
      </c>
      <c r="N463">
        <f>2.0/((1/P463-1/O463)+SIGN(P463)*SQRT((1/P463-1/O463)*(1/P463-1/O463) + 4*BT463/((BT463+1)*(BT463+1))*(2*1/P463*1/O463-1/O463*1/O463)))</f>
        <v>0</v>
      </c>
      <c r="O463">
        <f>IF(LEFT(BU463,1)&lt;&gt;"0",IF(LEFT(BU463,1)="1",3.0,BV463),$D$5+$E$5*(CL463*CE463/($K$5*1000))+$F$5*(CL463*CE463/($K$5*1000))*MAX(MIN(BS463,$J$5),$I$5)*MAX(MIN(BS463,$J$5),$I$5)+$G$5*MAX(MIN(BS463,$J$5),$I$5)*(CL463*CE463/($K$5*1000))+$H$5*(CL463*CE463/($K$5*1000))*(CL463*CE463/($K$5*1000)))</f>
        <v>0</v>
      </c>
      <c r="P463">
        <f>H463*(1000-(1000*0.61365*exp(17.502*T463/(240.97+T463))/(CE463+CF463)+BZ463)/2)/(1000*0.61365*exp(17.502*T463/(240.97+T463))/(CE463+CF463)-BZ463)</f>
        <v>0</v>
      </c>
      <c r="Q463">
        <f>1/((BT463+1)/(N463/1.6)+1/(O463/1.37)) + BT463/((BT463+1)/(N463/1.6) + BT463/(O463/1.37))</f>
        <v>0</v>
      </c>
      <c r="R463">
        <f>(BP463*BR463)</f>
        <v>0</v>
      </c>
      <c r="S463">
        <f>(CG463+(R463+2*0.95*5.67E-8*(((CG463+$B$7)+273)^4-(CG463+273)^4)-44100*H463)/(1.84*29.3*O463+8*0.95*5.67E-8*(CG463+273)^3))</f>
        <v>0</v>
      </c>
      <c r="T463">
        <f>($C$7*CH463+$D$7*CI463+$E$7*S463)</f>
        <v>0</v>
      </c>
      <c r="U463">
        <f>0.61365*exp(17.502*T463/(240.97+T463))</f>
        <v>0</v>
      </c>
      <c r="V463">
        <f>(W463/X463*100)</f>
        <v>0</v>
      </c>
      <c r="W463">
        <f>BZ463*(CE463+CF463)/1000</f>
        <v>0</v>
      </c>
      <c r="X463">
        <f>0.61365*exp(17.502*CG463/(240.97+CG463))</f>
        <v>0</v>
      </c>
      <c r="Y463">
        <f>(U463-BZ463*(CE463+CF463)/1000)</f>
        <v>0</v>
      </c>
      <c r="Z463">
        <f>(-H463*44100)</f>
        <v>0</v>
      </c>
      <c r="AA463">
        <f>2*29.3*O463*0.92*(CG463-T463)</f>
        <v>0</v>
      </c>
      <c r="AB463">
        <f>2*0.95*5.67E-8*(((CG463+$B$7)+273)^4-(T463+273)^4)</f>
        <v>0</v>
      </c>
      <c r="AC463">
        <f>R463+AB463+Z463+AA463</f>
        <v>0</v>
      </c>
      <c r="AD463">
        <v>0</v>
      </c>
      <c r="AE463">
        <v>0</v>
      </c>
      <c r="AF463">
        <f>IF(AD463*$H$13&gt;=AH463,1.0,(AH463/(AH463-AD463*$H$13)))</f>
        <v>0</v>
      </c>
      <c r="AG463">
        <f>(AF463-1)*100</f>
        <v>0</v>
      </c>
      <c r="AH463">
        <f>MAX(0,($B$13+$C$13*CL463)/(1+$D$13*CL463)*CE463/(CG463+273)*$E$13)</f>
        <v>0</v>
      </c>
      <c r="AI463" t="s">
        <v>294</v>
      </c>
      <c r="AJ463">
        <v>0</v>
      </c>
      <c r="AK463">
        <v>0</v>
      </c>
      <c r="AL463">
        <f>AK463-AJ463</f>
        <v>0</v>
      </c>
      <c r="AM463">
        <f>AL463/AK463</f>
        <v>0</v>
      </c>
      <c r="AN463">
        <v>0</v>
      </c>
      <c r="AO463" t="s">
        <v>294</v>
      </c>
      <c r="AP463">
        <v>0</v>
      </c>
      <c r="AQ463">
        <v>0</v>
      </c>
      <c r="AR463">
        <f>1-AP463/AQ463</f>
        <v>0</v>
      </c>
      <c r="AS463">
        <v>0.5</v>
      </c>
      <c r="AT463">
        <f>BP463</f>
        <v>0</v>
      </c>
      <c r="AU463">
        <f>I463</f>
        <v>0</v>
      </c>
      <c r="AV463">
        <f>AR463*AS463*AT463</f>
        <v>0</v>
      </c>
      <c r="AW463">
        <f>BB463/AQ463</f>
        <v>0</v>
      </c>
      <c r="AX463">
        <f>(AU463-AN463)/AT463</f>
        <v>0</v>
      </c>
      <c r="AY463">
        <f>(AK463-AQ463)/AQ463</f>
        <v>0</v>
      </c>
      <c r="AZ463" t="s">
        <v>294</v>
      </c>
      <c r="BA463">
        <v>0</v>
      </c>
      <c r="BB463">
        <f>AQ463-BA463</f>
        <v>0</v>
      </c>
      <c r="BC463">
        <f>(AQ463-AP463)/(AQ463-BA463)</f>
        <v>0</v>
      </c>
      <c r="BD463">
        <f>(AK463-AQ463)/(AK463-BA463)</f>
        <v>0</v>
      </c>
      <c r="BE463">
        <f>(AQ463-AP463)/(AQ463-AJ463)</f>
        <v>0</v>
      </c>
      <c r="BF463">
        <f>(AK463-AQ463)/(AK463-AJ463)</f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f>$B$11*CM463+$C$11*CN463+$F$11*CO463*(1-CR463)</f>
        <v>0</v>
      </c>
      <c r="BP463">
        <f>BO463*BQ463</f>
        <v>0</v>
      </c>
      <c r="BQ463">
        <f>($B$11*$D$9+$C$11*$D$9+$F$11*((DB463+CT463)/MAX(DB463+CT463+DC463, 0.1)*$I$9+DC463/MAX(DB463+CT463+DC463, 0.1)*$J$9))/($B$11+$C$11+$F$11)</f>
        <v>0</v>
      </c>
      <c r="BR463">
        <f>($B$11*$K$9+$C$11*$K$9+$F$11*((DB463+CT463)/MAX(DB463+CT463+DC463, 0.1)*$P$9+DC463/MAX(DB463+CT463+DC463, 0.1)*$Q$9))/($B$11+$C$11+$F$11)</f>
        <v>0</v>
      </c>
      <c r="BS463">
        <v>6</v>
      </c>
      <c r="BT463">
        <v>0.5</v>
      </c>
      <c r="BU463" t="s">
        <v>295</v>
      </c>
      <c r="BV463">
        <v>2</v>
      </c>
      <c r="BW463">
        <v>1621534461.6</v>
      </c>
      <c r="BX463">
        <v>1471.75</v>
      </c>
      <c r="BY463">
        <v>1482.05</v>
      </c>
      <c r="BZ463">
        <v>12.8684</v>
      </c>
      <c r="CA463">
        <v>12.8591</v>
      </c>
      <c r="CB463">
        <v>1458.27</v>
      </c>
      <c r="CC463">
        <v>12.7161</v>
      </c>
      <c r="CD463">
        <v>700.014</v>
      </c>
      <c r="CE463">
        <v>100.92</v>
      </c>
      <c r="CF463">
        <v>0.100269</v>
      </c>
      <c r="CG463">
        <v>22.9085</v>
      </c>
      <c r="CH463">
        <v>22.8813</v>
      </c>
      <c r="CI463">
        <v>999.9</v>
      </c>
      <c r="CJ463">
        <v>0</v>
      </c>
      <c r="CK463">
        <v>0</v>
      </c>
      <c r="CL463">
        <v>10040</v>
      </c>
      <c r="CM463">
        <v>0</v>
      </c>
      <c r="CN463">
        <v>3.06447</v>
      </c>
      <c r="CO463">
        <v>599.82</v>
      </c>
      <c r="CP463">
        <v>0.932968</v>
      </c>
      <c r="CQ463">
        <v>0.0670323</v>
      </c>
      <c r="CR463">
        <v>0</v>
      </c>
      <c r="CS463">
        <v>3.5034</v>
      </c>
      <c r="CT463">
        <v>4.99951</v>
      </c>
      <c r="CU463">
        <v>85.5754</v>
      </c>
      <c r="CV463">
        <v>4812.6</v>
      </c>
      <c r="CW463">
        <v>37.562</v>
      </c>
      <c r="CX463">
        <v>41.375</v>
      </c>
      <c r="CY463">
        <v>39.937</v>
      </c>
      <c r="CZ463">
        <v>40.875</v>
      </c>
      <c r="DA463">
        <v>39.812</v>
      </c>
      <c r="DB463">
        <v>554.95</v>
      </c>
      <c r="DC463">
        <v>39.87</v>
      </c>
      <c r="DD463">
        <v>0</v>
      </c>
      <c r="DE463">
        <v>1621534465.6</v>
      </c>
      <c r="DF463">
        <v>0</v>
      </c>
      <c r="DG463">
        <v>3.44167692307692</v>
      </c>
      <c r="DH463">
        <v>-0.381545303248808</v>
      </c>
      <c r="DI463">
        <v>-7.83898462581614</v>
      </c>
      <c r="DJ463">
        <v>85.4274884615385</v>
      </c>
      <c r="DK463">
        <v>15</v>
      </c>
      <c r="DL463">
        <v>1621533543.5</v>
      </c>
      <c r="DM463" t="s">
        <v>296</v>
      </c>
      <c r="DN463">
        <v>1621533543</v>
      </c>
      <c r="DO463">
        <v>1621533543.5</v>
      </c>
      <c r="DP463">
        <v>4</v>
      </c>
      <c r="DQ463">
        <v>0.002</v>
      </c>
      <c r="DR463">
        <v>0.003</v>
      </c>
      <c r="DS463">
        <v>8.559</v>
      </c>
      <c r="DT463">
        <v>0.154</v>
      </c>
      <c r="DU463">
        <v>420</v>
      </c>
      <c r="DV463">
        <v>13</v>
      </c>
      <c r="DW463">
        <v>1.35</v>
      </c>
      <c r="DX463">
        <v>0.35</v>
      </c>
      <c r="DY463">
        <v>-9.89149682926829</v>
      </c>
      <c r="DZ463">
        <v>-2.36113505226482</v>
      </c>
      <c r="EA463">
        <v>0.32587334163369</v>
      </c>
      <c r="EB463">
        <v>0</v>
      </c>
      <c r="EC463">
        <v>3.41439117647059</v>
      </c>
      <c r="ED463">
        <v>0.0898698636951511</v>
      </c>
      <c r="EE463">
        <v>0.188236721065363</v>
      </c>
      <c r="EF463">
        <v>1</v>
      </c>
      <c r="EG463">
        <v>0.0221106617073171</v>
      </c>
      <c r="EH463">
        <v>-0.0708062548432054</v>
      </c>
      <c r="EI463">
        <v>0.0124656545885559</v>
      </c>
      <c r="EJ463">
        <v>1</v>
      </c>
      <c r="EK463">
        <v>2</v>
      </c>
      <c r="EL463">
        <v>3</v>
      </c>
      <c r="EM463" t="s">
        <v>306</v>
      </c>
      <c r="EN463">
        <v>100</v>
      </c>
      <c r="EO463">
        <v>100</v>
      </c>
      <c r="EP463">
        <v>13.48</v>
      </c>
      <c r="EQ463">
        <v>0.1523</v>
      </c>
      <c r="ER463">
        <v>5.25304998807394</v>
      </c>
      <c r="ES463">
        <v>0.0095515401478521</v>
      </c>
      <c r="ET463">
        <v>-4.08282145803731e-06</v>
      </c>
      <c r="EU463">
        <v>9.61633180237613e-10</v>
      </c>
      <c r="EV463">
        <v>-0.0133641391554055</v>
      </c>
      <c r="EW463">
        <v>0.00964955815971448</v>
      </c>
      <c r="EX463">
        <v>0.000351754833574242</v>
      </c>
      <c r="EY463">
        <v>-6.74969522547015e-06</v>
      </c>
      <c r="EZ463">
        <v>-1</v>
      </c>
      <c r="FA463">
        <v>-1</v>
      </c>
      <c r="FB463">
        <v>-1</v>
      </c>
      <c r="FC463">
        <v>-1</v>
      </c>
      <c r="FD463">
        <v>15.3</v>
      </c>
      <c r="FE463">
        <v>15.3</v>
      </c>
      <c r="FF463">
        <v>2</v>
      </c>
      <c r="FG463">
        <v>792.908</v>
      </c>
      <c r="FH463">
        <v>741.937</v>
      </c>
      <c r="FI463">
        <v>19.9996</v>
      </c>
      <c r="FJ463">
        <v>26.6687</v>
      </c>
      <c r="FK463">
        <v>29.9999</v>
      </c>
      <c r="FL463">
        <v>26.7341</v>
      </c>
      <c r="FM463">
        <v>26.7095</v>
      </c>
      <c r="FN463">
        <v>74.6906</v>
      </c>
      <c r="FO463">
        <v>14.0138</v>
      </c>
      <c r="FP463">
        <v>6.08919</v>
      </c>
      <c r="FQ463">
        <v>20</v>
      </c>
      <c r="FR463">
        <v>1489.83</v>
      </c>
      <c r="FS463">
        <v>12.8326</v>
      </c>
      <c r="FT463">
        <v>100.075</v>
      </c>
      <c r="FU463">
        <v>100.433</v>
      </c>
    </row>
    <row r="464" spans="1:177">
      <c r="A464">
        <v>448</v>
      </c>
      <c r="B464">
        <v>1621534463.6</v>
      </c>
      <c r="C464">
        <v>894.099999904633</v>
      </c>
      <c r="D464" t="s">
        <v>1192</v>
      </c>
      <c r="E464" t="s">
        <v>1193</v>
      </c>
      <c r="G464">
        <v>1621534463.6</v>
      </c>
      <c r="H464">
        <f>CD464*AF464*(BZ464-CA464)/(100*BS464*(1000-AF464*BZ464))</f>
        <v>0</v>
      </c>
      <c r="I464">
        <f>CD464*AF464*(BY464-BX464*(1000-AF464*CA464)/(1000-AF464*BZ464))/(100*BS464)</f>
        <v>0</v>
      </c>
      <c r="J464">
        <f>BX464 - IF(AF464&gt;1, I464*BS464*100.0/(AH464*CL464), 0)</f>
        <v>0</v>
      </c>
      <c r="K464">
        <f>((Q464-H464/2)*J464-I464)/(Q464+H464/2)</f>
        <v>0</v>
      </c>
      <c r="L464">
        <f>K464*(CE464+CF464)/1000.0</f>
        <v>0</v>
      </c>
      <c r="M464">
        <f>(BX464 - IF(AF464&gt;1, I464*BS464*100.0/(AH464*CL464), 0))*(CE464+CF464)/1000.0</f>
        <v>0</v>
      </c>
      <c r="N464">
        <f>2.0/((1/P464-1/O464)+SIGN(P464)*SQRT((1/P464-1/O464)*(1/P464-1/O464) + 4*BT464/((BT464+1)*(BT464+1))*(2*1/P464*1/O464-1/O464*1/O464)))</f>
        <v>0</v>
      </c>
      <c r="O464">
        <f>IF(LEFT(BU464,1)&lt;&gt;"0",IF(LEFT(BU464,1)="1",3.0,BV464),$D$5+$E$5*(CL464*CE464/($K$5*1000))+$F$5*(CL464*CE464/($K$5*1000))*MAX(MIN(BS464,$J$5),$I$5)*MAX(MIN(BS464,$J$5),$I$5)+$G$5*MAX(MIN(BS464,$J$5),$I$5)*(CL464*CE464/($K$5*1000))+$H$5*(CL464*CE464/($K$5*1000))*(CL464*CE464/($K$5*1000)))</f>
        <v>0</v>
      </c>
      <c r="P464">
        <f>H464*(1000-(1000*0.61365*exp(17.502*T464/(240.97+T464))/(CE464+CF464)+BZ464)/2)/(1000*0.61365*exp(17.502*T464/(240.97+T464))/(CE464+CF464)-BZ464)</f>
        <v>0</v>
      </c>
      <c r="Q464">
        <f>1/((BT464+1)/(N464/1.6)+1/(O464/1.37)) + BT464/((BT464+1)/(N464/1.6) + BT464/(O464/1.37))</f>
        <v>0</v>
      </c>
      <c r="R464">
        <f>(BP464*BR464)</f>
        <v>0</v>
      </c>
      <c r="S464">
        <f>(CG464+(R464+2*0.95*5.67E-8*(((CG464+$B$7)+273)^4-(CG464+273)^4)-44100*H464)/(1.84*29.3*O464+8*0.95*5.67E-8*(CG464+273)^3))</f>
        <v>0</v>
      </c>
      <c r="T464">
        <f>($C$7*CH464+$D$7*CI464+$E$7*S464)</f>
        <v>0</v>
      </c>
      <c r="U464">
        <f>0.61365*exp(17.502*T464/(240.97+T464))</f>
        <v>0</v>
      </c>
      <c r="V464">
        <f>(W464/X464*100)</f>
        <v>0</v>
      </c>
      <c r="W464">
        <f>BZ464*(CE464+CF464)/1000</f>
        <v>0</v>
      </c>
      <c r="X464">
        <f>0.61365*exp(17.502*CG464/(240.97+CG464))</f>
        <v>0</v>
      </c>
      <c r="Y464">
        <f>(U464-BZ464*(CE464+CF464)/1000)</f>
        <v>0</v>
      </c>
      <c r="Z464">
        <f>(-H464*44100)</f>
        <v>0</v>
      </c>
      <c r="AA464">
        <f>2*29.3*O464*0.92*(CG464-T464)</f>
        <v>0</v>
      </c>
      <c r="AB464">
        <f>2*0.95*5.67E-8*(((CG464+$B$7)+273)^4-(T464+273)^4)</f>
        <v>0</v>
      </c>
      <c r="AC464">
        <f>R464+AB464+Z464+AA464</f>
        <v>0</v>
      </c>
      <c r="AD464">
        <v>0</v>
      </c>
      <c r="AE464">
        <v>0</v>
      </c>
      <c r="AF464">
        <f>IF(AD464*$H$13&gt;=AH464,1.0,(AH464/(AH464-AD464*$H$13)))</f>
        <v>0</v>
      </c>
      <c r="AG464">
        <f>(AF464-1)*100</f>
        <v>0</v>
      </c>
      <c r="AH464">
        <f>MAX(0,($B$13+$C$13*CL464)/(1+$D$13*CL464)*CE464/(CG464+273)*$E$13)</f>
        <v>0</v>
      </c>
      <c r="AI464" t="s">
        <v>294</v>
      </c>
      <c r="AJ464">
        <v>0</v>
      </c>
      <c r="AK464">
        <v>0</v>
      </c>
      <c r="AL464">
        <f>AK464-AJ464</f>
        <v>0</v>
      </c>
      <c r="AM464">
        <f>AL464/AK464</f>
        <v>0</v>
      </c>
      <c r="AN464">
        <v>0</v>
      </c>
      <c r="AO464" t="s">
        <v>294</v>
      </c>
      <c r="AP464">
        <v>0</v>
      </c>
      <c r="AQ464">
        <v>0</v>
      </c>
      <c r="AR464">
        <f>1-AP464/AQ464</f>
        <v>0</v>
      </c>
      <c r="AS464">
        <v>0.5</v>
      </c>
      <c r="AT464">
        <f>BP464</f>
        <v>0</v>
      </c>
      <c r="AU464">
        <f>I464</f>
        <v>0</v>
      </c>
      <c r="AV464">
        <f>AR464*AS464*AT464</f>
        <v>0</v>
      </c>
      <c r="AW464">
        <f>BB464/AQ464</f>
        <v>0</v>
      </c>
      <c r="AX464">
        <f>(AU464-AN464)/AT464</f>
        <v>0</v>
      </c>
      <c r="AY464">
        <f>(AK464-AQ464)/AQ464</f>
        <v>0</v>
      </c>
      <c r="AZ464" t="s">
        <v>294</v>
      </c>
      <c r="BA464">
        <v>0</v>
      </c>
      <c r="BB464">
        <f>AQ464-BA464</f>
        <v>0</v>
      </c>
      <c r="BC464">
        <f>(AQ464-AP464)/(AQ464-BA464)</f>
        <v>0</v>
      </c>
      <c r="BD464">
        <f>(AK464-AQ464)/(AK464-BA464)</f>
        <v>0</v>
      </c>
      <c r="BE464">
        <f>(AQ464-AP464)/(AQ464-AJ464)</f>
        <v>0</v>
      </c>
      <c r="BF464">
        <f>(AK464-AQ464)/(AK464-AJ464)</f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f>$B$11*CM464+$C$11*CN464+$F$11*CO464*(1-CR464)</f>
        <v>0</v>
      </c>
      <c r="BP464">
        <f>BO464*BQ464</f>
        <v>0</v>
      </c>
      <c r="BQ464">
        <f>($B$11*$D$9+$C$11*$D$9+$F$11*((DB464+CT464)/MAX(DB464+CT464+DC464, 0.1)*$I$9+DC464/MAX(DB464+CT464+DC464, 0.1)*$J$9))/($B$11+$C$11+$F$11)</f>
        <v>0</v>
      </c>
      <c r="BR464">
        <f>($B$11*$K$9+$C$11*$K$9+$F$11*((DB464+CT464)/MAX(DB464+CT464+DC464, 0.1)*$P$9+DC464/MAX(DB464+CT464+DC464, 0.1)*$Q$9))/($B$11+$C$11+$F$11)</f>
        <v>0</v>
      </c>
      <c r="BS464">
        <v>6</v>
      </c>
      <c r="BT464">
        <v>0.5</v>
      </c>
      <c r="BU464" t="s">
        <v>295</v>
      </c>
      <c r="BV464">
        <v>2</v>
      </c>
      <c r="BW464">
        <v>1621534463.6</v>
      </c>
      <c r="BX464">
        <v>1475.37</v>
      </c>
      <c r="BY464">
        <v>1485.63</v>
      </c>
      <c r="BZ464">
        <v>12.8664</v>
      </c>
      <c r="CA464">
        <v>12.8571</v>
      </c>
      <c r="CB464">
        <v>1461.87</v>
      </c>
      <c r="CC464">
        <v>12.7141</v>
      </c>
      <c r="CD464">
        <v>699.948</v>
      </c>
      <c r="CE464">
        <v>100.915</v>
      </c>
      <c r="CF464">
        <v>0.10009</v>
      </c>
      <c r="CG464">
        <v>22.9089</v>
      </c>
      <c r="CH464">
        <v>22.8666</v>
      </c>
      <c r="CI464">
        <v>999.9</v>
      </c>
      <c r="CJ464">
        <v>0</v>
      </c>
      <c r="CK464">
        <v>0</v>
      </c>
      <c r="CL464">
        <v>9950</v>
      </c>
      <c r="CM464">
        <v>0</v>
      </c>
      <c r="CN464">
        <v>3.1097</v>
      </c>
      <c r="CO464">
        <v>599.808</v>
      </c>
      <c r="CP464">
        <v>0.932968</v>
      </c>
      <c r="CQ464">
        <v>0.0670323</v>
      </c>
      <c r="CR464">
        <v>0</v>
      </c>
      <c r="CS464">
        <v>3.3325</v>
      </c>
      <c r="CT464">
        <v>4.99951</v>
      </c>
      <c r="CU464">
        <v>86.5852</v>
      </c>
      <c r="CV464">
        <v>4812.5</v>
      </c>
      <c r="CW464">
        <v>37.5</v>
      </c>
      <c r="CX464">
        <v>41.375</v>
      </c>
      <c r="CY464">
        <v>39.937</v>
      </c>
      <c r="CZ464">
        <v>40.875</v>
      </c>
      <c r="DA464">
        <v>39.812</v>
      </c>
      <c r="DB464">
        <v>554.94</v>
      </c>
      <c r="DC464">
        <v>39.87</v>
      </c>
      <c r="DD464">
        <v>0</v>
      </c>
      <c r="DE464">
        <v>1621534467.4</v>
      </c>
      <c r="DF464">
        <v>0</v>
      </c>
      <c r="DG464">
        <v>3.43338</v>
      </c>
      <c r="DH464">
        <v>-0.479646152561607</v>
      </c>
      <c r="DI464">
        <v>0.815284615100536</v>
      </c>
      <c r="DJ464">
        <v>85.32486</v>
      </c>
      <c r="DK464">
        <v>15</v>
      </c>
      <c r="DL464">
        <v>1621533543.5</v>
      </c>
      <c r="DM464" t="s">
        <v>296</v>
      </c>
      <c r="DN464">
        <v>1621533543</v>
      </c>
      <c r="DO464">
        <v>1621533543.5</v>
      </c>
      <c r="DP464">
        <v>4</v>
      </c>
      <c r="DQ464">
        <v>0.002</v>
      </c>
      <c r="DR464">
        <v>0.003</v>
      </c>
      <c r="DS464">
        <v>8.559</v>
      </c>
      <c r="DT464">
        <v>0.154</v>
      </c>
      <c r="DU464">
        <v>420</v>
      </c>
      <c r="DV464">
        <v>13</v>
      </c>
      <c r="DW464">
        <v>1.35</v>
      </c>
      <c r="DX464">
        <v>0.35</v>
      </c>
      <c r="DY464">
        <v>-9.98996487804878</v>
      </c>
      <c r="DZ464">
        <v>-2.4113000696864</v>
      </c>
      <c r="EA464">
        <v>0.323683670731404</v>
      </c>
      <c r="EB464">
        <v>0</v>
      </c>
      <c r="EC464">
        <v>3.43198235294118</v>
      </c>
      <c r="ED464">
        <v>-0.056220776295701</v>
      </c>
      <c r="EE464">
        <v>0.182112716341521</v>
      </c>
      <c r="EF464">
        <v>1</v>
      </c>
      <c r="EG464">
        <v>0.0216761112195122</v>
      </c>
      <c r="EH464">
        <v>-0.109349781114983</v>
      </c>
      <c r="EI464">
        <v>0.012845547424895</v>
      </c>
      <c r="EJ464">
        <v>0</v>
      </c>
      <c r="EK464">
        <v>1</v>
      </c>
      <c r="EL464">
        <v>3</v>
      </c>
      <c r="EM464" t="s">
        <v>343</v>
      </c>
      <c r="EN464">
        <v>100</v>
      </c>
      <c r="EO464">
        <v>100</v>
      </c>
      <c r="EP464">
        <v>13.5</v>
      </c>
      <c r="EQ464">
        <v>0.1523</v>
      </c>
      <c r="ER464">
        <v>5.25304998807394</v>
      </c>
      <c r="ES464">
        <v>0.0095515401478521</v>
      </c>
      <c r="ET464">
        <v>-4.08282145803731e-06</v>
      </c>
      <c r="EU464">
        <v>9.61633180237613e-10</v>
      </c>
      <c r="EV464">
        <v>-0.0133641391554055</v>
      </c>
      <c r="EW464">
        <v>0.00964955815971448</v>
      </c>
      <c r="EX464">
        <v>0.000351754833574242</v>
      </c>
      <c r="EY464">
        <v>-6.74969522547015e-06</v>
      </c>
      <c r="EZ464">
        <v>-1</v>
      </c>
      <c r="FA464">
        <v>-1</v>
      </c>
      <c r="FB464">
        <v>-1</v>
      </c>
      <c r="FC464">
        <v>-1</v>
      </c>
      <c r="FD464">
        <v>15.3</v>
      </c>
      <c r="FE464">
        <v>15.3</v>
      </c>
      <c r="FF464">
        <v>2</v>
      </c>
      <c r="FG464">
        <v>793.086</v>
      </c>
      <c r="FH464">
        <v>741.747</v>
      </c>
      <c r="FI464">
        <v>19.9998</v>
      </c>
      <c r="FJ464">
        <v>26.6687</v>
      </c>
      <c r="FK464">
        <v>29.9999</v>
      </c>
      <c r="FL464">
        <v>26.7341</v>
      </c>
      <c r="FM464">
        <v>26.7095</v>
      </c>
      <c r="FN464">
        <v>74.814</v>
      </c>
      <c r="FO464">
        <v>14.0138</v>
      </c>
      <c r="FP464">
        <v>6.08919</v>
      </c>
      <c r="FQ464">
        <v>20</v>
      </c>
      <c r="FR464">
        <v>1493.19</v>
      </c>
      <c r="FS464">
        <v>12.8326</v>
      </c>
      <c r="FT464">
        <v>100.074</v>
      </c>
      <c r="FU464">
        <v>100.435</v>
      </c>
    </row>
    <row r="465" spans="1:177">
      <c r="A465">
        <v>449</v>
      </c>
      <c r="B465">
        <v>1621534465.6</v>
      </c>
      <c r="C465">
        <v>896.099999904633</v>
      </c>
      <c r="D465" t="s">
        <v>1194</v>
      </c>
      <c r="E465" t="s">
        <v>1195</v>
      </c>
      <c r="G465">
        <v>1621534465.6</v>
      </c>
      <c r="H465">
        <f>CD465*AF465*(BZ465-CA465)/(100*BS465*(1000-AF465*BZ465))</f>
        <v>0</v>
      </c>
      <c r="I465">
        <f>CD465*AF465*(BY465-BX465*(1000-AF465*CA465)/(1000-AF465*BZ465))/(100*BS465)</f>
        <v>0</v>
      </c>
      <c r="J465">
        <f>BX465 - IF(AF465&gt;1, I465*BS465*100.0/(AH465*CL465), 0)</f>
        <v>0</v>
      </c>
      <c r="K465">
        <f>((Q465-H465/2)*J465-I465)/(Q465+H465/2)</f>
        <v>0</v>
      </c>
      <c r="L465">
        <f>K465*(CE465+CF465)/1000.0</f>
        <v>0</v>
      </c>
      <c r="M465">
        <f>(BX465 - IF(AF465&gt;1, I465*BS465*100.0/(AH465*CL465), 0))*(CE465+CF465)/1000.0</f>
        <v>0</v>
      </c>
      <c r="N465">
        <f>2.0/((1/P465-1/O465)+SIGN(P465)*SQRT((1/P465-1/O465)*(1/P465-1/O465) + 4*BT465/((BT465+1)*(BT465+1))*(2*1/P465*1/O465-1/O465*1/O465)))</f>
        <v>0</v>
      </c>
      <c r="O465">
        <f>IF(LEFT(BU465,1)&lt;&gt;"0",IF(LEFT(BU465,1)="1",3.0,BV465),$D$5+$E$5*(CL465*CE465/($K$5*1000))+$F$5*(CL465*CE465/($K$5*1000))*MAX(MIN(BS465,$J$5),$I$5)*MAX(MIN(BS465,$J$5),$I$5)+$G$5*MAX(MIN(BS465,$J$5),$I$5)*(CL465*CE465/($K$5*1000))+$H$5*(CL465*CE465/($K$5*1000))*(CL465*CE465/($K$5*1000)))</f>
        <v>0</v>
      </c>
      <c r="P465">
        <f>H465*(1000-(1000*0.61365*exp(17.502*T465/(240.97+T465))/(CE465+CF465)+BZ465)/2)/(1000*0.61365*exp(17.502*T465/(240.97+T465))/(CE465+CF465)-BZ465)</f>
        <v>0</v>
      </c>
      <c r="Q465">
        <f>1/((BT465+1)/(N465/1.6)+1/(O465/1.37)) + BT465/((BT465+1)/(N465/1.6) + BT465/(O465/1.37))</f>
        <v>0</v>
      </c>
      <c r="R465">
        <f>(BP465*BR465)</f>
        <v>0</v>
      </c>
      <c r="S465">
        <f>(CG465+(R465+2*0.95*5.67E-8*(((CG465+$B$7)+273)^4-(CG465+273)^4)-44100*H465)/(1.84*29.3*O465+8*0.95*5.67E-8*(CG465+273)^3))</f>
        <v>0</v>
      </c>
      <c r="T465">
        <f>($C$7*CH465+$D$7*CI465+$E$7*S465)</f>
        <v>0</v>
      </c>
      <c r="U465">
        <f>0.61365*exp(17.502*T465/(240.97+T465))</f>
        <v>0</v>
      </c>
      <c r="V465">
        <f>(W465/X465*100)</f>
        <v>0</v>
      </c>
      <c r="W465">
        <f>BZ465*(CE465+CF465)/1000</f>
        <v>0</v>
      </c>
      <c r="X465">
        <f>0.61365*exp(17.502*CG465/(240.97+CG465))</f>
        <v>0</v>
      </c>
      <c r="Y465">
        <f>(U465-BZ465*(CE465+CF465)/1000)</f>
        <v>0</v>
      </c>
      <c r="Z465">
        <f>(-H465*44100)</f>
        <v>0</v>
      </c>
      <c r="AA465">
        <f>2*29.3*O465*0.92*(CG465-T465)</f>
        <v>0</v>
      </c>
      <c r="AB465">
        <f>2*0.95*5.67E-8*(((CG465+$B$7)+273)^4-(T465+273)^4)</f>
        <v>0</v>
      </c>
      <c r="AC465">
        <f>R465+AB465+Z465+AA465</f>
        <v>0</v>
      </c>
      <c r="AD465">
        <v>0</v>
      </c>
      <c r="AE465">
        <v>0</v>
      </c>
      <c r="AF465">
        <f>IF(AD465*$H$13&gt;=AH465,1.0,(AH465/(AH465-AD465*$H$13)))</f>
        <v>0</v>
      </c>
      <c r="AG465">
        <f>(AF465-1)*100</f>
        <v>0</v>
      </c>
      <c r="AH465">
        <f>MAX(0,($B$13+$C$13*CL465)/(1+$D$13*CL465)*CE465/(CG465+273)*$E$13)</f>
        <v>0</v>
      </c>
      <c r="AI465" t="s">
        <v>294</v>
      </c>
      <c r="AJ465">
        <v>0</v>
      </c>
      <c r="AK465">
        <v>0</v>
      </c>
      <c r="AL465">
        <f>AK465-AJ465</f>
        <v>0</v>
      </c>
      <c r="AM465">
        <f>AL465/AK465</f>
        <v>0</v>
      </c>
      <c r="AN465">
        <v>0</v>
      </c>
      <c r="AO465" t="s">
        <v>294</v>
      </c>
      <c r="AP465">
        <v>0</v>
      </c>
      <c r="AQ465">
        <v>0</v>
      </c>
      <c r="AR465">
        <f>1-AP465/AQ465</f>
        <v>0</v>
      </c>
      <c r="AS465">
        <v>0.5</v>
      </c>
      <c r="AT465">
        <f>BP465</f>
        <v>0</v>
      </c>
      <c r="AU465">
        <f>I465</f>
        <v>0</v>
      </c>
      <c r="AV465">
        <f>AR465*AS465*AT465</f>
        <v>0</v>
      </c>
      <c r="AW465">
        <f>BB465/AQ465</f>
        <v>0</v>
      </c>
      <c r="AX465">
        <f>(AU465-AN465)/AT465</f>
        <v>0</v>
      </c>
      <c r="AY465">
        <f>(AK465-AQ465)/AQ465</f>
        <v>0</v>
      </c>
      <c r="AZ465" t="s">
        <v>294</v>
      </c>
      <c r="BA465">
        <v>0</v>
      </c>
      <c r="BB465">
        <f>AQ465-BA465</f>
        <v>0</v>
      </c>
      <c r="BC465">
        <f>(AQ465-AP465)/(AQ465-BA465)</f>
        <v>0</v>
      </c>
      <c r="BD465">
        <f>(AK465-AQ465)/(AK465-BA465)</f>
        <v>0</v>
      </c>
      <c r="BE465">
        <f>(AQ465-AP465)/(AQ465-AJ465)</f>
        <v>0</v>
      </c>
      <c r="BF465">
        <f>(AK465-AQ465)/(AK465-AJ465)</f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f>$B$11*CM465+$C$11*CN465+$F$11*CO465*(1-CR465)</f>
        <v>0</v>
      </c>
      <c r="BP465">
        <f>BO465*BQ465</f>
        <v>0</v>
      </c>
      <c r="BQ465">
        <f>($B$11*$D$9+$C$11*$D$9+$F$11*((DB465+CT465)/MAX(DB465+CT465+DC465, 0.1)*$I$9+DC465/MAX(DB465+CT465+DC465, 0.1)*$J$9))/($B$11+$C$11+$F$11)</f>
        <v>0</v>
      </c>
      <c r="BR465">
        <f>($B$11*$K$9+$C$11*$K$9+$F$11*((DB465+CT465)/MAX(DB465+CT465+DC465, 0.1)*$P$9+DC465/MAX(DB465+CT465+DC465, 0.1)*$Q$9))/($B$11+$C$11+$F$11)</f>
        <v>0</v>
      </c>
      <c r="BS465">
        <v>6</v>
      </c>
      <c r="BT465">
        <v>0.5</v>
      </c>
      <c r="BU465" t="s">
        <v>295</v>
      </c>
      <c r="BV465">
        <v>2</v>
      </c>
      <c r="BW465">
        <v>1621534465.6</v>
      </c>
      <c r="BX465">
        <v>1478.54</v>
      </c>
      <c r="BY465">
        <v>1488.38</v>
      </c>
      <c r="BZ465">
        <v>12.8594</v>
      </c>
      <c r="CA465">
        <v>12.8573</v>
      </c>
      <c r="CB465">
        <v>1465.03</v>
      </c>
      <c r="CC465">
        <v>12.7072</v>
      </c>
      <c r="CD465">
        <v>700.03</v>
      </c>
      <c r="CE465">
        <v>100.923</v>
      </c>
      <c r="CF465">
        <v>0.100878</v>
      </c>
      <c r="CG465">
        <v>22.9116</v>
      </c>
      <c r="CH465">
        <v>22.874</v>
      </c>
      <c r="CI465">
        <v>999.9</v>
      </c>
      <c r="CJ465">
        <v>0</v>
      </c>
      <c r="CK465">
        <v>0</v>
      </c>
      <c r="CL465">
        <v>9930</v>
      </c>
      <c r="CM465">
        <v>0</v>
      </c>
      <c r="CN465">
        <v>3.1097</v>
      </c>
      <c r="CO465">
        <v>600.12</v>
      </c>
      <c r="CP465">
        <v>0.932968</v>
      </c>
      <c r="CQ465">
        <v>0.0670323</v>
      </c>
      <c r="CR465">
        <v>0</v>
      </c>
      <c r="CS465">
        <v>3.4249</v>
      </c>
      <c r="CT465">
        <v>4.99951</v>
      </c>
      <c r="CU465">
        <v>86.9254</v>
      </c>
      <c r="CV465">
        <v>4815.02</v>
      </c>
      <c r="CW465">
        <v>37.5</v>
      </c>
      <c r="CX465">
        <v>41.375</v>
      </c>
      <c r="CY465">
        <v>39.937</v>
      </c>
      <c r="CZ465">
        <v>40.875</v>
      </c>
      <c r="DA465">
        <v>39.812</v>
      </c>
      <c r="DB465">
        <v>555.23</v>
      </c>
      <c r="DC465">
        <v>39.89</v>
      </c>
      <c r="DD465">
        <v>0</v>
      </c>
      <c r="DE465">
        <v>1621534469.2</v>
      </c>
      <c r="DF465">
        <v>0</v>
      </c>
      <c r="DG465">
        <v>3.41217692307692</v>
      </c>
      <c r="DH465">
        <v>-0.0254700818452815</v>
      </c>
      <c r="DI465">
        <v>6.02944274146736</v>
      </c>
      <c r="DJ465">
        <v>85.4493846153846</v>
      </c>
      <c r="DK465">
        <v>15</v>
      </c>
      <c r="DL465">
        <v>1621533543.5</v>
      </c>
      <c r="DM465" t="s">
        <v>296</v>
      </c>
      <c r="DN465">
        <v>1621533543</v>
      </c>
      <c r="DO465">
        <v>1621533543.5</v>
      </c>
      <c r="DP465">
        <v>4</v>
      </c>
      <c r="DQ465">
        <v>0.002</v>
      </c>
      <c r="DR465">
        <v>0.003</v>
      </c>
      <c r="DS465">
        <v>8.559</v>
      </c>
      <c r="DT465">
        <v>0.154</v>
      </c>
      <c r="DU465">
        <v>420</v>
      </c>
      <c r="DV465">
        <v>13</v>
      </c>
      <c r="DW465">
        <v>1.35</v>
      </c>
      <c r="DX465">
        <v>0.35</v>
      </c>
      <c r="DY465">
        <v>-10.0313251219512</v>
      </c>
      <c r="DZ465">
        <v>-1.88691637630663</v>
      </c>
      <c r="EA465">
        <v>0.302450719913517</v>
      </c>
      <c r="EB465">
        <v>0</v>
      </c>
      <c r="EC465">
        <v>3.43208484848485</v>
      </c>
      <c r="ED465">
        <v>-0.250839429106479</v>
      </c>
      <c r="EE465">
        <v>0.172833535468533</v>
      </c>
      <c r="EF465">
        <v>1</v>
      </c>
      <c r="EG465">
        <v>0.0195041080487805</v>
      </c>
      <c r="EH465">
        <v>-0.116441660487805</v>
      </c>
      <c r="EI465">
        <v>0.0124737828885526</v>
      </c>
      <c r="EJ465">
        <v>0</v>
      </c>
      <c r="EK465">
        <v>1</v>
      </c>
      <c r="EL465">
        <v>3</v>
      </c>
      <c r="EM465" t="s">
        <v>343</v>
      </c>
      <c r="EN465">
        <v>100</v>
      </c>
      <c r="EO465">
        <v>100</v>
      </c>
      <c r="EP465">
        <v>13.51</v>
      </c>
      <c r="EQ465">
        <v>0.1522</v>
      </c>
      <c r="ER465">
        <v>5.25304998807394</v>
      </c>
      <c r="ES465">
        <v>0.0095515401478521</v>
      </c>
      <c r="ET465">
        <v>-4.08282145803731e-06</v>
      </c>
      <c r="EU465">
        <v>9.61633180237613e-10</v>
      </c>
      <c r="EV465">
        <v>-0.0133641391554055</v>
      </c>
      <c r="EW465">
        <v>0.00964955815971448</v>
      </c>
      <c r="EX465">
        <v>0.000351754833574242</v>
      </c>
      <c r="EY465">
        <v>-6.74969522547015e-06</v>
      </c>
      <c r="EZ465">
        <v>-1</v>
      </c>
      <c r="FA465">
        <v>-1</v>
      </c>
      <c r="FB465">
        <v>-1</v>
      </c>
      <c r="FC465">
        <v>-1</v>
      </c>
      <c r="FD465">
        <v>15.4</v>
      </c>
      <c r="FE465">
        <v>15.4</v>
      </c>
      <c r="FF465">
        <v>2</v>
      </c>
      <c r="FG465">
        <v>792.908</v>
      </c>
      <c r="FH465">
        <v>742.127</v>
      </c>
      <c r="FI465">
        <v>19.9998</v>
      </c>
      <c r="FJ465">
        <v>26.6687</v>
      </c>
      <c r="FK465">
        <v>30</v>
      </c>
      <c r="FL465">
        <v>26.7341</v>
      </c>
      <c r="FM465">
        <v>26.7095</v>
      </c>
      <c r="FN465">
        <v>74.9447</v>
      </c>
      <c r="FO465">
        <v>14.0138</v>
      </c>
      <c r="FP465">
        <v>6.08919</v>
      </c>
      <c r="FQ465">
        <v>20</v>
      </c>
      <c r="FR465">
        <v>1496.54</v>
      </c>
      <c r="FS465">
        <v>12.8326</v>
      </c>
      <c r="FT465">
        <v>100.074</v>
      </c>
      <c r="FU465">
        <v>100.434</v>
      </c>
    </row>
    <row r="466" spans="1:177">
      <c r="A466">
        <v>450</v>
      </c>
      <c r="B466">
        <v>1621534467.6</v>
      </c>
      <c r="C466">
        <v>898.099999904633</v>
      </c>
      <c r="D466" t="s">
        <v>1196</v>
      </c>
      <c r="E466" t="s">
        <v>1197</v>
      </c>
      <c r="G466">
        <v>1621534467.6</v>
      </c>
      <c r="H466">
        <f>CD466*AF466*(BZ466-CA466)/(100*BS466*(1000-AF466*BZ466))</f>
        <v>0</v>
      </c>
      <c r="I466">
        <f>CD466*AF466*(BY466-BX466*(1000-AF466*CA466)/(1000-AF466*BZ466))/(100*BS466)</f>
        <v>0</v>
      </c>
      <c r="J466">
        <f>BX466 - IF(AF466&gt;1, I466*BS466*100.0/(AH466*CL466), 0)</f>
        <v>0</v>
      </c>
      <c r="K466">
        <f>((Q466-H466/2)*J466-I466)/(Q466+H466/2)</f>
        <v>0</v>
      </c>
      <c r="L466">
        <f>K466*(CE466+CF466)/1000.0</f>
        <v>0</v>
      </c>
      <c r="M466">
        <f>(BX466 - IF(AF466&gt;1, I466*BS466*100.0/(AH466*CL466), 0))*(CE466+CF466)/1000.0</f>
        <v>0</v>
      </c>
      <c r="N466">
        <f>2.0/((1/P466-1/O466)+SIGN(P466)*SQRT((1/P466-1/O466)*(1/P466-1/O466) + 4*BT466/((BT466+1)*(BT466+1))*(2*1/P466*1/O466-1/O466*1/O466)))</f>
        <v>0</v>
      </c>
      <c r="O466">
        <f>IF(LEFT(BU466,1)&lt;&gt;"0",IF(LEFT(BU466,1)="1",3.0,BV466),$D$5+$E$5*(CL466*CE466/($K$5*1000))+$F$5*(CL466*CE466/($K$5*1000))*MAX(MIN(BS466,$J$5),$I$5)*MAX(MIN(BS466,$J$5),$I$5)+$G$5*MAX(MIN(BS466,$J$5),$I$5)*(CL466*CE466/($K$5*1000))+$H$5*(CL466*CE466/($K$5*1000))*(CL466*CE466/($K$5*1000)))</f>
        <v>0</v>
      </c>
      <c r="P466">
        <f>H466*(1000-(1000*0.61365*exp(17.502*T466/(240.97+T466))/(CE466+CF466)+BZ466)/2)/(1000*0.61365*exp(17.502*T466/(240.97+T466))/(CE466+CF466)-BZ466)</f>
        <v>0</v>
      </c>
      <c r="Q466">
        <f>1/((BT466+1)/(N466/1.6)+1/(O466/1.37)) + BT466/((BT466+1)/(N466/1.6) + BT466/(O466/1.37))</f>
        <v>0</v>
      </c>
      <c r="R466">
        <f>(BP466*BR466)</f>
        <v>0</v>
      </c>
      <c r="S466">
        <f>(CG466+(R466+2*0.95*5.67E-8*(((CG466+$B$7)+273)^4-(CG466+273)^4)-44100*H466)/(1.84*29.3*O466+8*0.95*5.67E-8*(CG466+273)^3))</f>
        <v>0</v>
      </c>
      <c r="T466">
        <f>($C$7*CH466+$D$7*CI466+$E$7*S466)</f>
        <v>0</v>
      </c>
      <c r="U466">
        <f>0.61365*exp(17.502*T466/(240.97+T466))</f>
        <v>0</v>
      </c>
      <c r="V466">
        <f>(W466/X466*100)</f>
        <v>0</v>
      </c>
      <c r="W466">
        <f>BZ466*(CE466+CF466)/1000</f>
        <v>0</v>
      </c>
      <c r="X466">
        <f>0.61365*exp(17.502*CG466/(240.97+CG466))</f>
        <v>0</v>
      </c>
      <c r="Y466">
        <f>(U466-BZ466*(CE466+CF466)/1000)</f>
        <v>0</v>
      </c>
      <c r="Z466">
        <f>(-H466*44100)</f>
        <v>0</v>
      </c>
      <c r="AA466">
        <f>2*29.3*O466*0.92*(CG466-T466)</f>
        <v>0</v>
      </c>
      <c r="AB466">
        <f>2*0.95*5.67E-8*(((CG466+$B$7)+273)^4-(T466+273)^4)</f>
        <v>0</v>
      </c>
      <c r="AC466">
        <f>R466+AB466+Z466+AA466</f>
        <v>0</v>
      </c>
      <c r="AD466">
        <v>0</v>
      </c>
      <c r="AE466">
        <v>0</v>
      </c>
      <c r="AF466">
        <f>IF(AD466*$H$13&gt;=AH466,1.0,(AH466/(AH466-AD466*$H$13)))</f>
        <v>0</v>
      </c>
      <c r="AG466">
        <f>(AF466-1)*100</f>
        <v>0</v>
      </c>
      <c r="AH466">
        <f>MAX(0,($B$13+$C$13*CL466)/(1+$D$13*CL466)*CE466/(CG466+273)*$E$13)</f>
        <v>0</v>
      </c>
      <c r="AI466" t="s">
        <v>294</v>
      </c>
      <c r="AJ466">
        <v>0</v>
      </c>
      <c r="AK466">
        <v>0</v>
      </c>
      <c r="AL466">
        <f>AK466-AJ466</f>
        <v>0</v>
      </c>
      <c r="AM466">
        <f>AL466/AK466</f>
        <v>0</v>
      </c>
      <c r="AN466">
        <v>0</v>
      </c>
      <c r="AO466" t="s">
        <v>294</v>
      </c>
      <c r="AP466">
        <v>0</v>
      </c>
      <c r="AQ466">
        <v>0</v>
      </c>
      <c r="AR466">
        <f>1-AP466/AQ466</f>
        <v>0</v>
      </c>
      <c r="AS466">
        <v>0.5</v>
      </c>
      <c r="AT466">
        <f>BP466</f>
        <v>0</v>
      </c>
      <c r="AU466">
        <f>I466</f>
        <v>0</v>
      </c>
      <c r="AV466">
        <f>AR466*AS466*AT466</f>
        <v>0</v>
      </c>
      <c r="AW466">
        <f>BB466/AQ466</f>
        <v>0</v>
      </c>
      <c r="AX466">
        <f>(AU466-AN466)/AT466</f>
        <v>0</v>
      </c>
      <c r="AY466">
        <f>(AK466-AQ466)/AQ466</f>
        <v>0</v>
      </c>
      <c r="AZ466" t="s">
        <v>294</v>
      </c>
      <c r="BA466">
        <v>0</v>
      </c>
      <c r="BB466">
        <f>AQ466-BA466</f>
        <v>0</v>
      </c>
      <c r="BC466">
        <f>(AQ466-AP466)/(AQ466-BA466)</f>
        <v>0</v>
      </c>
      <c r="BD466">
        <f>(AK466-AQ466)/(AK466-BA466)</f>
        <v>0</v>
      </c>
      <c r="BE466">
        <f>(AQ466-AP466)/(AQ466-AJ466)</f>
        <v>0</v>
      </c>
      <c r="BF466">
        <f>(AK466-AQ466)/(AK466-AJ466)</f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f>$B$11*CM466+$C$11*CN466+$F$11*CO466*(1-CR466)</f>
        <v>0</v>
      </c>
      <c r="BP466">
        <f>BO466*BQ466</f>
        <v>0</v>
      </c>
      <c r="BQ466">
        <f>($B$11*$D$9+$C$11*$D$9+$F$11*((DB466+CT466)/MAX(DB466+CT466+DC466, 0.1)*$I$9+DC466/MAX(DB466+CT466+DC466, 0.1)*$J$9))/($B$11+$C$11+$F$11)</f>
        <v>0</v>
      </c>
      <c r="BR466">
        <f>($B$11*$K$9+$C$11*$K$9+$F$11*((DB466+CT466)/MAX(DB466+CT466+DC466, 0.1)*$P$9+DC466/MAX(DB466+CT466+DC466, 0.1)*$Q$9))/($B$11+$C$11+$F$11)</f>
        <v>0</v>
      </c>
      <c r="BS466">
        <v>6</v>
      </c>
      <c r="BT466">
        <v>0.5</v>
      </c>
      <c r="BU466" t="s">
        <v>295</v>
      </c>
      <c r="BV466">
        <v>2</v>
      </c>
      <c r="BW466">
        <v>1621534467.6</v>
      </c>
      <c r="BX466">
        <v>1482.01</v>
      </c>
      <c r="BY466">
        <v>1491.75</v>
      </c>
      <c r="BZ466">
        <v>12.8608</v>
      </c>
      <c r="CA466">
        <v>12.8521</v>
      </c>
      <c r="CB466">
        <v>1468.49</v>
      </c>
      <c r="CC466">
        <v>12.7086</v>
      </c>
      <c r="CD466">
        <v>699.917</v>
      </c>
      <c r="CE466">
        <v>100.925</v>
      </c>
      <c r="CF466">
        <v>0.100438</v>
      </c>
      <c r="CG466">
        <v>22.9093</v>
      </c>
      <c r="CH466">
        <v>22.8779</v>
      </c>
      <c r="CI466">
        <v>999.9</v>
      </c>
      <c r="CJ466">
        <v>0</v>
      </c>
      <c r="CK466">
        <v>0</v>
      </c>
      <c r="CL466">
        <v>9990</v>
      </c>
      <c r="CM466">
        <v>0</v>
      </c>
      <c r="CN466">
        <v>3.1097</v>
      </c>
      <c r="CO466">
        <v>600.127</v>
      </c>
      <c r="CP466">
        <v>0.932968</v>
      </c>
      <c r="CQ466">
        <v>0.0670323</v>
      </c>
      <c r="CR466">
        <v>0</v>
      </c>
      <c r="CS466">
        <v>3.3807</v>
      </c>
      <c r="CT466">
        <v>4.99951</v>
      </c>
      <c r="CU466">
        <v>87.0698</v>
      </c>
      <c r="CV466">
        <v>4815.08</v>
      </c>
      <c r="CW466">
        <v>37.562</v>
      </c>
      <c r="CX466">
        <v>41.375</v>
      </c>
      <c r="CY466">
        <v>39.937</v>
      </c>
      <c r="CZ466">
        <v>40.875</v>
      </c>
      <c r="DA466">
        <v>39.812</v>
      </c>
      <c r="DB466">
        <v>555.23</v>
      </c>
      <c r="DC466">
        <v>39.89</v>
      </c>
      <c r="DD466">
        <v>0</v>
      </c>
      <c r="DE466">
        <v>1621534471.6</v>
      </c>
      <c r="DF466">
        <v>0</v>
      </c>
      <c r="DG466">
        <v>3.39383846153846</v>
      </c>
      <c r="DH466">
        <v>-0.186700859197113</v>
      </c>
      <c r="DI466">
        <v>9.97189059412224</v>
      </c>
      <c r="DJ466">
        <v>85.6948153846154</v>
      </c>
      <c r="DK466">
        <v>15</v>
      </c>
      <c r="DL466">
        <v>1621533543.5</v>
      </c>
      <c r="DM466" t="s">
        <v>296</v>
      </c>
      <c r="DN466">
        <v>1621533543</v>
      </c>
      <c r="DO466">
        <v>1621533543.5</v>
      </c>
      <c r="DP466">
        <v>4</v>
      </c>
      <c r="DQ466">
        <v>0.002</v>
      </c>
      <c r="DR466">
        <v>0.003</v>
      </c>
      <c r="DS466">
        <v>8.559</v>
      </c>
      <c r="DT466">
        <v>0.154</v>
      </c>
      <c r="DU466">
        <v>420</v>
      </c>
      <c r="DV466">
        <v>13</v>
      </c>
      <c r="DW466">
        <v>1.35</v>
      </c>
      <c r="DX466">
        <v>0.35</v>
      </c>
      <c r="DY466">
        <v>-10.0524956097561</v>
      </c>
      <c r="DZ466">
        <v>-0.96036940766551</v>
      </c>
      <c r="EA466">
        <v>0.271897205298286</v>
      </c>
      <c r="EB466">
        <v>0</v>
      </c>
      <c r="EC466">
        <v>3.43070882352941</v>
      </c>
      <c r="ED466">
        <v>-0.322987650000018</v>
      </c>
      <c r="EE466">
        <v>0.178143186572334</v>
      </c>
      <c r="EF466">
        <v>1</v>
      </c>
      <c r="EG466">
        <v>0.0158665395121951</v>
      </c>
      <c r="EH466">
        <v>-0.0887035971428571</v>
      </c>
      <c r="EI466">
        <v>0.00979338067946766</v>
      </c>
      <c r="EJ466">
        <v>1</v>
      </c>
      <c r="EK466">
        <v>2</v>
      </c>
      <c r="EL466">
        <v>3</v>
      </c>
      <c r="EM466" t="s">
        <v>306</v>
      </c>
      <c r="EN466">
        <v>100</v>
      </c>
      <c r="EO466">
        <v>100</v>
      </c>
      <c r="EP466">
        <v>13.52</v>
      </c>
      <c r="EQ466">
        <v>0.1522</v>
      </c>
      <c r="ER466">
        <v>5.25304998807394</v>
      </c>
      <c r="ES466">
        <v>0.0095515401478521</v>
      </c>
      <c r="ET466">
        <v>-4.08282145803731e-06</v>
      </c>
      <c r="EU466">
        <v>9.61633180237613e-10</v>
      </c>
      <c r="EV466">
        <v>-0.0133641391554055</v>
      </c>
      <c r="EW466">
        <v>0.00964955815971448</v>
      </c>
      <c r="EX466">
        <v>0.000351754833574242</v>
      </c>
      <c r="EY466">
        <v>-6.74969522547015e-06</v>
      </c>
      <c r="EZ466">
        <v>-1</v>
      </c>
      <c r="FA466">
        <v>-1</v>
      </c>
      <c r="FB466">
        <v>-1</v>
      </c>
      <c r="FC466">
        <v>-1</v>
      </c>
      <c r="FD466">
        <v>15.4</v>
      </c>
      <c r="FE466">
        <v>15.4</v>
      </c>
      <c r="FF466">
        <v>2</v>
      </c>
      <c r="FG466">
        <v>793.086</v>
      </c>
      <c r="FH466">
        <v>742.316</v>
      </c>
      <c r="FI466">
        <v>19.9998</v>
      </c>
      <c r="FJ466">
        <v>26.6687</v>
      </c>
      <c r="FK466">
        <v>30</v>
      </c>
      <c r="FL466">
        <v>26.7341</v>
      </c>
      <c r="FM466">
        <v>26.7095</v>
      </c>
      <c r="FN466">
        <v>75.0746</v>
      </c>
      <c r="FO466">
        <v>14.0138</v>
      </c>
      <c r="FP466">
        <v>6.08919</v>
      </c>
      <c r="FQ466">
        <v>20</v>
      </c>
      <c r="FR466">
        <v>1499.89</v>
      </c>
      <c r="FS466">
        <v>12.8326</v>
      </c>
      <c r="FT466">
        <v>100.076</v>
      </c>
      <c r="FU466">
        <v>100.435</v>
      </c>
    </row>
    <row r="467" spans="1:177">
      <c r="A467">
        <v>451</v>
      </c>
      <c r="B467">
        <v>1621534469.6</v>
      </c>
      <c r="C467">
        <v>900.099999904633</v>
      </c>
      <c r="D467" t="s">
        <v>1198</v>
      </c>
      <c r="E467" t="s">
        <v>1199</v>
      </c>
      <c r="G467">
        <v>1621534469.6</v>
      </c>
      <c r="H467">
        <f>CD467*AF467*(BZ467-CA467)/(100*BS467*(1000-AF467*BZ467))</f>
        <v>0</v>
      </c>
      <c r="I467">
        <f>CD467*AF467*(BY467-BX467*(1000-AF467*CA467)/(1000-AF467*BZ467))/(100*BS467)</f>
        <v>0</v>
      </c>
      <c r="J467">
        <f>BX467 - IF(AF467&gt;1, I467*BS467*100.0/(AH467*CL467), 0)</f>
        <v>0</v>
      </c>
      <c r="K467">
        <f>((Q467-H467/2)*J467-I467)/(Q467+H467/2)</f>
        <v>0</v>
      </c>
      <c r="L467">
        <f>K467*(CE467+CF467)/1000.0</f>
        <v>0</v>
      </c>
      <c r="M467">
        <f>(BX467 - IF(AF467&gt;1, I467*BS467*100.0/(AH467*CL467), 0))*(CE467+CF467)/1000.0</f>
        <v>0</v>
      </c>
      <c r="N467">
        <f>2.0/((1/P467-1/O467)+SIGN(P467)*SQRT((1/P467-1/O467)*(1/P467-1/O467) + 4*BT467/((BT467+1)*(BT467+1))*(2*1/P467*1/O467-1/O467*1/O467)))</f>
        <v>0</v>
      </c>
      <c r="O467">
        <f>IF(LEFT(BU467,1)&lt;&gt;"0",IF(LEFT(BU467,1)="1",3.0,BV467),$D$5+$E$5*(CL467*CE467/($K$5*1000))+$F$5*(CL467*CE467/($K$5*1000))*MAX(MIN(BS467,$J$5),$I$5)*MAX(MIN(BS467,$J$5),$I$5)+$G$5*MAX(MIN(BS467,$J$5),$I$5)*(CL467*CE467/($K$5*1000))+$H$5*(CL467*CE467/($K$5*1000))*(CL467*CE467/($K$5*1000)))</f>
        <v>0</v>
      </c>
      <c r="P467">
        <f>H467*(1000-(1000*0.61365*exp(17.502*T467/(240.97+T467))/(CE467+CF467)+BZ467)/2)/(1000*0.61365*exp(17.502*T467/(240.97+T467))/(CE467+CF467)-BZ467)</f>
        <v>0</v>
      </c>
      <c r="Q467">
        <f>1/((BT467+1)/(N467/1.6)+1/(O467/1.37)) + BT467/((BT467+1)/(N467/1.6) + BT467/(O467/1.37))</f>
        <v>0</v>
      </c>
      <c r="R467">
        <f>(BP467*BR467)</f>
        <v>0</v>
      </c>
      <c r="S467">
        <f>(CG467+(R467+2*0.95*5.67E-8*(((CG467+$B$7)+273)^4-(CG467+273)^4)-44100*H467)/(1.84*29.3*O467+8*0.95*5.67E-8*(CG467+273)^3))</f>
        <v>0</v>
      </c>
      <c r="T467">
        <f>($C$7*CH467+$D$7*CI467+$E$7*S467)</f>
        <v>0</v>
      </c>
      <c r="U467">
        <f>0.61365*exp(17.502*T467/(240.97+T467))</f>
        <v>0</v>
      </c>
      <c r="V467">
        <f>(W467/X467*100)</f>
        <v>0</v>
      </c>
      <c r="W467">
        <f>BZ467*(CE467+CF467)/1000</f>
        <v>0</v>
      </c>
      <c r="X467">
        <f>0.61365*exp(17.502*CG467/(240.97+CG467))</f>
        <v>0</v>
      </c>
      <c r="Y467">
        <f>(U467-BZ467*(CE467+CF467)/1000)</f>
        <v>0</v>
      </c>
      <c r="Z467">
        <f>(-H467*44100)</f>
        <v>0</v>
      </c>
      <c r="AA467">
        <f>2*29.3*O467*0.92*(CG467-T467)</f>
        <v>0</v>
      </c>
      <c r="AB467">
        <f>2*0.95*5.67E-8*(((CG467+$B$7)+273)^4-(T467+273)^4)</f>
        <v>0</v>
      </c>
      <c r="AC467">
        <f>R467+AB467+Z467+AA467</f>
        <v>0</v>
      </c>
      <c r="AD467">
        <v>0</v>
      </c>
      <c r="AE467">
        <v>0</v>
      </c>
      <c r="AF467">
        <f>IF(AD467*$H$13&gt;=AH467,1.0,(AH467/(AH467-AD467*$H$13)))</f>
        <v>0</v>
      </c>
      <c r="AG467">
        <f>(AF467-1)*100</f>
        <v>0</v>
      </c>
      <c r="AH467">
        <f>MAX(0,($B$13+$C$13*CL467)/(1+$D$13*CL467)*CE467/(CG467+273)*$E$13)</f>
        <v>0</v>
      </c>
      <c r="AI467" t="s">
        <v>294</v>
      </c>
      <c r="AJ467">
        <v>0</v>
      </c>
      <c r="AK467">
        <v>0</v>
      </c>
      <c r="AL467">
        <f>AK467-AJ467</f>
        <v>0</v>
      </c>
      <c r="AM467">
        <f>AL467/AK467</f>
        <v>0</v>
      </c>
      <c r="AN467">
        <v>0</v>
      </c>
      <c r="AO467" t="s">
        <v>294</v>
      </c>
      <c r="AP467">
        <v>0</v>
      </c>
      <c r="AQ467">
        <v>0</v>
      </c>
      <c r="AR467">
        <f>1-AP467/AQ467</f>
        <v>0</v>
      </c>
      <c r="AS467">
        <v>0.5</v>
      </c>
      <c r="AT467">
        <f>BP467</f>
        <v>0</v>
      </c>
      <c r="AU467">
        <f>I467</f>
        <v>0</v>
      </c>
      <c r="AV467">
        <f>AR467*AS467*AT467</f>
        <v>0</v>
      </c>
      <c r="AW467">
        <f>BB467/AQ467</f>
        <v>0</v>
      </c>
      <c r="AX467">
        <f>(AU467-AN467)/AT467</f>
        <v>0</v>
      </c>
      <c r="AY467">
        <f>(AK467-AQ467)/AQ467</f>
        <v>0</v>
      </c>
      <c r="AZ467" t="s">
        <v>294</v>
      </c>
      <c r="BA467">
        <v>0</v>
      </c>
      <c r="BB467">
        <f>AQ467-BA467</f>
        <v>0</v>
      </c>
      <c r="BC467">
        <f>(AQ467-AP467)/(AQ467-BA467)</f>
        <v>0</v>
      </c>
      <c r="BD467">
        <f>(AK467-AQ467)/(AK467-BA467)</f>
        <v>0</v>
      </c>
      <c r="BE467">
        <f>(AQ467-AP467)/(AQ467-AJ467)</f>
        <v>0</v>
      </c>
      <c r="BF467">
        <f>(AK467-AQ467)/(AK467-AJ467)</f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f>$B$11*CM467+$C$11*CN467+$F$11*CO467*(1-CR467)</f>
        <v>0</v>
      </c>
      <c r="BP467">
        <f>BO467*BQ467</f>
        <v>0</v>
      </c>
      <c r="BQ467">
        <f>($B$11*$D$9+$C$11*$D$9+$F$11*((DB467+CT467)/MAX(DB467+CT467+DC467, 0.1)*$I$9+DC467/MAX(DB467+CT467+DC467, 0.1)*$J$9))/($B$11+$C$11+$F$11)</f>
        <v>0</v>
      </c>
      <c r="BR467">
        <f>($B$11*$K$9+$C$11*$K$9+$F$11*((DB467+CT467)/MAX(DB467+CT467+DC467, 0.1)*$P$9+DC467/MAX(DB467+CT467+DC467, 0.1)*$Q$9))/($B$11+$C$11+$F$11)</f>
        <v>0</v>
      </c>
      <c r="BS467">
        <v>6</v>
      </c>
      <c r="BT467">
        <v>0.5</v>
      </c>
      <c r="BU467" t="s">
        <v>295</v>
      </c>
      <c r="BV467">
        <v>2</v>
      </c>
      <c r="BW467">
        <v>1621534469.6</v>
      </c>
      <c r="BX467">
        <v>1485.2</v>
      </c>
      <c r="BY467">
        <v>1494.77</v>
      </c>
      <c r="BZ467">
        <v>12.861</v>
      </c>
      <c r="CA467">
        <v>12.8515</v>
      </c>
      <c r="CB467">
        <v>1471.66</v>
      </c>
      <c r="CC467">
        <v>12.7088</v>
      </c>
      <c r="CD467">
        <v>700.013</v>
      </c>
      <c r="CE467">
        <v>100.922</v>
      </c>
      <c r="CF467">
        <v>0.0992421</v>
      </c>
      <c r="CG467">
        <v>22.9097</v>
      </c>
      <c r="CH467">
        <v>22.8779</v>
      </c>
      <c r="CI467">
        <v>999.9</v>
      </c>
      <c r="CJ467">
        <v>0</v>
      </c>
      <c r="CK467">
        <v>0</v>
      </c>
      <c r="CL467">
        <v>10070</v>
      </c>
      <c r="CM467">
        <v>0</v>
      </c>
      <c r="CN467">
        <v>3.1097</v>
      </c>
      <c r="CO467">
        <v>599.81</v>
      </c>
      <c r="CP467">
        <v>0.932968</v>
      </c>
      <c r="CQ467">
        <v>0.0670323</v>
      </c>
      <c r="CR467">
        <v>0</v>
      </c>
      <c r="CS467">
        <v>3.4859</v>
      </c>
      <c r="CT467">
        <v>4.99951</v>
      </c>
      <c r="CU467">
        <v>86.672</v>
      </c>
      <c r="CV467">
        <v>4812.52</v>
      </c>
      <c r="CW467">
        <v>37.5</v>
      </c>
      <c r="CX467">
        <v>41.312</v>
      </c>
      <c r="CY467">
        <v>39.937</v>
      </c>
      <c r="CZ467">
        <v>40.875</v>
      </c>
      <c r="DA467">
        <v>39.875</v>
      </c>
      <c r="DB467">
        <v>554.94</v>
      </c>
      <c r="DC467">
        <v>39.87</v>
      </c>
      <c r="DD467">
        <v>0</v>
      </c>
      <c r="DE467">
        <v>1621534473.4</v>
      </c>
      <c r="DF467">
        <v>0</v>
      </c>
      <c r="DG467">
        <v>3.402412</v>
      </c>
      <c r="DH467">
        <v>-0.0162692337437355</v>
      </c>
      <c r="DI467">
        <v>11.0407922822716</v>
      </c>
      <c r="DJ467">
        <v>85.955188</v>
      </c>
      <c r="DK467">
        <v>15</v>
      </c>
      <c r="DL467">
        <v>1621533543.5</v>
      </c>
      <c r="DM467" t="s">
        <v>296</v>
      </c>
      <c r="DN467">
        <v>1621533543</v>
      </c>
      <c r="DO467">
        <v>1621533543.5</v>
      </c>
      <c r="DP467">
        <v>4</v>
      </c>
      <c r="DQ467">
        <v>0.002</v>
      </c>
      <c r="DR467">
        <v>0.003</v>
      </c>
      <c r="DS467">
        <v>8.559</v>
      </c>
      <c r="DT467">
        <v>0.154</v>
      </c>
      <c r="DU467">
        <v>420</v>
      </c>
      <c r="DV467">
        <v>13</v>
      </c>
      <c r="DW467">
        <v>1.35</v>
      </c>
      <c r="DX467">
        <v>0.35</v>
      </c>
      <c r="DY467">
        <v>-10.0808851219512</v>
      </c>
      <c r="DZ467">
        <v>0.0595862717769894</v>
      </c>
      <c r="EA467">
        <v>0.254561163996453</v>
      </c>
      <c r="EB467">
        <v>1</v>
      </c>
      <c r="EC467">
        <v>3.42076764705882</v>
      </c>
      <c r="ED467">
        <v>-0.356753012199718</v>
      </c>
      <c r="EE467">
        <v>0.170804834827197</v>
      </c>
      <c r="EF467">
        <v>1</v>
      </c>
      <c r="EG467">
        <v>0.0132310919512195</v>
      </c>
      <c r="EH467">
        <v>-0.0585786846689896</v>
      </c>
      <c r="EI467">
        <v>0.00707372927526062</v>
      </c>
      <c r="EJ467">
        <v>1</v>
      </c>
      <c r="EK467">
        <v>3</v>
      </c>
      <c r="EL467">
        <v>3</v>
      </c>
      <c r="EM467" t="s">
        <v>297</v>
      </c>
      <c r="EN467">
        <v>100</v>
      </c>
      <c r="EO467">
        <v>100</v>
      </c>
      <c r="EP467">
        <v>13.54</v>
      </c>
      <c r="EQ467">
        <v>0.1522</v>
      </c>
      <c r="ER467">
        <v>5.25304998807394</v>
      </c>
      <c r="ES467">
        <v>0.0095515401478521</v>
      </c>
      <c r="ET467">
        <v>-4.08282145803731e-06</v>
      </c>
      <c r="EU467">
        <v>9.61633180237613e-10</v>
      </c>
      <c r="EV467">
        <v>-0.0133641391554055</v>
      </c>
      <c r="EW467">
        <v>0.00964955815971448</v>
      </c>
      <c r="EX467">
        <v>0.000351754833574242</v>
      </c>
      <c r="EY467">
        <v>-6.74969522547015e-06</v>
      </c>
      <c r="EZ467">
        <v>-1</v>
      </c>
      <c r="FA467">
        <v>-1</v>
      </c>
      <c r="FB467">
        <v>-1</v>
      </c>
      <c r="FC467">
        <v>-1</v>
      </c>
      <c r="FD467">
        <v>15.4</v>
      </c>
      <c r="FE467">
        <v>15.4</v>
      </c>
      <c r="FF467">
        <v>2</v>
      </c>
      <c r="FG467">
        <v>793.944</v>
      </c>
      <c r="FH467">
        <v>742.127</v>
      </c>
      <c r="FI467">
        <v>19.9996</v>
      </c>
      <c r="FJ467">
        <v>26.6674</v>
      </c>
      <c r="FK467">
        <v>30.0001</v>
      </c>
      <c r="FL467">
        <v>26.7319</v>
      </c>
      <c r="FM467">
        <v>26.7095</v>
      </c>
      <c r="FN467">
        <v>75.213</v>
      </c>
      <c r="FO467">
        <v>14.0138</v>
      </c>
      <c r="FP467">
        <v>6.08919</v>
      </c>
      <c r="FQ467">
        <v>20</v>
      </c>
      <c r="FR467">
        <v>1503.28</v>
      </c>
      <c r="FS467">
        <v>12.8326</v>
      </c>
      <c r="FT467">
        <v>100.076</v>
      </c>
      <c r="FU467">
        <v>100.435</v>
      </c>
    </row>
    <row r="468" spans="1:177">
      <c r="A468">
        <v>452</v>
      </c>
      <c r="B468">
        <v>1621534471.6</v>
      </c>
      <c r="C468">
        <v>902.099999904633</v>
      </c>
      <c r="D468" t="s">
        <v>1200</v>
      </c>
      <c r="E468" t="s">
        <v>1201</v>
      </c>
      <c r="G468">
        <v>1621534471.6</v>
      </c>
      <c r="H468">
        <f>CD468*AF468*(BZ468-CA468)/(100*BS468*(1000-AF468*BZ468))</f>
        <v>0</v>
      </c>
      <c r="I468">
        <f>CD468*AF468*(BY468-BX468*(1000-AF468*CA468)/(1000-AF468*BZ468))/(100*BS468)</f>
        <v>0</v>
      </c>
      <c r="J468">
        <f>BX468 - IF(AF468&gt;1, I468*BS468*100.0/(AH468*CL468), 0)</f>
        <v>0</v>
      </c>
      <c r="K468">
        <f>((Q468-H468/2)*J468-I468)/(Q468+H468/2)</f>
        <v>0</v>
      </c>
      <c r="L468">
        <f>K468*(CE468+CF468)/1000.0</f>
        <v>0</v>
      </c>
      <c r="M468">
        <f>(BX468 - IF(AF468&gt;1, I468*BS468*100.0/(AH468*CL468), 0))*(CE468+CF468)/1000.0</f>
        <v>0</v>
      </c>
      <c r="N468">
        <f>2.0/((1/P468-1/O468)+SIGN(P468)*SQRT((1/P468-1/O468)*(1/P468-1/O468) + 4*BT468/((BT468+1)*(BT468+1))*(2*1/P468*1/O468-1/O468*1/O468)))</f>
        <v>0</v>
      </c>
      <c r="O468">
        <f>IF(LEFT(BU468,1)&lt;&gt;"0",IF(LEFT(BU468,1)="1",3.0,BV468),$D$5+$E$5*(CL468*CE468/($K$5*1000))+$F$5*(CL468*CE468/($K$5*1000))*MAX(MIN(BS468,$J$5),$I$5)*MAX(MIN(BS468,$J$5),$I$5)+$G$5*MAX(MIN(BS468,$J$5),$I$5)*(CL468*CE468/($K$5*1000))+$H$5*(CL468*CE468/($K$5*1000))*(CL468*CE468/($K$5*1000)))</f>
        <v>0</v>
      </c>
      <c r="P468">
        <f>H468*(1000-(1000*0.61365*exp(17.502*T468/(240.97+T468))/(CE468+CF468)+BZ468)/2)/(1000*0.61365*exp(17.502*T468/(240.97+T468))/(CE468+CF468)-BZ468)</f>
        <v>0</v>
      </c>
      <c r="Q468">
        <f>1/((BT468+1)/(N468/1.6)+1/(O468/1.37)) + BT468/((BT468+1)/(N468/1.6) + BT468/(O468/1.37))</f>
        <v>0</v>
      </c>
      <c r="R468">
        <f>(BP468*BR468)</f>
        <v>0</v>
      </c>
      <c r="S468">
        <f>(CG468+(R468+2*0.95*5.67E-8*(((CG468+$B$7)+273)^4-(CG468+273)^4)-44100*H468)/(1.84*29.3*O468+8*0.95*5.67E-8*(CG468+273)^3))</f>
        <v>0</v>
      </c>
      <c r="T468">
        <f>($C$7*CH468+$D$7*CI468+$E$7*S468)</f>
        <v>0</v>
      </c>
      <c r="U468">
        <f>0.61365*exp(17.502*T468/(240.97+T468))</f>
        <v>0</v>
      </c>
      <c r="V468">
        <f>(W468/X468*100)</f>
        <v>0</v>
      </c>
      <c r="W468">
        <f>BZ468*(CE468+CF468)/1000</f>
        <v>0</v>
      </c>
      <c r="X468">
        <f>0.61365*exp(17.502*CG468/(240.97+CG468))</f>
        <v>0</v>
      </c>
      <c r="Y468">
        <f>(U468-BZ468*(CE468+CF468)/1000)</f>
        <v>0</v>
      </c>
      <c r="Z468">
        <f>(-H468*44100)</f>
        <v>0</v>
      </c>
      <c r="AA468">
        <f>2*29.3*O468*0.92*(CG468-T468)</f>
        <v>0</v>
      </c>
      <c r="AB468">
        <f>2*0.95*5.67E-8*(((CG468+$B$7)+273)^4-(T468+273)^4)</f>
        <v>0</v>
      </c>
      <c r="AC468">
        <f>R468+AB468+Z468+AA468</f>
        <v>0</v>
      </c>
      <c r="AD468">
        <v>0</v>
      </c>
      <c r="AE468">
        <v>0</v>
      </c>
      <c r="AF468">
        <f>IF(AD468*$H$13&gt;=AH468,1.0,(AH468/(AH468-AD468*$H$13)))</f>
        <v>0</v>
      </c>
      <c r="AG468">
        <f>(AF468-1)*100</f>
        <v>0</v>
      </c>
      <c r="AH468">
        <f>MAX(0,($B$13+$C$13*CL468)/(1+$D$13*CL468)*CE468/(CG468+273)*$E$13)</f>
        <v>0</v>
      </c>
      <c r="AI468" t="s">
        <v>294</v>
      </c>
      <c r="AJ468">
        <v>0</v>
      </c>
      <c r="AK468">
        <v>0</v>
      </c>
      <c r="AL468">
        <f>AK468-AJ468</f>
        <v>0</v>
      </c>
      <c r="AM468">
        <f>AL468/AK468</f>
        <v>0</v>
      </c>
      <c r="AN468">
        <v>0</v>
      </c>
      <c r="AO468" t="s">
        <v>294</v>
      </c>
      <c r="AP468">
        <v>0</v>
      </c>
      <c r="AQ468">
        <v>0</v>
      </c>
      <c r="AR468">
        <f>1-AP468/AQ468</f>
        <v>0</v>
      </c>
      <c r="AS468">
        <v>0.5</v>
      </c>
      <c r="AT468">
        <f>BP468</f>
        <v>0</v>
      </c>
      <c r="AU468">
        <f>I468</f>
        <v>0</v>
      </c>
      <c r="AV468">
        <f>AR468*AS468*AT468</f>
        <v>0</v>
      </c>
      <c r="AW468">
        <f>BB468/AQ468</f>
        <v>0</v>
      </c>
      <c r="AX468">
        <f>(AU468-AN468)/AT468</f>
        <v>0</v>
      </c>
      <c r="AY468">
        <f>(AK468-AQ468)/AQ468</f>
        <v>0</v>
      </c>
      <c r="AZ468" t="s">
        <v>294</v>
      </c>
      <c r="BA468">
        <v>0</v>
      </c>
      <c r="BB468">
        <f>AQ468-BA468</f>
        <v>0</v>
      </c>
      <c r="BC468">
        <f>(AQ468-AP468)/(AQ468-BA468)</f>
        <v>0</v>
      </c>
      <c r="BD468">
        <f>(AK468-AQ468)/(AK468-BA468)</f>
        <v>0</v>
      </c>
      <c r="BE468">
        <f>(AQ468-AP468)/(AQ468-AJ468)</f>
        <v>0</v>
      </c>
      <c r="BF468">
        <f>(AK468-AQ468)/(AK468-AJ468)</f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f>$B$11*CM468+$C$11*CN468+$F$11*CO468*(1-CR468)</f>
        <v>0</v>
      </c>
      <c r="BP468">
        <f>BO468*BQ468</f>
        <v>0</v>
      </c>
      <c r="BQ468">
        <f>($B$11*$D$9+$C$11*$D$9+$F$11*((DB468+CT468)/MAX(DB468+CT468+DC468, 0.1)*$I$9+DC468/MAX(DB468+CT468+DC468, 0.1)*$J$9))/($B$11+$C$11+$F$11)</f>
        <v>0</v>
      </c>
      <c r="BR468">
        <f>($B$11*$K$9+$C$11*$K$9+$F$11*((DB468+CT468)/MAX(DB468+CT468+DC468, 0.1)*$P$9+DC468/MAX(DB468+CT468+DC468, 0.1)*$Q$9))/($B$11+$C$11+$F$11)</f>
        <v>0</v>
      </c>
      <c r="BS468">
        <v>6</v>
      </c>
      <c r="BT468">
        <v>0.5</v>
      </c>
      <c r="BU468" t="s">
        <v>295</v>
      </c>
      <c r="BV468">
        <v>2</v>
      </c>
      <c r="BW468">
        <v>1621534471.6</v>
      </c>
      <c r="BX468">
        <v>1488.46</v>
      </c>
      <c r="BY468">
        <v>1498.36</v>
      </c>
      <c r="BZ468">
        <v>12.8581</v>
      </c>
      <c r="CA468">
        <v>12.8475</v>
      </c>
      <c r="CB468">
        <v>1474.91</v>
      </c>
      <c r="CC468">
        <v>12.7059</v>
      </c>
      <c r="CD468">
        <v>699.847</v>
      </c>
      <c r="CE468">
        <v>100.921</v>
      </c>
      <c r="CF468">
        <v>0.100031</v>
      </c>
      <c r="CG468">
        <v>22.9127</v>
      </c>
      <c r="CH468">
        <v>22.8867</v>
      </c>
      <c r="CI468">
        <v>999.9</v>
      </c>
      <c r="CJ468">
        <v>0</v>
      </c>
      <c r="CK468">
        <v>0</v>
      </c>
      <c r="CL468">
        <v>9980</v>
      </c>
      <c r="CM468">
        <v>0</v>
      </c>
      <c r="CN468">
        <v>3.1097</v>
      </c>
      <c r="CO468">
        <v>599.808</v>
      </c>
      <c r="CP468">
        <v>0.932968</v>
      </c>
      <c r="CQ468">
        <v>0.0670323</v>
      </c>
      <c r="CR468">
        <v>0</v>
      </c>
      <c r="CS468">
        <v>3.4639</v>
      </c>
      <c r="CT468">
        <v>4.99951</v>
      </c>
      <c r="CU468">
        <v>86.6665</v>
      </c>
      <c r="CV468">
        <v>4812.5</v>
      </c>
      <c r="CW468">
        <v>37.5</v>
      </c>
      <c r="CX468">
        <v>41.375</v>
      </c>
      <c r="CY468">
        <v>39.937</v>
      </c>
      <c r="CZ468">
        <v>40.875</v>
      </c>
      <c r="DA468">
        <v>39.812</v>
      </c>
      <c r="DB468">
        <v>554.94</v>
      </c>
      <c r="DC468">
        <v>39.87</v>
      </c>
      <c r="DD468">
        <v>0</v>
      </c>
      <c r="DE468">
        <v>1621534475.2</v>
      </c>
      <c r="DF468">
        <v>0</v>
      </c>
      <c r="DG468">
        <v>3.40385</v>
      </c>
      <c r="DH468">
        <v>-0.324482055128108</v>
      </c>
      <c r="DI468">
        <v>10.2864341945567</v>
      </c>
      <c r="DJ468">
        <v>86.1059153846154</v>
      </c>
      <c r="DK468">
        <v>15</v>
      </c>
      <c r="DL468">
        <v>1621533543.5</v>
      </c>
      <c r="DM468" t="s">
        <v>296</v>
      </c>
      <c r="DN468">
        <v>1621533543</v>
      </c>
      <c r="DO468">
        <v>1621533543.5</v>
      </c>
      <c r="DP468">
        <v>4</v>
      </c>
      <c r="DQ468">
        <v>0.002</v>
      </c>
      <c r="DR468">
        <v>0.003</v>
      </c>
      <c r="DS468">
        <v>8.559</v>
      </c>
      <c r="DT468">
        <v>0.154</v>
      </c>
      <c r="DU468">
        <v>420</v>
      </c>
      <c r="DV468">
        <v>13</v>
      </c>
      <c r="DW468">
        <v>1.35</v>
      </c>
      <c r="DX468">
        <v>0.35</v>
      </c>
      <c r="DY468">
        <v>-10.0783290243902</v>
      </c>
      <c r="DZ468">
        <v>0.922146898954695</v>
      </c>
      <c r="EA468">
        <v>0.262151890963299</v>
      </c>
      <c r="EB468">
        <v>0</v>
      </c>
      <c r="EC468">
        <v>3.40185294117647</v>
      </c>
      <c r="ED468">
        <v>-0.199276260722351</v>
      </c>
      <c r="EE468">
        <v>0.159676089843846</v>
      </c>
      <c r="EF468">
        <v>1</v>
      </c>
      <c r="EG468">
        <v>0.0113298846341463</v>
      </c>
      <c r="EH468">
        <v>-0.038470092543554</v>
      </c>
      <c r="EI468">
        <v>0.00520055455818174</v>
      </c>
      <c r="EJ468">
        <v>1</v>
      </c>
      <c r="EK468">
        <v>2</v>
      </c>
      <c r="EL468">
        <v>3</v>
      </c>
      <c r="EM468" t="s">
        <v>306</v>
      </c>
      <c r="EN468">
        <v>100</v>
      </c>
      <c r="EO468">
        <v>100</v>
      </c>
      <c r="EP468">
        <v>13.55</v>
      </c>
      <c r="EQ468">
        <v>0.1522</v>
      </c>
      <c r="ER468">
        <v>5.25304998807394</v>
      </c>
      <c r="ES468">
        <v>0.0095515401478521</v>
      </c>
      <c r="ET468">
        <v>-4.08282145803731e-06</v>
      </c>
      <c r="EU468">
        <v>9.61633180237613e-10</v>
      </c>
      <c r="EV468">
        <v>-0.0133641391554055</v>
      </c>
      <c r="EW468">
        <v>0.00964955815971448</v>
      </c>
      <c r="EX468">
        <v>0.000351754833574242</v>
      </c>
      <c r="EY468">
        <v>-6.74969522547015e-06</v>
      </c>
      <c r="EZ468">
        <v>-1</v>
      </c>
      <c r="FA468">
        <v>-1</v>
      </c>
      <c r="FB468">
        <v>-1</v>
      </c>
      <c r="FC468">
        <v>-1</v>
      </c>
      <c r="FD468">
        <v>15.5</v>
      </c>
      <c r="FE468">
        <v>15.5</v>
      </c>
      <c r="FF468">
        <v>2</v>
      </c>
      <c r="FG468">
        <v>792.876</v>
      </c>
      <c r="FH468">
        <v>742.286</v>
      </c>
      <c r="FI468">
        <v>19.9998</v>
      </c>
      <c r="FJ468">
        <v>26.6665</v>
      </c>
      <c r="FK468">
        <v>30</v>
      </c>
      <c r="FL468">
        <v>26.7319</v>
      </c>
      <c r="FM468">
        <v>26.7073</v>
      </c>
      <c r="FN468">
        <v>75.3416</v>
      </c>
      <c r="FO468">
        <v>14.0138</v>
      </c>
      <c r="FP468">
        <v>6.08919</v>
      </c>
      <c r="FQ468">
        <v>20</v>
      </c>
      <c r="FR468">
        <v>1506.64</v>
      </c>
      <c r="FS468">
        <v>12.8326</v>
      </c>
      <c r="FT468">
        <v>100.075</v>
      </c>
      <c r="FU468">
        <v>100.433</v>
      </c>
    </row>
    <row r="469" spans="1:177">
      <c r="A469">
        <v>453</v>
      </c>
      <c r="B469">
        <v>1621534473.6</v>
      </c>
      <c r="C469">
        <v>904.099999904633</v>
      </c>
      <c r="D469" t="s">
        <v>1202</v>
      </c>
      <c r="E469" t="s">
        <v>1203</v>
      </c>
      <c r="G469">
        <v>1621534473.6</v>
      </c>
      <c r="H469">
        <f>CD469*AF469*(BZ469-CA469)/(100*BS469*(1000-AF469*BZ469))</f>
        <v>0</v>
      </c>
      <c r="I469">
        <f>CD469*AF469*(BY469-BX469*(1000-AF469*CA469)/(1000-AF469*BZ469))/(100*BS469)</f>
        <v>0</v>
      </c>
      <c r="J469">
        <f>BX469 - IF(AF469&gt;1, I469*BS469*100.0/(AH469*CL469), 0)</f>
        <v>0</v>
      </c>
      <c r="K469">
        <f>((Q469-H469/2)*J469-I469)/(Q469+H469/2)</f>
        <v>0</v>
      </c>
      <c r="L469">
        <f>K469*(CE469+CF469)/1000.0</f>
        <v>0</v>
      </c>
      <c r="M469">
        <f>(BX469 - IF(AF469&gt;1, I469*BS469*100.0/(AH469*CL469), 0))*(CE469+CF469)/1000.0</f>
        <v>0</v>
      </c>
      <c r="N469">
        <f>2.0/((1/P469-1/O469)+SIGN(P469)*SQRT((1/P469-1/O469)*(1/P469-1/O469) + 4*BT469/((BT469+1)*(BT469+1))*(2*1/P469*1/O469-1/O469*1/O469)))</f>
        <v>0</v>
      </c>
      <c r="O469">
        <f>IF(LEFT(BU469,1)&lt;&gt;"0",IF(LEFT(BU469,1)="1",3.0,BV469),$D$5+$E$5*(CL469*CE469/($K$5*1000))+$F$5*(CL469*CE469/($K$5*1000))*MAX(MIN(BS469,$J$5),$I$5)*MAX(MIN(BS469,$J$5),$I$5)+$G$5*MAX(MIN(BS469,$J$5),$I$5)*(CL469*CE469/($K$5*1000))+$H$5*(CL469*CE469/($K$5*1000))*(CL469*CE469/($K$5*1000)))</f>
        <v>0</v>
      </c>
      <c r="P469">
        <f>H469*(1000-(1000*0.61365*exp(17.502*T469/(240.97+T469))/(CE469+CF469)+BZ469)/2)/(1000*0.61365*exp(17.502*T469/(240.97+T469))/(CE469+CF469)-BZ469)</f>
        <v>0</v>
      </c>
      <c r="Q469">
        <f>1/((BT469+1)/(N469/1.6)+1/(O469/1.37)) + BT469/((BT469+1)/(N469/1.6) + BT469/(O469/1.37))</f>
        <v>0</v>
      </c>
      <c r="R469">
        <f>(BP469*BR469)</f>
        <v>0</v>
      </c>
      <c r="S469">
        <f>(CG469+(R469+2*0.95*5.67E-8*(((CG469+$B$7)+273)^4-(CG469+273)^4)-44100*H469)/(1.84*29.3*O469+8*0.95*5.67E-8*(CG469+273)^3))</f>
        <v>0</v>
      </c>
      <c r="T469">
        <f>($C$7*CH469+$D$7*CI469+$E$7*S469)</f>
        <v>0</v>
      </c>
      <c r="U469">
        <f>0.61365*exp(17.502*T469/(240.97+T469))</f>
        <v>0</v>
      </c>
      <c r="V469">
        <f>(W469/X469*100)</f>
        <v>0</v>
      </c>
      <c r="W469">
        <f>BZ469*(CE469+CF469)/1000</f>
        <v>0</v>
      </c>
      <c r="X469">
        <f>0.61365*exp(17.502*CG469/(240.97+CG469))</f>
        <v>0</v>
      </c>
      <c r="Y469">
        <f>(U469-BZ469*(CE469+CF469)/1000)</f>
        <v>0</v>
      </c>
      <c r="Z469">
        <f>(-H469*44100)</f>
        <v>0</v>
      </c>
      <c r="AA469">
        <f>2*29.3*O469*0.92*(CG469-T469)</f>
        <v>0</v>
      </c>
      <c r="AB469">
        <f>2*0.95*5.67E-8*(((CG469+$B$7)+273)^4-(T469+273)^4)</f>
        <v>0</v>
      </c>
      <c r="AC469">
        <f>R469+AB469+Z469+AA469</f>
        <v>0</v>
      </c>
      <c r="AD469">
        <v>0</v>
      </c>
      <c r="AE469">
        <v>0</v>
      </c>
      <c r="AF469">
        <f>IF(AD469*$H$13&gt;=AH469,1.0,(AH469/(AH469-AD469*$H$13)))</f>
        <v>0</v>
      </c>
      <c r="AG469">
        <f>(AF469-1)*100</f>
        <v>0</v>
      </c>
      <c r="AH469">
        <f>MAX(0,($B$13+$C$13*CL469)/(1+$D$13*CL469)*CE469/(CG469+273)*$E$13)</f>
        <v>0</v>
      </c>
      <c r="AI469" t="s">
        <v>294</v>
      </c>
      <c r="AJ469">
        <v>0</v>
      </c>
      <c r="AK469">
        <v>0</v>
      </c>
      <c r="AL469">
        <f>AK469-AJ469</f>
        <v>0</v>
      </c>
      <c r="AM469">
        <f>AL469/AK469</f>
        <v>0</v>
      </c>
      <c r="AN469">
        <v>0</v>
      </c>
      <c r="AO469" t="s">
        <v>294</v>
      </c>
      <c r="AP469">
        <v>0</v>
      </c>
      <c r="AQ469">
        <v>0</v>
      </c>
      <c r="AR469">
        <f>1-AP469/AQ469</f>
        <v>0</v>
      </c>
      <c r="AS469">
        <v>0.5</v>
      </c>
      <c r="AT469">
        <f>BP469</f>
        <v>0</v>
      </c>
      <c r="AU469">
        <f>I469</f>
        <v>0</v>
      </c>
      <c r="AV469">
        <f>AR469*AS469*AT469</f>
        <v>0</v>
      </c>
      <c r="AW469">
        <f>BB469/AQ469</f>
        <v>0</v>
      </c>
      <c r="AX469">
        <f>(AU469-AN469)/AT469</f>
        <v>0</v>
      </c>
      <c r="AY469">
        <f>(AK469-AQ469)/AQ469</f>
        <v>0</v>
      </c>
      <c r="AZ469" t="s">
        <v>294</v>
      </c>
      <c r="BA469">
        <v>0</v>
      </c>
      <c r="BB469">
        <f>AQ469-BA469</f>
        <v>0</v>
      </c>
      <c r="BC469">
        <f>(AQ469-AP469)/(AQ469-BA469)</f>
        <v>0</v>
      </c>
      <c r="BD469">
        <f>(AK469-AQ469)/(AK469-BA469)</f>
        <v>0</v>
      </c>
      <c r="BE469">
        <f>(AQ469-AP469)/(AQ469-AJ469)</f>
        <v>0</v>
      </c>
      <c r="BF469">
        <f>(AK469-AQ469)/(AK469-AJ469)</f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f>$B$11*CM469+$C$11*CN469+$F$11*CO469*(1-CR469)</f>
        <v>0</v>
      </c>
      <c r="BP469">
        <f>BO469*BQ469</f>
        <v>0</v>
      </c>
      <c r="BQ469">
        <f>($B$11*$D$9+$C$11*$D$9+$F$11*((DB469+CT469)/MAX(DB469+CT469+DC469, 0.1)*$I$9+DC469/MAX(DB469+CT469+DC469, 0.1)*$J$9))/($B$11+$C$11+$F$11)</f>
        <v>0</v>
      </c>
      <c r="BR469">
        <f>($B$11*$K$9+$C$11*$K$9+$F$11*((DB469+CT469)/MAX(DB469+CT469+DC469, 0.1)*$P$9+DC469/MAX(DB469+CT469+DC469, 0.1)*$Q$9))/($B$11+$C$11+$F$11)</f>
        <v>0</v>
      </c>
      <c r="BS469">
        <v>6</v>
      </c>
      <c r="BT469">
        <v>0.5</v>
      </c>
      <c r="BU469" t="s">
        <v>295</v>
      </c>
      <c r="BV469">
        <v>2</v>
      </c>
      <c r="BW469">
        <v>1621534473.6</v>
      </c>
      <c r="BX469">
        <v>1492.06</v>
      </c>
      <c r="BY469">
        <v>1501.46</v>
      </c>
      <c r="BZ469">
        <v>12.8532</v>
      </c>
      <c r="CA469">
        <v>12.8536</v>
      </c>
      <c r="CB469">
        <v>1478.5</v>
      </c>
      <c r="CC469">
        <v>12.7011</v>
      </c>
      <c r="CD469">
        <v>699.979</v>
      </c>
      <c r="CE469">
        <v>100.922</v>
      </c>
      <c r="CF469">
        <v>0.0999545</v>
      </c>
      <c r="CG469">
        <v>22.9135</v>
      </c>
      <c r="CH469">
        <v>22.8534</v>
      </c>
      <c r="CI469">
        <v>999.9</v>
      </c>
      <c r="CJ469">
        <v>0</v>
      </c>
      <c r="CK469">
        <v>0</v>
      </c>
      <c r="CL469">
        <v>10000</v>
      </c>
      <c r="CM469">
        <v>0</v>
      </c>
      <c r="CN469">
        <v>3.1097</v>
      </c>
      <c r="CO469">
        <v>599.809</v>
      </c>
      <c r="CP469">
        <v>0.932968</v>
      </c>
      <c r="CQ469">
        <v>0.0670323</v>
      </c>
      <c r="CR469">
        <v>0</v>
      </c>
      <c r="CS469">
        <v>3.5273</v>
      </c>
      <c r="CT469">
        <v>4.99951</v>
      </c>
      <c r="CU469">
        <v>86.5712</v>
      </c>
      <c r="CV469">
        <v>4812.51</v>
      </c>
      <c r="CW469">
        <v>37.5</v>
      </c>
      <c r="CX469">
        <v>41.375</v>
      </c>
      <c r="CY469">
        <v>39.937</v>
      </c>
      <c r="CZ469">
        <v>40.875</v>
      </c>
      <c r="DA469">
        <v>39.812</v>
      </c>
      <c r="DB469">
        <v>554.94</v>
      </c>
      <c r="DC469">
        <v>39.87</v>
      </c>
      <c r="DD469">
        <v>0</v>
      </c>
      <c r="DE469">
        <v>1621534477.6</v>
      </c>
      <c r="DF469">
        <v>0</v>
      </c>
      <c r="DG469">
        <v>3.39957692307692</v>
      </c>
      <c r="DH469">
        <v>0.512512815642037</v>
      </c>
      <c r="DI469">
        <v>7.41556923103328</v>
      </c>
      <c r="DJ469">
        <v>86.3584</v>
      </c>
      <c r="DK469">
        <v>15</v>
      </c>
      <c r="DL469">
        <v>1621533543.5</v>
      </c>
      <c r="DM469" t="s">
        <v>296</v>
      </c>
      <c r="DN469">
        <v>1621533543</v>
      </c>
      <c r="DO469">
        <v>1621533543.5</v>
      </c>
      <c r="DP469">
        <v>4</v>
      </c>
      <c r="DQ469">
        <v>0.002</v>
      </c>
      <c r="DR469">
        <v>0.003</v>
      </c>
      <c r="DS469">
        <v>8.559</v>
      </c>
      <c r="DT469">
        <v>0.154</v>
      </c>
      <c r="DU469">
        <v>420</v>
      </c>
      <c r="DV469">
        <v>13</v>
      </c>
      <c r="DW469">
        <v>1.35</v>
      </c>
      <c r="DX469">
        <v>0.35</v>
      </c>
      <c r="DY469">
        <v>-10.0383724390244</v>
      </c>
      <c r="DZ469">
        <v>1.22227797909409</v>
      </c>
      <c r="EA469">
        <v>0.276777640228824</v>
      </c>
      <c r="EB469">
        <v>0</v>
      </c>
      <c r="EC469">
        <v>3.40083823529412</v>
      </c>
      <c r="ED469">
        <v>0.0174164463822458</v>
      </c>
      <c r="EE469">
        <v>0.14391245707988</v>
      </c>
      <c r="EF469">
        <v>1</v>
      </c>
      <c r="EG469">
        <v>0.00988553170731707</v>
      </c>
      <c r="EH469">
        <v>-0.0256644583275261</v>
      </c>
      <c r="EI469">
        <v>0.00404522556273195</v>
      </c>
      <c r="EJ469">
        <v>1</v>
      </c>
      <c r="EK469">
        <v>2</v>
      </c>
      <c r="EL469">
        <v>3</v>
      </c>
      <c r="EM469" t="s">
        <v>306</v>
      </c>
      <c r="EN469">
        <v>100</v>
      </c>
      <c r="EO469">
        <v>100</v>
      </c>
      <c r="EP469">
        <v>13.56</v>
      </c>
      <c r="EQ469">
        <v>0.1521</v>
      </c>
      <c r="ER469">
        <v>5.25304998807394</v>
      </c>
      <c r="ES469">
        <v>0.0095515401478521</v>
      </c>
      <c r="ET469">
        <v>-4.08282145803731e-06</v>
      </c>
      <c r="EU469">
        <v>9.61633180237613e-10</v>
      </c>
      <c r="EV469">
        <v>-0.0133641391554055</v>
      </c>
      <c r="EW469">
        <v>0.00964955815971448</v>
      </c>
      <c r="EX469">
        <v>0.000351754833574242</v>
      </c>
      <c r="EY469">
        <v>-6.74969522547015e-06</v>
      </c>
      <c r="EZ469">
        <v>-1</v>
      </c>
      <c r="FA469">
        <v>-1</v>
      </c>
      <c r="FB469">
        <v>-1</v>
      </c>
      <c r="FC469">
        <v>-1</v>
      </c>
      <c r="FD469">
        <v>15.5</v>
      </c>
      <c r="FE469">
        <v>15.5</v>
      </c>
      <c r="FF469">
        <v>2</v>
      </c>
      <c r="FG469">
        <v>793.233</v>
      </c>
      <c r="FH469">
        <v>742.096</v>
      </c>
      <c r="FI469">
        <v>19.9996</v>
      </c>
      <c r="FJ469">
        <v>26.6665</v>
      </c>
      <c r="FK469">
        <v>30.0001</v>
      </c>
      <c r="FL469">
        <v>26.7319</v>
      </c>
      <c r="FM469">
        <v>26.7073</v>
      </c>
      <c r="FN469">
        <v>75.4798</v>
      </c>
      <c r="FO469">
        <v>14.0138</v>
      </c>
      <c r="FP469">
        <v>6.08919</v>
      </c>
      <c r="FQ469">
        <v>20</v>
      </c>
      <c r="FR469">
        <v>1510</v>
      </c>
      <c r="FS469">
        <v>12.8326</v>
      </c>
      <c r="FT469">
        <v>100.075</v>
      </c>
      <c r="FU469">
        <v>100.433</v>
      </c>
    </row>
    <row r="470" spans="1:177">
      <c r="A470">
        <v>454</v>
      </c>
      <c r="B470">
        <v>1621534475.6</v>
      </c>
      <c r="C470">
        <v>906.099999904633</v>
      </c>
      <c r="D470" t="s">
        <v>1204</v>
      </c>
      <c r="E470" t="s">
        <v>1205</v>
      </c>
      <c r="G470">
        <v>1621534475.6</v>
      </c>
      <c r="H470">
        <f>CD470*AF470*(BZ470-CA470)/(100*BS470*(1000-AF470*BZ470))</f>
        <v>0</v>
      </c>
      <c r="I470">
        <f>CD470*AF470*(BY470-BX470*(1000-AF470*CA470)/(1000-AF470*BZ470))/(100*BS470)</f>
        <v>0</v>
      </c>
      <c r="J470">
        <f>BX470 - IF(AF470&gt;1, I470*BS470*100.0/(AH470*CL470), 0)</f>
        <v>0</v>
      </c>
      <c r="K470">
        <f>((Q470-H470/2)*J470-I470)/(Q470+H470/2)</f>
        <v>0</v>
      </c>
      <c r="L470">
        <f>K470*(CE470+CF470)/1000.0</f>
        <v>0</v>
      </c>
      <c r="M470">
        <f>(BX470 - IF(AF470&gt;1, I470*BS470*100.0/(AH470*CL470), 0))*(CE470+CF470)/1000.0</f>
        <v>0</v>
      </c>
      <c r="N470">
        <f>2.0/((1/P470-1/O470)+SIGN(P470)*SQRT((1/P470-1/O470)*(1/P470-1/O470) + 4*BT470/((BT470+1)*(BT470+1))*(2*1/P470*1/O470-1/O470*1/O470)))</f>
        <v>0</v>
      </c>
      <c r="O470">
        <f>IF(LEFT(BU470,1)&lt;&gt;"0",IF(LEFT(BU470,1)="1",3.0,BV470),$D$5+$E$5*(CL470*CE470/($K$5*1000))+$F$5*(CL470*CE470/($K$5*1000))*MAX(MIN(BS470,$J$5),$I$5)*MAX(MIN(BS470,$J$5),$I$5)+$G$5*MAX(MIN(BS470,$J$5),$I$5)*(CL470*CE470/($K$5*1000))+$H$5*(CL470*CE470/($K$5*1000))*(CL470*CE470/($K$5*1000)))</f>
        <v>0</v>
      </c>
      <c r="P470">
        <f>H470*(1000-(1000*0.61365*exp(17.502*T470/(240.97+T470))/(CE470+CF470)+BZ470)/2)/(1000*0.61365*exp(17.502*T470/(240.97+T470))/(CE470+CF470)-BZ470)</f>
        <v>0</v>
      </c>
      <c r="Q470">
        <f>1/((BT470+1)/(N470/1.6)+1/(O470/1.37)) + BT470/((BT470+1)/(N470/1.6) + BT470/(O470/1.37))</f>
        <v>0</v>
      </c>
      <c r="R470">
        <f>(BP470*BR470)</f>
        <v>0</v>
      </c>
      <c r="S470">
        <f>(CG470+(R470+2*0.95*5.67E-8*(((CG470+$B$7)+273)^4-(CG470+273)^4)-44100*H470)/(1.84*29.3*O470+8*0.95*5.67E-8*(CG470+273)^3))</f>
        <v>0</v>
      </c>
      <c r="T470">
        <f>($C$7*CH470+$D$7*CI470+$E$7*S470)</f>
        <v>0</v>
      </c>
      <c r="U470">
        <f>0.61365*exp(17.502*T470/(240.97+T470))</f>
        <v>0</v>
      </c>
      <c r="V470">
        <f>(W470/X470*100)</f>
        <v>0</v>
      </c>
      <c r="W470">
        <f>BZ470*(CE470+CF470)/1000</f>
        <v>0</v>
      </c>
      <c r="X470">
        <f>0.61365*exp(17.502*CG470/(240.97+CG470))</f>
        <v>0</v>
      </c>
      <c r="Y470">
        <f>(U470-BZ470*(CE470+CF470)/1000)</f>
        <v>0</v>
      </c>
      <c r="Z470">
        <f>(-H470*44100)</f>
        <v>0</v>
      </c>
      <c r="AA470">
        <f>2*29.3*O470*0.92*(CG470-T470)</f>
        <v>0</v>
      </c>
      <c r="AB470">
        <f>2*0.95*5.67E-8*(((CG470+$B$7)+273)^4-(T470+273)^4)</f>
        <v>0</v>
      </c>
      <c r="AC470">
        <f>R470+AB470+Z470+AA470</f>
        <v>0</v>
      </c>
      <c r="AD470">
        <v>0</v>
      </c>
      <c r="AE470">
        <v>0</v>
      </c>
      <c r="AF470">
        <f>IF(AD470*$H$13&gt;=AH470,1.0,(AH470/(AH470-AD470*$H$13)))</f>
        <v>0</v>
      </c>
      <c r="AG470">
        <f>(AF470-1)*100</f>
        <v>0</v>
      </c>
      <c r="AH470">
        <f>MAX(0,($B$13+$C$13*CL470)/(1+$D$13*CL470)*CE470/(CG470+273)*$E$13)</f>
        <v>0</v>
      </c>
      <c r="AI470" t="s">
        <v>294</v>
      </c>
      <c r="AJ470">
        <v>0</v>
      </c>
      <c r="AK470">
        <v>0</v>
      </c>
      <c r="AL470">
        <f>AK470-AJ470</f>
        <v>0</v>
      </c>
      <c r="AM470">
        <f>AL470/AK470</f>
        <v>0</v>
      </c>
      <c r="AN470">
        <v>0</v>
      </c>
      <c r="AO470" t="s">
        <v>294</v>
      </c>
      <c r="AP470">
        <v>0</v>
      </c>
      <c r="AQ470">
        <v>0</v>
      </c>
      <c r="AR470">
        <f>1-AP470/AQ470</f>
        <v>0</v>
      </c>
      <c r="AS470">
        <v>0.5</v>
      </c>
      <c r="AT470">
        <f>BP470</f>
        <v>0</v>
      </c>
      <c r="AU470">
        <f>I470</f>
        <v>0</v>
      </c>
      <c r="AV470">
        <f>AR470*AS470*AT470</f>
        <v>0</v>
      </c>
      <c r="AW470">
        <f>BB470/AQ470</f>
        <v>0</v>
      </c>
      <c r="AX470">
        <f>(AU470-AN470)/AT470</f>
        <v>0</v>
      </c>
      <c r="AY470">
        <f>(AK470-AQ470)/AQ470</f>
        <v>0</v>
      </c>
      <c r="AZ470" t="s">
        <v>294</v>
      </c>
      <c r="BA470">
        <v>0</v>
      </c>
      <c r="BB470">
        <f>AQ470-BA470</f>
        <v>0</v>
      </c>
      <c r="BC470">
        <f>(AQ470-AP470)/(AQ470-BA470)</f>
        <v>0</v>
      </c>
      <c r="BD470">
        <f>(AK470-AQ470)/(AK470-BA470)</f>
        <v>0</v>
      </c>
      <c r="BE470">
        <f>(AQ470-AP470)/(AQ470-AJ470)</f>
        <v>0</v>
      </c>
      <c r="BF470">
        <f>(AK470-AQ470)/(AK470-AJ470)</f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f>$B$11*CM470+$C$11*CN470+$F$11*CO470*(1-CR470)</f>
        <v>0</v>
      </c>
      <c r="BP470">
        <f>BO470*BQ470</f>
        <v>0</v>
      </c>
      <c r="BQ470">
        <f>($B$11*$D$9+$C$11*$D$9+$F$11*((DB470+CT470)/MAX(DB470+CT470+DC470, 0.1)*$I$9+DC470/MAX(DB470+CT470+DC470, 0.1)*$J$9))/($B$11+$C$11+$F$11)</f>
        <v>0</v>
      </c>
      <c r="BR470">
        <f>($B$11*$K$9+$C$11*$K$9+$F$11*((DB470+CT470)/MAX(DB470+CT470+DC470, 0.1)*$P$9+DC470/MAX(DB470+CT470+DC470, 0.1)*$Q$9))/($B$11+$C$11+$F$11)</f>
        <v>0</v>
      </c>
      <c r="BS470">
        <v>6</v>
      </c>
      <c r="BT470">
        <v>0.5</v>
      </c>
      <c r="BU470" t="s">
        <v>295</v>
      </c>
      <c r="BV470">
        <v>2</v>
      </c>
      <c r="BW470">
        <v>1621534475.6</v>
      </c>
      <c r="BX470">
        <v>1495.44</v>
      </c>
      <c r="BY470">
        <v>1505.09</v>
      </c>
      <c r="BZ470">
        <v>12.856</v>
      </c>
      <c r="CA470">
        <v>12.8461</v>
      </c>
      <c r="CB470">
        <v>1481.87</v>
      </c>
      <c r="CC470">
        <v>12.7038</v>
      </c>
      <c r="CD470">
        <v>699.962</v>
      </c>
      <c r="CE470">
        <v>100.92</v>
      </c>
      <c r="CF470">
        <v>0.101105</v>
      </c>
      <c r="CG470">
        <v>22.9135</v>
      </c>
      <c r="CH470">
        <v>22.8725</v>
      </c>
      <c r="CI470">
        <v>999.9</v>
      </c>
      <c r="CJ470">
        <v>0</v>
      </c>
      <c r="CK470">
        <v>0</v>
      </c>
      <c r="CL470">
        <v>9980</v>
      </c>
      <c r="CM470">
        <v>0</v>
      </c>
      <c r="CN470">
        <v>3.1097</v>
      </c>
      <c r="CO470">
        <v>599.815</v>
      </c>
      <c r="CP470">
        <v>0.932968</v>
      </c>
      <c r="CQ470">
        <v>0.0670323</v>
      </c>
      <c r="CR470">
        <v>0</v>
      </c>
      <c r="CS470">
        <v>3.487</v>
      </c>
      <c r="CT470">
        <v>4.99951</v>
      </c>
      <c r="CU470">
        <v>86.5554</v>
      </c>
      <c r="CV470">
        <v>4812.55</v>
      </c>
      <c r="CW470">
        <v>37.5</v>
      </c>
      <c r="CX470">
        <v>41.312</v>
      </c>
      <c r="CY470">
        <v>39.937</v>
      </c>
      <c r="CZ470">
        <v>40.875</v>
      </c>
      <c r="DA470">
        <v>39.812</v>
      </c>
      <c r="DB470">
        <v>554.94</v>
      </c>
      <c r="DC470">
        <v>39.87</v>
      </c>
      <c r="DD470">
        <v>0</v>
      </c>
      <c r="DE470">
        <v>1621534479.4</v>
      </c>
      <c r="DF470">
        <v>0</v>
      </c>
      <c r="DG470">
        <v>3.414656</v>
      </c>
      <c r="DH470">
        <v>0.0198230752057899</v>
      </c>
      <c r="DI470">
        <v>2.87758461519738</v>
      </c>
      <c r="DJ470">
        <v>86.654112</v>
      </c>
      <c r="DK470">
        <v>15</v>
      </c>
      <c r="DL470">
        <v>1621533543.5</v>
      </c>
      <c r="DM470" t="s">
        <v>296</v>
      </c>
      <c r="DN470">
        <v>1621533543</v>
      </c>
      <c r="DO470">
        <v>1621533543.5</v>
      </c>
      <c r="DP470">
        <v>4</v>
      </c>
      <c r="DQ470">
        <v>0.002</v>
      </c>
      <c r="DR470">
        <v>0.003</v>
      </c>
      <c r="DS470">
        <v>8.559</v>
      </c>
      <c r="DT470">
        <v>0.154</v>
      </c>
      <c r="DU470">
        <v>420</v>
      </c>
      <c r="DV470">
        <v>13</v>
      </c>
      <c r="DW470">
        <v>1.35</v>
      </c>
      <c r="DX470">
        <v>0.35</v>
      </c>
      <c r="DY470">
        <v>-10.0110368292683</v>
      </c>
      <c r="DZ470">
        <v>1.58718459930311</v>
      </c>
      <c r="EA470">
        <v>0.292091125602611</v>
      </c>
      <c r="EB470">
        <v>0</v>
      </c>
      <c r="EC470">
        <v>3.41657428571429</v>
      </c>
      <c r="ED470">
        <v>0.102671833011837</v>
      </c>
      <c r="EE470">
        <v>0.14327719057399</v>
      </c>
      <c r="EF470">
        <v>1</v>
      </c>
      <c r="EG470">
        <v>0.00868348243902439</v>
      </c>
      <c r="EH470">
        <v>-0.0175702133101045</v>
      </c>
      <c r="EI470">
        <v>0.00338986049086546</v>
      </c>
      <c r="EJ470">
        <v>1</v>
      </c>
      <c r="EK470">
        <v>2</v>
      </c>
      <c r="EL470">
        <v>3</v>
      </c>
      <c r="EM470" t="s">
        <v>306</v>
      </c>
      <c r="EN470">
        <v>100</v>
      </c>
      <c r="EO470">
        <v>100</v>
      </c>
      <c r="EP470">
        <v>13.57</v>
      </c>
      <c r="EQ470">
        <v>0.1522</v>
      </c>
      <c r="ER470">
        <v>5.25304998807394</v>
      </c>
      <c r="ES470">
        <v>0.0095515401478521</v>
      </c>
      <c r="ET470">
        <v>-4.08282145803731e-06</v>
      </c>
      <c r="EU470">
        <v>9.61633180237613e-10</v>
      </c>
      <c r="EV470">
        <v>-0.0133641391554055</v>
      </c>
      <c r="EW470">
        <v>0.00964955815971448</v>
      </c>
      <c r="EX470">
        <v>0.000351754833574242</v>
      </c>
      <c r="EY470">
        <v>-6.74969522547015e-06</v>
      </c>
      <c r="EZ470">
        <v>-1</v>
      </c>
      <c r="FA470">
        <v>-1</v>
      </c>
      <c r="FB470">
        <v>-1</v>
      </c>
      <c r="FC470">
        <v>-1</v>
      </c>
      <c r="FD470">
        <v>15.5</v>
      </c>
      <c r="FE470">
        <v>15.5</v>
      </c>
      <c r="FF470">
        <v>2</v>
      </c>
      <c r="FG470">
        <v>792.699</v>
      </c>
      <c r="FH470">
        <v>742.285</v>
      </c>
      <c r="FI470">
        <v>19.9998</v>
      </c>
      <c r="FJ470">
        <v>26.6665</v>
      </c>
      <c r="FK470">
        <v>30</v>
      </c>
      <c r="FL470">
        <v>26.7319</v>
      </c>
      <c r="FM470">
        <v>26.7073</v>
      </c>
      <c r="FN470">
        <v>75.5555</v>
      </c>
      <c r="FO470">
        <v>14.0138</v>
      </c>
      <c r="FP470">
        <v>6.08919</v>
      </c>
      <c r="FQ470">
        <v>20</v>
      </c>
      <c r="FR470">
        <v>1510</v>
      </c>
      <c r="FS470">
        <v>12.8326</v>
      </c>
      <c r="FT470">
        <v>100.072</v>
      </c>
      <c r="FU470">
        <v>100.431</v>
      </c>
    </row>
    <row r="471" spans="1:177">
      <c r="A471">
        <v>455</v>
      </c>
      <c r="B471">
        <v>1621534477.6</v>
      </c>
      <c r="C471">
        <v>908.099999904633</v>
      </c>
      <c r="D471" t="s">
        <v>1206</v>
      </c>
      <c r="E471" t="s">
        <v>1207</v>
      </c>
      <c r="G471">
        <v>1621534477.6</v>
      </c>
      <c r="H471">
        <f>CD471*AF471*(BZ471-CA471)/(100*BS471*(1000-AF471*BZ471))</f>
        <v>0</v>
      </c>
      <c r="I471">
        <f>CD471*AF471*(BY471-BX471*(1000-AF471*CA471)/(1000-AF471*BZ471))/(100*BS471)</f>
        <v>0</v>
      </c>
      <c r="J471">
        <f>BX471 - IF(AF471&gt;1, I471*BS471*100.0/(AH471*CL471), 0)</f>
        <v>0</v>
      </c>
      <c r="K471">
        <f>((Q471-H471/2)*J471-I471)/(Q471+H471/2)</f>
        <v>0</v>
      </c>
      <c r="L471">
        <f>K471*(CE471+CF471)/1000.0</f>
        <v>0</v>
      </c>
      <c r="M471">
        <f>(BX471 - IF(AF471&gt;1, I471*BS471*100.0/(AH471*CL471), 0))*(CE471+CF471)/1000.0</f>
        <v>0</v>
      </c>
      <c r="N471">
        <f>2.0/((1/P471-1/O471)+SIGN(P471)*SQRT((1/P471-1/O471)*(1/P471-1/O471) + 4*BT471/((BT471+1)*(BT471+1))*(2*1/P471*1/O471-1/O471*1/O471)))</f>
        <v>0</v>
      </c>
      <c r="O471">
        <f>IF(LEFT(BU471,1)&lt;&gt;"0",IF(LEFT(BU471,1)="1",3.0,BV471),$D$5+$E$5*(CL471*CE471/($K$5*1000))+$F$5*(CL471*CE471/($K$5*1000))*MAX(MIN(BS471,$J$5),$I$5)*MAX(MIN(BS471,$J$5),$I$5)+$G$5*MAX(MIN(BS471,$J$5),$I$5)*(CL471*CE471/($K$5*1000))+$H$5*(CL471*CE471/($K$5*1000))*(CL471*CE471/($K$5*1000)))</f>
        <v>0</v>
      </c>
      <c r="P471">
        <f>H471*(1000-(1000*0.61365*exp(17.502*T471/(240.97+T471))/(CE471+CF471)+BZ471)/2)/(1000*0.61365*exp(17.502*T471/(240.97+T471))/(CE471+CF471)-BZ471)</f>
        <v>0</v>
      </c>
      <c r="Q471">
        <f>1/((BT471+1)/(N471/1.6)+1/(O471/1.37)) + BT471/((BT471+1)/(N471/1.6) + BT471/(O471/1.37))</f>
        <v>0</v>
      </c>
      <c r="R471">
        <f>(BP471*BR471)</f>
        <v>0</v>
      </c>
      <c r="S471">
        <f>(CG471+(R471+2*0.95*5.67E-8*(((CG471+$B$7)+273)^4-(CG471+273)^4)-44100*H471)/(1.84*29.3*O471+8*0.95*5.67E-8*(CG471+273)^3))</f>
        <v>0</v>
      </c>
      <c r="T471">
        <f>($C$7*CH471+$D$7*CI471+$E$7*S471)</f>
        <v>0</v>
      </c>
      <c r="U471">
        <f>0.61365*exp(17.502*T471/(240.97+T471))</f>
        <v>0</v>
      </c>
      <c r="V471">
        <f>(W471/X471*100)</f>
        <v>0</v>
      </c>
      <c r="W471">
        <f>BZ471*(CE471+CF471)/1000</f>
        <v>0</v>
      </c>
      <c r="X471">
        <f>0.61365*exp(17.502*CG471/(240.97+CG471))</f>
        <v>0</v>
      </c>
      <c r="Y471">
        <f>(U471-BZ471*(CE471+CF471)/1000)</f>
        <v>0</v>
      </c>
      <c r="Z471">
        <f>(-H471*44100)</f>
        <v>0</v>
      </c>
      <c r="AA471">
        <f>2*29.3*O471*0.92*(CG471-T471)</f>
        <v>0</v>
      </c>
      <c r="AB471">
        <f>2*0.95*5.67E-8*(((CG471+$B$7)+273)^4-(T471+273)^4)</f>
        <v>0</v>
      </c>
      <c r="AC471">
        <f>R471+AB471+Z471+AA471</f>
        <v>0</v>
      </c>
      <c r="AD471">
        <v>0</v>
      </c>
      <c r="AE471">
        <v>0</v>
      </c>
      <c r="AF471">
        <f>IF(AD471*$H$13&gt;=AH471,1.0,(AH471/(AH471-AD471*$H$13)))</f>
        <v>0</v>
      </c>
      <c r="AG471">
        <f>(AF471-1)*100</f>
        <v>0</v>
      </c>
      <c r="AH471">
        <f>MAX(0,($B$13+$C$13*CL471)/(1+$D$13*CL471)*CE471/(CG471+273)*$E$13)</f>
        <v>0</v>
      </c>
      <c r="AI471" t="s">
        <v>294</v>
      </c>
      <c r="AJ471">
        <v>0</v>
      </c>
      <c r="AK471">
        <v>0</v>
      </c>
      <c r="AL471">
        <f>AK471-AJ471</f>
        <v>0</v>
      </c>
      <c r="AM471">
        <f>AL471/AK471</f>
        <v>0</v>
      </c>
      <c r="AN471">
        <v>0</v>
      </c>
      <c r="AO471" t="s">
        <v>294</v>
      </c>
      <c r="AP471">
        <v>0</v>
      </c>
      <c r="AQ471">
        <v>0</v>
      </c>
      <c r="AR471">
        <f>1-AP471/AQ471</f>
        <v>0</v>
      </c>
      <c r="AS471">
        <v>0.5</v>
      </c>
      <c r="AT471">
        <f>BP471</f>
        <v>0</v>
      </c>
      <c r="AU471">
        <f>I471</f>
        <v>0</v>
      </c>
      <c r="AV471">
        <f>AR471*AS471*AT471</f>
        <v>0</v>
      </c>
      <c r="AW471">
        <f>BB471/AQ471</f>
        <v>0</v>
      </c>
      <c r="AX471">
        <f>(AU471-AN471)/AT471</f>
        <v>0</v>
      </c>
      <c r="AY471">
        <f>(AK471-AQ471)/AQ471</f>
        <v>0</v>
      </c>
      <c r="AZ471" t="s">
        <v>294</v>
      </c>
      <c r="BA471">
        <v>0</v>
      </c>
      <c r="BB471">
        <f>AQ471-BA471</f>
        <v>0</v>
      </c>
      <c r="BC471">
        <f>(AQ471-AP471)/(AQ471-BA471)</f>
        <v>0</v>
      </c>
      <c r="BD471">
        <f>(AK471-AQ471)/(AK471-BA471)</f>
        <v>0</v>
      </c>
      <c r="BE471">
        <f>(AQ471-AP471)/(AQ471-AJ471)</f>
        <v>0</v>
      </c>
      <c r="BF471">
        <f>(AK471-AQ471)/(AK471-AJ471)</f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f>$B$11*CM471+$C$11*CN471+$F$11*CO471*(1-CR471)</f>
        <v>0</v>
      </c>
      <c r="BP471">
        <f>BO471*BQ471</f>
        <v>0</v>
      </c>
      <c r="BQ471">
        <f>($B$11*$D$9+$C$11*$D$9+$F$11*((DB471+CT471)/MAX(DB471+CT471+DC471, 0.1)*$I$9+DC471/MAX(DB471+CT471+DC471, 0.1)*$J$9))/($B$11+$C$11+$F$11)</f>
        <v>0</v>
      </c>
      <c r="BR471">
        <f>($B$11*$K$9+$C$11*$K$9+$F$11*((DB471+CT471)/MAX(DB471+CT471+DC471, 0.1)*$P$9+DC471/MAX(DB471+CT471+DC471, 0.1)*$Q$9))/($B$11+$C$11+$F$11)</f>
        <v>0</v>
      </c>
      <c r="BS471">
        <v>6</v>
      </c>
      <c r="BT471">
        <v>0.5</v>
      </c>
      <c r="BU471" t="s">
        <v>295</v>
      </c>
      <c r="BV471">
        <v>2</v>
      </c>
      <c r="BW471">
        <v>1621534477.6</v>
      </c>
      <c r="BX471">
        <v>1498.62</v>
      </c>
      <c r="BY471">
        <v>1506.99</v>
      </c>
      <c r="BZ471">
        <v>12.8516</v>
      </c>
      <c r="CA471">
        <v>12.846</v>
      </c>
      <c r="CB471">
        <v>1485.04</v>
      </c>
      <c r="CC471">
        <v>12.6995</v>
      </c>
      <c r="CD471">
        <v>700.077</v>
      </c>
      <c r="CE471">
        <v>100.922</v>
      </c>
      <c r="CF471">
        <v>0.100472</v>
      </c>
      <c r="CG471">
        <v>22.9116</v>
      </c>
      <c r="CH471">
        <v>22.871</v>
      </c>
      <c r="CI471">
        <v>999.9</v>
      </c>
      <c r="CJ471">
        <v>0</v>
      </c>
      <c r="CK471">
        <v>0</v>
      </c>
      <c r="CL471">
        <v>10000</v>
      </c>
      <c r="CM471">
        <v>0</v>
      </c>
      <c r="CN471">
        <v>3.1097</v>
      </c>
      <c r="CO471">
        <v>599.812</v>
      </c>
      <c r="CP471">
        <v>0.932968</v>
      </c>
      <c r="CQ471">
        <v>0.0670323</v>
      </c>
      <c r="CR471">
        <v>0</v>
      </c>
      <c r="CS471">
        <v>3.3442</v>
      </c>
      <c r="CT471">
        <v>4.99951</v>
      </c>
      <c r="CU471">
        <v>86.6653</v>
      </c>
      <c r="CV471">
        <v>4812.53</v>
      </c>
      <c r="CW471">
        <v>37.5</v>
      </c>
      <c r="CX471">
        <v>41.375</v>
      </c>
      <c r="CY471">
        <v>39.937</v>
      </c>
      <c r="CZ471">
        <v>40.875</v>
      </c>
      <c r="DA471">
        <v>39.875</v>
      </c>
      <c r="DB471">
        <v>554.94</v>
      </c>
      <c r="DC471">
        <v>39.87</v>
      </c>
      <c r="DD471">
        <v>0</v>
      </c>
      <c r="DE471">
        <v>1621534481.2</v>
      </c>
      <c r="DF471">
        <v>0</v>
      </c>
      <c r="DG471">
        <v>3.40790384615385</v>
      </c>
      <c r="DH471">
        <v>0.22459145238526</v>
      </c>
      <c r="DI471">
        <v>-0.377791458171912</v>
      </c>
      <c r="DJ471">
        <v>86.7742692307692</v>
      </c>
      <c r="DK471">
        <v>15</v>
      </c>
      <c r="DL471">
        <v>1621533543.5</v>
      </c>
      <c r="DM471" t="s">
        <v>296</v>
      </c>
      <c r="DN471">
        <v>1621533543</v>
      </c>
      <c r="DO471">
        <v>1621533543.5</v>
      </c>
      <c r="DP471">
        <v>4</v>
      </c>
      <c r="DQ471">
        <v>0.002</v>
      </c>
      <c r="DR471">
        <v>0.003</v>
      </c>
      <c r="DS471">
        <v>8.559</v>
      </c>
      <c r="DT471">
        <v>0.154</v>
      </c>
      <c r="DU471">
        <v>420</v>
      </c>
      <c r="DV471">
        <v>13</v>
      </c>
      <c r="DW471">
        <v>1.35</v>
      </c>
      <c r="DX471">
        <v>0.35</v>
      </c>
      <c r="DY471">
        <v>-9.96450292682927</v>
      </c>
      <c r="DZ471">
        <v>2.24302264808362</v>
      </c>
      <c r="EA471">
        <v>0.320552562504216</v>
      </c>
      <c r="EB471">
        <v>0</v>
      </c>
      <c r="EC471">
        <v>3.40987352941176</v>
      </c>
      <c r="ED471">
        <v>0.150874684681895</v>
      </c>
      <c r="EE471">
        <v>0.142963601514971</v>
      </c>
      <c r="EF471">
        <v>1</v>
      </c>
      <c r="EG471">
        <v>0.00756279951219512</v>
      </c>
      <c r="EH471">
        <v>-0.0154096829268293</v>
      </c>
      <c r="EI471">
        <v>0.00344905461940214</v>
      </c>
      <c r="EJ471">
        <v>1</v>
      </c>
      <c r="EK471">
        <v>2</v>
      </c>
      <c r="EL471">
        <v>3</v>
      </c>
      <c r="EM471" t="s">
        <v>306</v>
      </c>
      <c r="EN471">
        <v>100</v>
      </c>
      <c r="EO471">
        <v>100</v>
      </c>
      <c r="EP471">
        <v>13.58</v>
      </c>
      <c r="EQ471">
        <v>0.1521</v>
      </c>
      <c r="ER471">
        <v>5.25304998807394</v>
      </c>
      <c r="ES471">
        <v>0.0095515401478521</v>
      </c>
      <c r="ET471">
        <v>-4.08282145803731e-06</v>
      </c>
      <c r="EU471">
        <v>9.61633180237613e-10</v>
      </c>
      <c r="EV471">
        <v>-0.0133641391554055</v>
      </c>
      <c r="EW471">
        <v>0.00964955815971448</v>
      </c>
      <c r="EX471">
        <v>0.000351754833574242</v>
      </c>
      <c r="EY471">
        <v>-6.74969522547015e-06</v>
      </c>
      <c r="EZ471">
        <v>-1</v>
      </c>
      <c r="FA471">
        <v>-1</v>
      </c>
      <c r="FB471">
        <v>-1</v>
      </c>
      <c r="FC471">
        <v>-1</v>
      </c>
      <c r="FD471">
        <v>15.6</v>
      </c>
      <c r="FE471">
        <v>15.6</v>
      </c>
      <c r="FF471">
        <v>2</v>
      </c>
      <c r="FG471">
        <v>793.41</v>
      </c>
      <c r="FH471">
        <v>741.717</v>
      </c>
      <c r="FI471">
        <v>19.9998</v>
      </c>
      <c r="FJ471">
        <v>26.6665</v>
      </c>
      <c r="FK471">
        <v>30.0001</v>
      </c>
      <c r="FL471">
        <v>26.7319</v>
      </c>
      <c r="FM471">
        <v>26.7073</v>
      </c>
      <c r="FN471">
        <v>75.6009</v>
      </c>
      <c r="FO471">
        <v>14.0138</v>
      </c>
      <c r="FP471">
        <v>6.08919</v>
      </c>
      <c r="FQ471">
        <v>20</v>
      </c>
      <c r="FR471">
        <v>1510</v>
      </c>
      <c r="FS471">
        <v>12.8326</v>
      </c>
      <c r="FT471">
        <v>100.07</v>
      </c>
      <c r="FU471">
        <v>100.434</v>
      </c>
    </row>
    <row r="472" spans="1:177">
      <c r="A472">
        <v>456</v>
      </c>
      <c r="B472">
        <v>1621534479.6</v>
      </c>
      <c r="C472">
        <v>910.099999904633</v>
      </c>
      <c r="D472" t="s">
        <v>1208</v>
      </c>
      <c r="E472" t="s">
        <v>1209</v>
      </c>
      <c r="G472">
        <v>1621534479.6</v>
      </c>
      <c r="H472">
        <f>CD472*AF472*(BZ472-CA472)/(100*BS472*(1000-AF472*BZ472))</f>
        <v>0</v>
      </c>
      <c r="I472">
        <f>CD472*AF472*(BY472-BX472*(1000-AF472*CA472)/(1000-AF472*BZ472))/(100*BS472)</f>
        <v>0</v>
      </c>
      <c r="J472">
        <f>BX472 - IF(AF472&gt;1, I472*BS472*100.0/(AH472*CL472), 0)</f>
        <v>0</v>
      </c>
      <c r="K472">
        <f>((Q472-H472/2)*J472-I472)/(Q472+H472/2)</f>
        <v>0</v>
      </c>
      <c r="L472">
        <f>K472*(CE472+CF472)/1000.0</f>
        <v>0</v>
      </c>
      <c r="M472">
        <f>(BX472 - IF(AF472&gt;1, I472*BS472*100.0/(AH472*CL472), 0))*(CE472+CF472)/1000.0</f>
        <v>0</v>
      </c>
      <c r="N472">
        <f>2.0/((1/P472-1/O472)+SIGN(P472)*SQRT((1/P472-1/O472)*(1/P472-1/O472) + 4*BT472/((BT472+1)*(BT472+1))*(2*1/P472*1/O472-1/O472*1/O472)))</f>
        <v>0</v>
      </c>
      <c r="O472">
        <f>IF(LEFT(BU472,1)&lt;&gt;"0",IF(LEFT(BU472,1)="1",3.0,BV472),$D$5+$E$5*(CL472*CE472/($K$5*1000))+$F$5*(CL472*CE472/($K$5*1000))*MAX(MIN(BS472,$J$5),$I$5)*MAX(MIN(BS472,$J$5),$I$5)+$G$5*MAX(MIN(BS472,$J$5),$I$5)*(CL472*CE472/($K$5*1000))+$H$5*(CL472*CE472/($K$5*1000))*(CL472*CE472/($K$5*1000)))</f>
        <v>0</v>
      </c>
      <c r="P472">
        <f>H472*(1000-(1000*0.61365*exp(17.502*T472/(240.97+T472))/(CE472+CF472)+BZ472)/2)/(1000*0.61365*exp(17.502*T472/(240.97+T472))/(CE472+CF472)-BZ472)</f>
        <v>0</v>
      </c>
      <c r="Q472">
        <f>1/((BT472+1)/(N472/1.6)+1/(O472/1.37)) + BT472/((BT472+1)/(N472/1.6) + BT472/(O472/1.37))</f>
        <v>0</v>
      </c>
      <c r="R472">
        <f>(BP472*BR472)</f>
        <v>0</v>
      </c>
      <c r="S472">
        <f>(CG472+(R472+2*0.95*5.67E-8*(((CG472+$B$7)+273)^4-(CG472+273)^4)-44100*H472)/(1.84*29.3*O472+8*0.95*5.67E-8*(CG472+273)^3))</f>
        <v>0</v>
      </c>
      <c r="T472">
        <f>($C$7*CH472+$D$7*CI472+$E$7*S472)</f>
        <v>0</v>
      </c>
      <c r="U472">
        <f>0.61365*exp(17.502*T472/(240.97+T472))</f>
        <v>0</v>
      </c>
      <c r="V472">
        <f>(W472/X472*100)</f>
        <v>0</v>
      </c>
      <c r="W472">
        <f>BZ472*(CE472+CF472)/1000</f>
        <v>0</v>
      </c>
      <c r="X472">
        <f>0.61365*exp(17.502*CG472/(240.97+CG472))</f>
        <v>0</v>
      </c>
      <c r="Y472">
        <f>(U472-BZ472*(CE472+CF472)/1000)</f>
        <v>0</v>
      </c>
      <c r="Z472">
        <f>(-H472*44100)</f>
        <v>0</v>
      </c>
      <c r="AA472">
        <f>2*29.3*O472*0.92*(CG472-T472)</f>
        <v>0</v>
      </c>
      <c r="AB472">
        <f>2*0.95*5.67E-8*(((CG472+$B$7)+273)^4-(T472+273)^4)</f>
        <v>0</v>
      </c>
      <c r="AC472">
        <f>R472+AB472+Z472+AA472</f>
        <v>0</v>
      </c>
      <c r="AD472">
        <v>0</v>
      </c>
      <c r="AE472">
        <v>0</v>
      </c>
      <c r="AF472">
        <f>IF(AD472*$H$13&gt;=AH472,1.0,(AH472/(AH472-AD472*$H$13)))</f>
        <v>0</v>
      </c>
      <c r="AG472">
        <f>(AF472-1)*100</f>
        <v>0</v>
      </c>
      <c r="AH472">
        <f>MAX(0,($B$13+$C$13*CL472)/(1+$D$13*CL472)*CE472/(CG472+273)*$E$13)</f>
        <v>0</v>
      </c>
      <c r="AI472" t="s">
        <v>294</v>
      </c>
      <c r="AJ472">
        <v>0</v>
      </c>
      <c r="AK472">
        <v>0</v>
      </c>
      <c r="AL472">
        <f>AK472-AJ472</f>
        <v>0</v>
      </c>
      <c r="AM472">
        <f>AL472/AK472</f>
        <v>0</v>
      </c>
      <c r="AN472">
        <v>0</v>
      </c>
      <c r="AO472" t="s">
        <v>294</v>
      </c>
      <c r="AP472">
        <v>0</v>
      </c>
      <c r="AQ472">
        <v>0</v>
      </c>
      <c r="AR472">
        <f>1-AP472/AQ472</f>
        <v>0</v>
      </c>
      <c r="AS472">
        <v>0.5</v>
      </c>
      <c r="AT472">
        <f>BP472</f>
        <v>0</v>
      </c>
      <c r="AU472">
        <f>I472</f>
        <v>0</v>
      </c>
      <c r="AV472">
        <f>AR472*AS472*AT472</f>
        <v>0</v>
      </c>
      <c r="AW472">
        <f>BB472/AQ472</f>
        <v>0</v>
      </c>
      <c r="AX472">
        <f>(AU472-AN472)/AT472</f>
        <v>0</v>
      </c>
      <c r="AY472">
        <f>(AK472-AQ472)/AQ472</f>
        <v>0</v>
      </c>
      <c r="AZ472" t="s">
        <v>294</v>
      </c>
      <c r="BA472">
        <v>0</v>
      </c>
      <c r="BB472">
        <f>AQ472-BA472</f>
        <v>0</v>
      </c>
      <c r="BC472">
        <f>(AQ472-AP472)/(AQ472-BA472)</f>
        <v>0</v>
      </c>
      <c r="BD472">
        <f>(AK472-AQ472)/(AK472-BA472)</f>
        <v>0</v>
      </c>
      <c r="BE472">
        <f>(AQ472-AP472)/(AQ472-AJ472)</f>
        <v>0</v>
      </c>
      <c r="BF472">
        <f>(AK472-AQ472)/(AK472-AJ472)</f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f>$B$11*CM472+$C$11*CN472+$F$11*CO472*(1-CR472)</f>
        <v>0</v>
      </c>
      <c r="BP472">
        <f>BO472*BQ472</f>
        <v>0</v>
      </c>
      <c r="BQ472">
        <f>($B$11*$D$9+$C$11*$D$9+$F$11*((DB472+CT472)/MAX(DB472+CT472+DC472, 0.1)*$I$9+DC472/MAX(DB472+CT472+DC472, 0.1)*$J$9))/($B$11+$C$11+$F$11)</f>
        <v>0</v>
      </c>
      <c r="BR472">
        <f>($B$11*$K$9+$C$11*$K$9+$F$11*((DB472+CT472)/MAX(DB472+CT472+DC472, 0.1)*$P$9+DC472/MAX(DB472+CT472+DC472, 0.1)*$Q$9))/($B$11+$C$11+$F$11)</f>
        <v>0</v>
      </c>
      <c r="BS472">
        <v>6</v>
      </c>
      <c r="BT472">
        <v>0.5</v>
      </c>
      <c r="BU472" t="s">
        <v>295</v>
      </c>
      <c r="BV472">
        <v>2</v>
      </c>
      <c r="BW472">
        <v>1621534479.6</v>
      </c>
      <c r="BX472">
        <v>1501.38</v>
      </c>
      <c r="BY472">
        <v>1508.04</v>
      </c>
      <c r="BZ472">
        <v>12.8454</v>
      </c>
      <c r="CA472">
        <v>12.8412</v>
      </c>
      <c r="CB472">
        <v>1487.79</v>
      </c>
      <c r="CC472">
        <v>12.6934</v>
      </c>
      <c r="CD472">
        <v>700.352</v>
      </c>
      <c r="CE472">
        <v>100.92</v>
      </c>
      <c r="CF472">
        <v>0.0997402</v>
      </c>
      <c r="CG472">
        <v>22.9116</v>
      </c>
      <c r="CH472">
        <v>22.8799</v>
      </c>
      <c r="CI472">
        <v>999.9</v>
      </c>
      <c r="CJ472">
        <v>0</v>
      </c>
      <c r="CK472">
        <v>0</v>
      </c>
      <c r="CL472">
        <v>10050</v>
      </c>
      <c r="CM472">
        <v>0</v>
      </c>
      <c r="CN472">
        <v>3.1097</v>
      </c>
      <c r="CO472">
        <v>600.123</v>
      </c>
      <c r="CP472">
        <v>0.932968</v>
      </c>
      <c r="CQ472">
        <v>0.0670323</v>
      </c>
      <c r="CR472">
        <v>0</v>
      </c>
      <c r="CS472">
        <v>3.6377</v>
      </c>
      <c r="CT472">
        <v>4.99951</v>
      </c>
      <c r="CU472">
        <v>86.7337</v>
      </c>
      <c r="CV472">
        <v>4815.05</v>
      </c>
      <c r="CW472">
        <v>37.562</v>
      </c>
      <c r="CX472">
        <v>41.375</v>
      </c>
      <c r="CY472">
        <v>39.937</v>
      </c>
      <c r="CZ472">
        <v>40.875</v>
      </c>
      <c r="DA472">
        <v>39.812</v>
      </c>
      <c r="DB472">
        <v>555.23</v>
      </c>
      <c r="DC472">
        <v>39.89</v>
      </c>
      <c r="DD472">
        <v>0</v>
      </c>
      <c r="DE472">
        <v>1621534483.6</v>
      </c>
      <c r="DF472">
        <v>0</v>
      </c>
      <c r="DG472">
        <v>3.41161153846154</v>
      </c>
      <c r="DH472">
        <v>0.146834184885285</v>
      </c>
      <c r="DI472">
        <v>-1.38811282366489</v>
      </c>
      <c r="DJ472">
        <v>86.7560269230769</v>
      </c>
      <c r="DK472">
        <v>15</v>
      </c>
      <c r="DL472">
        <v>1621533543.5</v>
      </c>
      <c r="DM472" t="s">
        <v>296</v>
      </c>
      <c r="DN472">
        <v>1621533543</v>
      </c>
      <c r="DO472">
        <v>1621533543.5</v>
      </c>
      <c r="DP472">
        <v>4</v>
      </c>
      <c r="DQ472">
        <v>0.002</v>
      </c>
      <c r="DR472">
        <v>0.003</v>
      </c>
      <c r="DS472">
        <v>8.559</v>
      </c>
      <c r="DT472">
        <v>0.154</v>
      </c>
      <c r="DU472">
        <v>420</v>
      </c>
      <c r="DV472">
        <v>13</v>
      </c>
      <c r="DW472">
        <v>1.35</v>
      </c>
      <c r="DX472">
        <v>0.35</v>
      </c>
      <c r="DY472">
        <v>-9.76869682926829</v>
      </c>
      <c r="DZ472">
        <v>4.4877731707317</v>
      </c>
      <c r="EA472">
        <v>0.614025614951669</v>
      </c>
      <c r="EB472">
        <v>0</v>
      </c>
      <c r="EC472">
        <v>3.40049705882353</v>
      </c>
      <c r="ED472">
        <v>0.239288903187501</v>
      </c>
      <c r="EE472">
        <v>0.121992937320385</v>
      </c>
      <c r="EF472">
        <v>1</v>
      </c>
      <c r="EG472">
        <v>0.00718698317073171</v>
      </c>
      <c r="EH472">
        <v>-0.0146455457142857</v>
      </c>
      <c r="EI472">
        <v>0.0033774982429043</v>
      </c>
      <c r="EJ472">
        <v>1</v>
      </c>
      <c r="EK472">
        <v>2</v>
      </c>
      <c r="EL472">
        <v>3</v>
      </c>
      <c r="EM472" t="s">
        <v>306</v>
      </c>
      <c r="EN472">
        <v>100</v>
      </c>
      <c r="EO472">
        <v>100</v>
      </c>
      <c r="EP472">
        <v>13.59</v>
      </c>
      <c r="EQ472">
        <v>0.152</v>
      </c>
      <c r="ER472">
        <v>5.25304998807394</v>
      </c>
      <c r="ES472">
        <v>0.0095515401478521</v>
      </c>
      <c r="ET472">
        <v>-4.08282145803731e-06</v>
      </c>
      <c r="EU472">
        <v>9.61633180237613e-10</v>
      </c>
      <c r="EV472">
        <v>-0.0133641391554055</v>
      </c>
      <c r="EW472">
        <v>0.00964955815971448</v>
      </c>
      <c r="EX472">
        <v>0.000351754833574242</v>
      </c>
      <c r="EY472">
        <v>-6.74969522547015e-06</v>
      </c>
      <c r="EZ472">
        <v>-1</v>
      </c>
      <c r="FA472">
        <v>-1</v>
      </c>
      <c r="FB472">
        <v>-1</v>
      </c>
      <c r="FC472">
        <v>-1</v>
      </c>
      <c r="FD472">
        <v>15.6</v>
      </c>
      <c r="FE472">
        <v>15.6</v>
      </c>
      <c r="FF472">
        <v>2</v>
      </c>
      <c r="FG472">
        <v>793.219</v>
      </c>
      <c r="FH472">
        <v>742.096</v>
      </c>
      <c r="FI472">
        <v>20</v>
      </c>
      <c r="FJ472">
        <v>26.6665</v>
      </c>
      <c r="FK472">
        <v>30</v>
      </c>
      <c r="FL472">
        <v>26.7305</v>
      </c>
      <c r="FM472">
        <v>26.7073</v>
      </c>
      <c r="FN472">
        <v>75.6268</v>
      </c>
      <c r="FO472">
        <v>14.0138</v>
      </c>
      <c r="FP472">
        <v>6.08919</v>
      </c>
      <c r="FQ472">
        <v>20</v>
      </c>
      <c r="FR472">
        <v>1510</v>
      </c>
      <c r="FS472">
        <v>12.8326</v>
      </c>
      <c r="FT472">
        <v>100.071</v>
      </c>
      <c r="FU472">
        <v>100.435</v>
      </c>
    </row>
    <row r="473" spans="1:177">
      <c r="A473">
        <v>457</v>
      </c>
      <c r="B473">
        <v>1621534481.6</v>
      </c>
      <c r="C473">
        <v>912.099999904633</v>
      </c>
      <c r="D473" t="s">
        <v>1210</v>
      </c>
      <c r="E473" t="s">
        <v>1211</v>
      </c>
      <c r="G473">
        <v>1621534481.6</v>
      </c>
      <c r="H473">
        <f>CD473*AF473*(BZ473-CA473)/(100*BS473*(1000-AF473*BZ473))</f>
        <v>0</v>
      </c>
      <c r="I473">
        <f>CD473*AF473*(BY473-BX473*(1000-AF473*CA473)/(1000-AF473*BZ473))/(100*BS473)</f>
        <v>0</v>
      </c>
      <c r="J473">
        <f>BX473 - IF(AF473&gt;1, I473*BS473*100.0/(AH473*CL473), 0)</f>
        <v>0</v>
      </c>
      <c r="K473">
        <f>((Q473-H473/2)*J473-I473)/(Q473+H473/2)</f>
        <v>0</v>
      </c>
      <c r="L473">
        <f>K473*(CE473+CF473)/1000.0</f>
        <v>0</v>
      </c>
      <c r="M473">
        <f>(BX473 - IF(AF473&gt;1, I473*BS473*100.0/(AH473*CL473), 0))*(CE473+CF473)/1000.0</f>
        <v>0</v>
      </c>
      <c r="N473">
        <f>2.0/((1/P473-1/O473)+SIGN(P473)*SQRT((1/P473-1/O473)*(1/P473-1/O473) + 4*BT473/((BT473+1)*(BT473+1))*(2*1/P473*1/O473-1/O473*1/O473)))</f>
        <v>0</v>
      </c>
      <c r="O473">
        <f>IF(LEFT(BU473,1)&lt;&gt;"0",IF(LEFT(BU473,1)="1",3.0,BV473),$D$5+$E$5*(CL473*CE473/($K$5*1000))+$F$5*(CL473*CE473/($K$5*1000))*MAX(MIN(BS473,$J$5),$I$5)*MAX(MIN(BS473,$J$5),$I$5)+$G$5*MAX(MIN(BS473,$J$5),$I$5)*(CL473*CE473/($K$5*1000))+$H$5*(CL473*CE473/($K$5*1000))*(CL473*CE473/($K$5*1000)))</f>
        <v>0</v>
      </c>
      <c r="P473">
        <f>H473*(1000-(1000*0.61365*exp(17.502*T473/(240.97+T473))/(CE473+CF473)+BZ473)/2)/(1000*0.61365*exp(17.502*T473/(240.97+T473))/(CE473+CF473)-BZ473)</f>
        <v>0</v>
      </c>
      <c r="Q473">
        <f>1/((BT473+1)/(N473/1.6)+1/(O473/1.37)) + BT473/((BT473+1)/(N473/1.6) + BT473/(O473/1.37))</f>
        <v>0</v>
      </c>
      <c r="R473">
        <f>(BP473*BR473)</f>
        <v>0</v>
      </c>
      <c r="S473">
        <f>(CG473+(R473+2*0.95*5.67E-8*(((CG473+$B$7)+273)^4-(CG473+273)^4)-44100*H473)/(1.84*29.3*O473+8*0.95*5.67E-8*(CG473+273)^3))</f>
        <v>0</v>
      </c>
      <c r="T473">
        <f>($C$7*CH473+$D$7*CI473+$E$7*S473)</f>
        <v>0</v>
      </c>
      <c r="U473">
        <f>0.61365*exp(17.502*T473/(240.97+T473))</f>
        <v>0</v>
      </c>
      <c r="V473">
        <f>(W473/X473*100)</f>
        <v>0</v>
      </c>
      <c r="W473">
        <f>BZ473*(CE473+CF473)/1000</f>
        <v>0</v>
      </c>
      <c r="X473">
        <f>0.61365*exp(17.502*CG473/(240.97+CG473))</f>
        <v>0</v>
      </c>
      <c r="Y473">
        <f>(U473-BZ473*(CE473+CF473)/1000)</f>
        <v>0</v>
      </c>
      <c r="Z473">
        <f>(-H473*44100)</f>
        <v>0</v>
      </c>
      <c r="AA473">
        <f>2*29.3*O473*0.92*(CG473-T473)</f>
        <v>0</v>
      </c>
      <c r="AB473">
        <f>2*0.95*5.67E-8*(((CG473+$B$7)+273)^4-(T473+273)^4)</f>
        <v>0</v>
      </c>
      <c r="AC473">
        <f>R473+AB473+Z473+AA473</f>
        <v>0</v>
      </c>
      <c r="AD473">
        <v>0</v>
      </c>
      <c r="AE473">
        <v>0</v>
      </c>
      <c r="AF473">
        <f>IF(AD473*$H$13&gt;=AH473,1.0,(AH473/(AH473-AD473*$H$13)))</f>
        <v>0</v>
      </c>
      <c r="AG473">
        <f>(AF473-1)*100</f>
        <v>0</v>
      </c>
      <c r="AH473">
        <f>MAX(0,($B$13+$C$13*CL473)/(1+$D$13*CL473)*CE473/(CG473+273)*$E$13)</f>
        <v>0</v>
      </c>
      <c r="AI473" t="s">
        <v>294</v>
      </c>
      <c r="AJ473">
        <v>0</v>
      </c>
      <c r="AK473">
        <v>0</v>
      </c>
      <c r="AL473">
        <f>AK473-AJ473</f>
        <v>0</v>
      </c>
      <c r="AM473">
        <f>AL473/AK473</f>
        <v>0</v>
      </c>
      <c r="AN473">
        <v>0</v>
      </c>
      <c r="AO473" t="s">
        <v>294</v>
      </c>
      <c r="AP473">
        <v>0</v>
      </c>
      <c r="AQ473">
        <v>0</v>
      </c>
      <c r="AR473">
        <f>1-AP473/AQ473</f>
        <v>0</v>
      </c>
      <c r="AS473">
        <v>0.5</v>
      </c>
      <c r="AT473">
        <f>BP473</f>
        <v>0</v>
      </c>
      <c r="AU473">
        <f>I473</f>
        <v>0</v>
      </c>
      <c r="AV473">
        <f>AR473*AS473*AT473</f>
        <v>0</v>
      </c>
      <c r="AW473">
        <f>BB473/AQ473</f>
        <v>0</v>
      </c>
      <c r="AX473">
        <f>(AU473-AN473)/AT473</f>
        <v>0</v>
      </c>
      <c r="AY473">
        <f>(AK473-AQ473)/AQ473</f>
        <v>0</v>
      </c>
      <c r="AZ473" t="s">
        <v>294</v>
      </c>
      <c r="BA473">
        <v>0</v>
      </c>
      <c r="BB473">
        <f>AQ473-BA473</f>
        <v>0</v>
      </c>
      <c r="BC473">
        <f>(AQ473-AP473)/(AQ473-BA473)</f>
        <v>0</v>
      </c>
      <c r="BD473">
        <f>(AK473-AQ473)/(AK473-BA473)</f>
        <v>0</v>
      </c>
      <c r="BE473">
        <f>(AQ473-AP473)/(AQ473-AJ473)</f>
        <v>0</v>
      </c>
      <c r="BF473">
        <f>(AK473-AQ473)/(AK473-AJ473)</f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f>$B$11*CM473+$C$11*CN473+$F$11*CO473*(1-CR473)</f>
        <v>0</v>
      </c>
      <c r="BP473">
        <f>BO473*BQ473</f>
        <v>0</v>
      </c>
      <c r="BQ473">
        <f>($B$11*$D$9+$C$11*$D$9+$F$11*((DB473+CT473)/MAX(DB473+CT473+DC473, 0.1)*$I$9+DC473/MAX(DB473+CT473+DC473, 0.1)*$J$9))/($B$11+$C$11+$F$11)</f>
        <v>0</v>
      </c>
      <c r="BR473">
        <f>($B$11*$K$9+$C$11*$K$9+$F$11*((DB473+CT473)/MAX(DB473+CT473+DC473, 0.1)*$P$9+DC473/MAX(DB473+CT473+DC473, 0.1)*$Q$9))/($B$11+$C$11+$F$11)</f>
        <v>0</v>
      </c>
      <c r="BS473">
        <v>6</v>
      </c>
      <c r="BT473">
        <v>0.5</v>
      </c>
      <c r="BU473" t="s">
        <v>295</v>
      </c>
      <c r="BV473">
        <v>2</v>
      </c>
      <c r="BW473">
        <v>1621534481.6</v>
      </c>
      <c r="BX473">
        <v>1503.52</v>
      </c>
      <c r="BY473">
        <v>1508.8</v>
      </c>
      <c r="BZ473">
        <v>12.849</v>
      </c>
      <c r="CA473">
        <v>12.839</v>
      </c>
      <c r="CB473">
        <v>1489.92</v>
      </c>
      <c r="CC473">
        <v>12.6969</v>
      </c>
      <c r="CD473">
        <v>700.127</v>
      </c>
      <c r="CE473">
        <v>100.921</v>
      </c>
      <c r="CF473">
        <v>0.099261</v>
      </c>
      <c r="CG473">
        <v>22.9097</v>
      </c>
      <c r="CH473">
        <v>22.8877</v>
      </c>
      <c r="CI473">
        <v>999.9</v>
      </c>
      <c r="CJ473">
        <v>0</v>
      </c>
      <c r="CK473">
        <v>0</v>
      </c>
      <c r="CL473">
        <v>10050</v>
      </c>
      <c r="CM473">
        <v>0</v>
      </c>
      <c r="CN473">
        <v>3.1097</v>
      </c>
      <c r="CO473">
        <v>599.812</v>
      </c>
      <c r="CP473">
        <v>0.932968</v>
      </c>
      <c r="CQ473">
        <v>0.0670323</v>
      </c>
      <c r="CR473">
        <v>0</v>
      </c>
      <c r="CS473">
        <v>3.5525</v>
      </c>
      <c r="CT473">
        <v>4.99951</v>
      </c>
      <c r="CU473">
        <v>86.3677</v>
      </c>
      <c r="CV473">
        <v>4812.54</v>
      </c>
      <c r="CW473">
        <v>37.5</v>
      </c>
      <c r="CX473">
        <v>41.312</v>
      </c>
      <c r="CY473">
        <v>39.937</v>
      </c>
      <c r="CZ473">
        <v>40.875</v>
      </c>
      <c r="DA473">
        <v>39.812</v>
      </c>
      <c r="DB473">
        <v>554.94</v>
      </c>
      <c r="DC473">
        <v>39.87</v>
      </c>
      <c r="DD473">
        <v>0</v>
      </c>
      <c r="DE473">
        <v>1621534485.4</v>
      </c>
      <c r="DF473">
        <v>0</v>
      </c>
      <c r="DG473">
        <v>3.420472</v>
      </c>
      <c r="DH473">
        <v>0.351853847081073</v>
      </c>
      <c r="DI473">
        <v>-1.58525385297029</v>
      </c>
      <c r="DJ473">
        <v>86.716868</v>
      </c>
      <c r="DK473">
        <v>15</v>
      </c>
      <c r="DL473">
        <v>1621533543.5</v>
      </c>
      <c r="DM473" t="s">
        <v>296</v>
      </c>
      <c r="DN473">
        <v>1621533543</v>
      </c>
      <c r="DO473">
        <v>1621533543.5</v>
      </c>
      <c r="DP473">
        <v>4</v>
      </c>
      <c r="DQ473">
        <v>0.002</v>
      </c>
      <c r="DR473">
        <v>0.003</v>
      </c>
      <c r="DS473">
        <v>8.559</v>
      </c>
      <c r="DT473">
        <v>0.154</v>
      </c>
      <c r="DU473">
        <v>420</v>
      </c>
      <c r="DV473">
        <v>13</v>
      </c>
      <c r="DW473">
        <v>1.35</v>
      </c>
      <c r="DX473">
        <v>0.35</v>
      </c>
      <c r="DY473">
        <v>-9.42876219512195</v>
      </c>
      <c r="DZ473">
        <v>8.85829630662019</v>
      </c>
      <c r="EA473">
        <v>1.12429700038109</v>
      </c>
      <c r="EB473">
        <v>0</v>
      </c>
      <c r="EC473">
        <v>3.413</v>
      </c>
      <c r="ED473">
        <v>-0.0133999866693258</v>
      </c>
      <c r="EE473">
        <v>0.119783030040629</v>
      </c>
      <c r="EF473">
        <v>1</v>
      </c>
      <c r="EG473">
        <v>0.00666669536585366</v>
      </c>
      <c r="EH473">
        <v>-0.0170257762369338</v>
      </c>
      <c r="EI473">
        <v>0.00348453468126408</v>
      </c>
      <c r="EJ473">
        <v>1</v>
      </c>
      <c r="EK473">
        <v>2</v>
      </c>
      <c r="EL473">
        <v>3</v>
      </c>
      <c r="EM473" t="s">
        <v>306</v>
      </c>
      <c r="EN473">
        <v>100</v>
      </c>
      <c r="EO473">
        <v>100</v>
      </c>
      <c r="EP473">
        <v>13.6</v>
      </c>
      <c r="EQ473">
        <v>0.1521</v>
      </c>
      <c r="ER473">
        <v>5.25304998807394</v>
      </c>
      <c r="ES473">
        <v>0.0095515401478521</v>
      </c>
      <c r="ET473">
        <v>-4.08282145803731e-06</v>
      </c>
      <c r="EU473">
        <v>9.61633180237613e-10</v>
      </c>
      <c r="EV473">
        <v>-0.0133641391554055</v>
      </c>
      <c r="EW473">
        <v>0.00964955815971448</v>
      </c>
      <c r="EX473">
        <v>0.000351754833574242</v>
      </c>
      <c r="EY473">
        <v>-6.74969522547015e-06</v>
      </c>
      <c r="EZ473">
        <v>-1</v>
      </c>
      <c r="FA473">
        <v>-1</v>
      </c>
      <c r="FB473">
        <v>-1</v>
      </c>
      <c r="FC473">
        <v>-1</v>
      </c>
      <c r="FD473">
        <v>15.6</v>
      </c>
      <c r="FE473">
        <v>15.6</v>
      </c>
      <c r="FF473">
        <v>2</v>
      </c>
      <c r="FG473">
        <v>792.844</v>
      </c>
      <c r="FH473">
        <v>742.096</v>
      </c>
      <c r="FI473">
        <v>19.9998</v>
      </c>
      <c r="FJ473">
        <v>26.6642</v>
      </c>
      <c r="FK473">
        <v>30</v>
      </c>
      <c r="FL473">
        <v>26.7296</v>
      </c>
      <c r="FM473">
        <v>26.7073</v>
      </c>
      <c r="FN473">
        <v>75.6491</v>
      </c>
      <c r="FO473">
        <v>14.0138</v>
      </c>
      <c r="FP473">
        <v>6.08919</v>
      </c>
      <c r="FQ473">
        <v>20</v>
      </c>
      <c r="FR473">
        <v>1510</v>
      </c>
      <c r="FS473">
        <v>12.8326</v>
      </c>
      <c r="FT473">
        <v>100.07</v>
      </c>
      <c r="FU473">
        <v>100.431</v>
      </c>
    </row>
    <row r="474" spans="1:177">
      <c r="A474">
        <v>458</v>
      </c>
      <c r="B474">
        <v>1621534483.6</v>
      </c>
      <c r="C474">
        <v>914.099999904633</v>
      </c>
      <c r="D474" t="s">
        <v>1212</v>
      </c>
      <c r="E474" t="s">
        <v>1213</v>
      </c>
      <c r="G474">
        <v>1621534483.6</v>
      </c>
      <c r="H474">
        <f>CD474*AF474*(BZ474-CA474)/(100*BS474*(1000-AF474*BZ474))</f>
        <v>0</v>
      </c>
      <c r="I474">
        <f>CD474*AF474*(BY474-BX474*(1000-AF474*CA474)/(1000-AF474*BZ474))/(100*BS474)</f>
        <v>0</v>
      </c>
      <c r="J474">
        <f>BX474 - IF(AF474&gt;1, I474*BS474*100.0/(AH474*CL474), 0)</f>
        <v>0</v>
      </c>
      <c r="K474">
        <f>((Q474-H474/2)*J474-I474)/(Q474+H474/2)</f>
        <v>0</v>
      </c>
      <c r="L474">
        <f>K474*(CE474+CF474)/1000.0</f>
        <v>0</v>
      </c>
      <c r="M474">
        <f>(BX474 - IF(AF474&gt;1, I474*BS474*100.0/(AH474*CL474), 0))*(CE474+CF474)/1000.0</f>
        <v>0</v>
      </c>
      <c r="N474">
        <f>2.0/((1/P474-1/O474)+SIGN(P474)*SQRT((1/P474-1/O474)*(1/P474-1/O474) + 4*BT474/((BT474+1)*(BT474+1))*(2*1/P474*1/O474-1/O474*1/O474)))</f>
        <v>0</v>
      </c>
      <c r="O474">
        <f>IF(LEFT(BU474,1)&lt;&gt;"0",IF(LEFT(BU474,1)="1",3.0,BV474),$D$5+$E$5*(CL474*CE474/($K$5*1000))+$F$5*(CL474*CE474/($K$5*1000))*MAX(MIN(BS474,$J$5),$I$5)*MAX(MIN(BS474,$J$5),$I$5)+$G$5*MAX(MIN(BS474,$J$5),$I$5)*(CL474*CE474/($K$5*1000))+$H$5*(CL474*CE474/($K$5*1000))*(CL474*CE474/($K$5*1000)))</f>
        <v>0</v>
      </c>
      <c r="P474">
        <f>H474*(1000-(1000*0.61365*exp(17.502*T474/(240.97+T474))/(CE474+CF474)+BZ474)/2)/(1000*0.61365*exp(17.502*T474/(240.97+T474))/(CE474+CF474)-BZ474)</f>
        <v>0</v>
      </c>
      <c r="Q474">
        <f>1/((BT474+1)/(N474/1.6)+1/(O474/1.37)) + BT474/((BT474+1)/(N474/1.6) + BT474/(O474/1.37))</f>
        <v>0</v>
      </c>
      <c r="R474">
        <f>(BP474*BR474)</f>
        <v>0</v>
      </c>
      <c r="S474">
        <f>(CG474+(R474+2*0.95*5.67E-8*(((CG474+$B$7)+273)^4-(CG474+273)^4)-44100*H474)/(1.84*29.3*O474+8*0.95*5.67E-8*(CG474+273)^3))</f>
        <v>0</v>
      </c>
      <c r="T474">
        <f>($C$7*CH474+$D$7*CI474+$E$7*S474)</f>
        <v>0</v>
      </c>
      <c r="U474">
        <f>0.61365*exp(17.502*T474/(240.97+T474))</f>
        <v>0</v>
      </c>
      <c r="V474">
        <f>(W474/X474*100)</f>
        <v>0</v>
      </c>
      <c r="W474">
        <f>BZ474*(CE474+CF474)/1000</f>
        <v>0</v>
      </c>
      <c r="X474">
        <f>0.61365*exp(17.502*CG474/(240.97+CG474))</f>
        <v>0</v>
      </c>
      <c r="Y474">
        <f>(U474-BZ474*(CE474+CF474)/1000)</f>
        <v>0</v>
      </c>
      <c r="Z474">
        <f>(-H474*44100)</f>
        <v>0</v>
      </c>
      <c r="AA474">
        <f>2*29.3*O474*0.92*(CG474-T474)</f>
        <v>0</v>
      </c>
      <c r="AB474">
        <f>2*0.95*5.67E-8*(((CG474+$B$7)+273)^4-(T474+273)^4)</f>
        <v>0</v>
      </c>
      <c r="AC474">
        <f>R474+AB474+Z474+AA474</f>
        <v>0</v>
      </c>
      <c r="AD474">
        <v>0</v>
      </c>
      <c r="AE474">
        <v>0</v>
      </c>
      <c r="AF474">
        <f>IF(AD474*$H$13&gt;=AH474,1.0,(AH474/(AH474-AD474*$H$13)))</f>
        <v>0</v>
      </c>
      <c r="AG474">
        <f>(AF474-1)*100</f>
        <v>0</v>
      </c>
      <c r="AH474">
        <f>MAX(0,($B$13+$C$13*CL474)/(1+$D$13*CL474)*CE474/(CG474+273)*$E$13)</f>
        <v>0</v>
      </c>
      <c r="AI474" t="s">
        <v>294</v>
      </c>
      <c r="AJ474">
        <v>0</v>
      </c>
      <c r="AK474">
        <v>0</v>
      </c>
      <c r="AL474">
        <f>AK474-AJ474</f>
        <v>0</v>
      </c>
      <c r="AM474">
        <f>AL474/AK474</f>
        <v>0</v>
      </c>
      <c r="AN474">
        <v>0</v>
      </c>
      <c r="AO474" t="s">
        <v>294</v>
      </c>
      <c r="AP474">
        <v>0</v>
      </c>
      <c r="AQ474">
        <v>0</v>
      </c>
      <c r="AR474">
        <f>1-AP474/AQ474</f>
        <v>0</v>
      </c>
      <c r="AS474">
        <v>0.5</v>
      </c>
      <c r="AT474">
        <f>BP474</f>
        <v>0</v>
      </c>
      <c r="AU474">
        <f>I474</f>
        <v>0</v>
      </c>
      <c r="AV474">
        <f>AR474*AS474*AT474</f>
        <v>0</v>
      </c>
      <c r="AW474">
        <f>BB474/AQ474</f>
        <v>0</v>
      </c>
      <c r="AX474">
        <f>(AU474-AN474)/AT474</f>
        <v>0</v>
      </c>
      <c r="AY474">
        <f>(AK474-AQ474)/AQ474</f>
        <v>0</v>
      </c>
      <c r="AZ474" t="s">
        <v>294</v>
      </c>
      <c r="BA474">
        <v>0</v>
      </c>
      <c r="BB474">
        <f>AQ474-BA474</f>
        <v>0</v>
      </c>
      <c r="BC474">
        <f>(AQ474-AP474)/(AQ474-BA474)</f>
        <v>0</v>
      </c>
      <c r="BD474">
        <f>(AK474-AQ474)/(AK474-BA474)</f>
        <v>0</v>
      </c>
      <c r="BE474">
        <f>(AQ474-AP474)/(AQ474-AJ474)</f>
        <v>0</v>
      </c>
      <c r="BF474">
        <f>(AK474-AQ474)/(AK474-AJ474)</f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f>$B$11*CM474+$C$11*CN474+$F$11*CO474*(1-CR474)</f>
        <v>0</v>
      </c>
      <c r="BP474">
        <f>BO474*BQ474</f>
        <v>0</v>
      </c>
      <c r="BQ474">
        <f>($B$11*$D$9+$C$11*$D$9+$F$11*((DB474+CT474)/MAX(DB474+CT474+DC474, 0.1)*$I$9+DC474/MAX(DB474+CT474+DC474, 0.1)*$J$9))/($B$11+$C$11+$F$11)</f>
        <v>0</v>
      </c>
      <c r="BR474">
        <f>($B$11*$K$9+$C$11*$K$9+$F$11*((DB474+CT474)/MAX(DB474+CT474+DC474, 0.1)*$P$9+DC474/MAX(DB474+CT474+DC474, 0.1)*$Q$9))/($B$11+$C$11+$F$11)</f>
        <v>0</v>
      </c>
      <c r="BS474">
        <v>6</v>
      </c>
      <c r="BT474">
        <v>0.5</v>
      </c>
      <c r="BU474" t="s">
        <v>295</v>
      </c>
      <c r="BV474">
        <v>2</v>
      </c>
      <c r="BW474">
        <v>1621534483.6</v>
      </c>
      <c r="BX474">
        <v>1505.34</v>
      </c>
      <c r="BY474">
        <v>1509.16</v>
      </c>
      <c r="BZ474">
        <v>12.8414</v>
      </c>
      <c r="CA474">
        <v>12.8395</v>
      </c>
      <c r="CB474">
        <v>1491.74</v>
      </c>
      <c r="CC474">
        <v>12.6895</v>
      </c>
      <c r="CD474">
        <v>699.982</v>
      </c>
      <c r="CE474">
        <v>100.922</v>
      </c>
      <c r="CF474">
        <v>0.099962</v>
      </c>
      <c r="CG474">
        <v>22.912</v>
      </c>
      <c r="CH474">
        <v>22.8755</v>
      </c>
      <c r="CI474">
        <v>999.9</v>
      </c>
      <c r="CJ474">
        <v>0</v>
      </c>
      <c r="CK474">
        <v>0</v>
      </c>
      <c r="CL474">
        <v>9990</v>
      </c>
      <c r="CM474">
        <v>0</v>
      </c>
      <c r="CN474">
        <v>3.1097</v>
      </c>
      <c r="CO474">
        <v>599.807</v>
      </c>
      <c r="CP474">
        <v>0.932968</v>
      </c>
      <c r="CQ474">
        <v>0.0670323</v>
      </c>
      <c r="CR474">
        <v>0</v>
      </c>
      <c r="CS474">
        <v>3.5623</v>
      </c>
      <c r="CT474">
        <v>4.99951</v>
      </c>
      <c r="CU474">
        <v>86.8261</v>
      </c>
      <c r="CV474">
        <v>4812.49</v>
      </c>
      <c r="CW474">
        <v>37.562</v>
      </c>
      <c r="CX474">
        <v>41.312</v>
      </c>
      <c r="CY474">
        <v>39.937</v>
      </c>
      <c r="CZ474">
        <v>40.875</v>
      </c>
      <c r="DA474">
        <v>39.812</v>
      </c>
      <c r="DB474">
        <v>554.94</v>
      </c>
      <c r="DC474">
        <v>39.87</v>
      </c>
      <c r="DD474">
        <v>0</v>
      </c>
      <c r="DE474">
        <v>1621534487.2</v>
      </c>
      <c r="DF474">
        <v>0</v>
      </c>
      <c r="DG474">
        <v>3.42886538461538</v>
      </c>
      <c r="DH474">
        <v>-0.00745640673313421</v>
      </c>
      <c r="DI474">
        <v>-0.849931632886995</v>
      </c>
      <c r="DJ474">
        <v>86.7057192307692</v>
      </c>
      <c r="DK474">
        <v>15</v>
      </c>
      <c r="DL474">
        <v>1621533543.5</v>
      </c>
      <c r="DM474" t="s">
        <v>296</v>
      </c>
      <c r="DN474">
        <v>1621533543</v>
      </c>
      <c r="DO474">
        <v>1621533543.5</v>
      </c>
      <c r="DP474">
        <v>4</v>
      </c>
      <c r="DQ474">
        <v>0.002</v>
      </c>
      <c r="DR474">
        <v>0.003</v>
      </c>
      <c r="DS474">
        <v>8.559</v>
      </c>
      <c r="DT474">
        <v>0.154</v>
      </c>
      <c r="DU474">
        <v>420</v>
      </c>
      <c r="DV474">
        <v>13</v>
      </c>
      <c r="DW474">
        <v>1.35</v>
      </c>
      <c r="DX474">
        <v>0.35</v>
      </c>
      <c r="DY474">
        <v>-8.91247707317073</v>
      </c>
      <c r="DZ474">
        <v>13.7768090592334</v>
      </c>
      <c r="EA474">
        <v>1.65743500418531</v>
      </c>
      <c r="EB474">
        <v>0</v>
      </c>
      <c r="EC474">
        <v>3.40835882352941</v>
      </c>
      <c r="ED474">
        <v>0.111327195782905</v>
      </c>
      <c r="EE474">
        <v>0.123513419412979</v>
      </c>
      <c r="EF474">
        <v>1</v>
      </c>
      <c r="EG474">
        <v>0.00647219243902439</v>
      </c>
      <c r="EH474">
        <v>-0.0147801181881533</v>
      </c>
      <c r="EI474">
        <v>0.0034908537185705</v>
      </c>
      <c r="EJ474">
        <v>1</v>
      </c>
      <c r="EK474">
        <v>2</v>
      </c>
      <c r="EL474">
        <v>3</v>
      </c>
      <c r="EM474" t="s">
        <v>306</v>
      </c>
      <c r="EN474">
        <v>100</v>
      </c>
      <c r="EO474">
        <v>100</v>
      </c>
      <c r="EP474">
        <v>13.6</v>
      </c>
      <c r="EQ474">
        <v>0.1519</v>
      </c>
      <c r="ER474">
        <v>5.25304998807394</v>
      </c>
      <c r="ES474">
        <v>0.0095515401478521</v>
      </c>
      <c r="ET474">
        <v>-4.08282145803731e-06</v>
      </c>
      <c r="EU474">
        <v>9.61633180237613e-10</v>
      </c>
      <c r="EV474">
        <v>-0.0133641391554055</v>
      </c>
      <c r="EW474">
        <v>0.00964955815971448</v>
      </c>
      <c r="EX474">
        <v>0.000351754833574242</v>
      </c>
      <c r="EY474">
        <v>-6.74969522547015e-06</v>
      </c>
      <c r="EZ474">
        <v>-1</v>
      </c>
      <c r="FA474">
        <v>-1</v>
      </c>
      <c r="FB474">
        <v>-1</v>
      </c>
      <c r="FC474">
        <v>-1</v>
      </c>
      <c r="FD474">
        <v>15.7</v>
      </c>
      <c r="FE474">
        <v>15.7</v>
      </c>
      <c r="FF474">
        <v>2</v>
      </c>
      <c r="FG474">
        <v>793.022</v>
      </c>
      <c r="FH474">
        <v>741.875</v>
      </c>
      <c r="FI474">
        <v>20.0001</v>
      </c>
      <c r="FJ474">
        <v>26.6642</v>
      </c>
      <c r="FK474">
        <v>30</v>
      </c>
      <c r="FL474">
        <v>26.7296</v>
      </c>
      <c r="FM474">
        <v>26.7051</v>
      </c>
      <c r="FN474">
        <v>75.6575</v>
      </c>
      <c r="FO474">
        <v>14.0138</v>
      </c>
      <c r="FP474">
        <v>6.08919</v>
      </c>
      <c r="FQ474">
        <v>20</v>
      </c>
      <c r="FR474">
        <v>1510</v>
      </c>
      <c r="FS474">
        <v>12.8326</v>
      </c>
      <c r="FT474">
        <v>100.07</v>
      </c>
      <c r="FU474">
        <v>100.433</v>
      </c>
    </row>
    <row r="475" spans="1:177">
      <c r="A475">
        <v>459</v>
      </c>
      <c r="B475">
        <v>1621534485.6</v>
      </c>
      <c r="C475">
        <v>916.099999904633</v>
      </c>
      <c r="D475" t="s">
        <v>1214</v>
      </c>
      <c r="E475" t="s">
        <v>1215</v>
      </c>
      <c r="G475">
        <v>1621534485.6</v>
      </c>
      <c r="H475">
        <f>CD475*AF475*(BZ475-CA475)/(100*BS475*(1000-AF475*BZ475))</f>
        <v>0</v>
      </c>
      <c r="I475">
        <f>CD475*AF475*(BY475-BX475*(1000-AF475*CA475)/(1000-AF475*BZ475))/(100*BS475)</f>
        <v>0</v>
      </c>
      <c r="J475">
        <f>BX475 - IF(AF475&gt;1, I475*BS475*100.0/(AH475*CL475), 0)</f>
        <v>0</v>
      </c>
      <c r="K475">
        <f>((Q475-H475/2)*J475-I475)/(Q475+H475/2)</f>
        <v>0</v>
      </c>
      <c r="L475">
        <f>K475*(CE475+CF475)/1000.0</f>
        <v>0</v>
      </c>
      <c r="M475">
        <f>(BX475 - IF(AF475&gt;1, I475*BS475*100.0/(AH475*CL475), 0))*(CE475+CF475)/1000.0</f>
        <v>0</v>
      </c>
      <c r="N475">
        <f>2.0/((1/P475-1/O475)+SIGN(P475)*SQRT((1/P475-1/O475)*(1/P475-1/O475) + 4*BT475/((BT475+1)*(BT475+1))*(2*1/P475*1/O475-1/O475*1/O475)))</f>
        <v>0</v>
      </c>
      <c r="O475">
        <f>IF(LEFT(BU475,1)&lt;&gt;"0",IF(LEFT(BU475,1)="1",3.0,BV475),$D$5+$E$5*(CL475*CE475/($K$5*1000))+$F$5*(CL475*CE475/($K$5*1000))*MAX(MIN(BS475,$J$5),$I$5)*MAX(MIN(BS475,$J$5),$I$5)+$G$5*MAX(MIN(BS475,$J$5),$I$5)*(CL475*CE475/($K$5*1000))+$H$5*(CL475*CE475/($K$5*1000))*(CL475*CE475/($K$5*1000)))</f>
        <v>0</v>
      </c>
      <c r="P475">
        <f>H475*(1000-(1000*0.61365*exp(17.502*T475/(240.97+T475))/(CE475+CF475)+BZ475)/2)/(1000*0.61365*exp(17.502*T475/(240.97+T475))/(CE475+CF475)-BZ475)</f>
        <v>0</v>
      </c>
      <c r="Q475">
        <f>1/((BT475+1)/(N475/1.6)+1/(O475/1.37)) + BT475/((BT475+1)/(N475/1.6) + BT475/(O475/1.37))</f>
        <v>0</v>
      </c>
      <c r="R475">
        <f>(BP475*BR475)</f>
        <v>0</v>
      </c>
      <c r="S475">
        <f>(CG475+(R475+2*0.95*5.67E-8*(((CG475+$B$7)+273)^4-(CG475+273)^4)-44100*H475)/(1.84*29.3*O475+8*0.95*5.67E-8*(CG475+273)^3))</f>
        <v>0</v>
      </c>
      <c r="T475">
        <f>($C$7*CH475+$D$7*CI475+$E$7*S475)</f>
        <v>0</v>
      </c>
      <c r="U475">
        <f>0.61365*exp(17.502*T475/(240.97+T475))</f>
        <v>0</v>
      </c>
      <c r="V475">
        <f>(W475/X475*100)</f>
        <v>0</v>
      </c>
      <c r="W475">
        <f>BZ475*(CE475+CF475)/1000</f>
        <v>0</v>
      </c>
      <c r="X475">
        <f>0.61365*exp(17.502*CG475/(240.97+CG475))</f>
        <v>0</v>
      </c>
      <c r="Y475">
        <f>(U475-BZ475*(CE475+CF475)/1000)</f>
        <v>0</v>
      </c>
      <c r="Z475">
        <f>(-H475*44100)</f>
        <v>0</v>
      </c>
      <c r="AA475">
        <f>2*29.3*O475*0.92*(CG475-T475)</f>
        <v>0</v>
      </c>
      <c r="AB475">
        <f>2*0.95*5.67E-8*(((CG475+$B$7)+273)^4-(T475+273)^4)</f>
        <v>0</v>
      </c>
      <c r="AC475">
        <f>R475+AB475+Z475+AA475</f>
        <v>0</v>
      </c>
      <c r="AD475">
        <v>0</v>
      </c>
      <c r="AE475">
        <v>0</v>
      </c>
      <c r="AF475">
        <f>IF(AD475*$H$13&gt;=AH475,1.0,(AH475/(AH475-AD475*$H$13)))</f>
        <v>0</v>
      </c>
      <c r="AG475">
        <f>(AF475-1)*100</f>
        <v>0</v>
      </c>
      <c r="AH475">
        <f>MAX(0,($B$13+$C$13*CL475)/(1+$D$13*CL475)*CE475/(CG475+273)*$E$13)</f>
        <v>0</v>
      </c>
      <c r="AI475" t="s">
        <v>294</v>
      </c>
      <c r="AJ475">
        <v>0</v>
      </c>
      <c r="AK475">
        <v>0</v>
      </c>
      <c r="AL475">
        <f>AK475-AJ475</f>
        <v>0</v>
      </c>
      <c r="AM475">
        <f>AL475/AK475</f>
        <v>0</v>
      </c>
      <c r="AN475">
        <v>0</v>
      </c>
      <c r="AO475" t="s">
        <v>294</v>
      </c>
      <c r="AP475">
        <v>0</v>
      </c>
      <c r="AQ475">
        <v>0</v>
      </c>
      <c r="AR475">
        <f>1-AP475/AQ475</f>
        <v>0</v>
      </c>
      <c r="AS475">
        <v>0.5</v>
      </c>
      <c r="AT475">
        <f>BP475</f>
        <v>0</v>
      </c>
      <c r="AU475">
        <f>I475</f>
        <v>0</v>
      </c>
      <c r="AV475">
        <f>AR475*AS475*AT475</f>
        <v>0</v>
      </c>
      <c r="AW475">
        <f>BB475/AQ475</f>
        <v>0</v>
      </c>
      <c r="AX475">
        <f>(AU475-AN475)/AT475</f>
        <v>0</v>
      </c>
      <c r="AY475">
        <f>(AK475-AQ475)/AQ475</f>
        <v>0</v>
      </c>
      <c r="AZ475" t="s">
        <v>294</v>
      </c>
      <c r="BA475">
        <v>0</v>
      </c>
      <c r="BB475">
        <f>AQ475-BA475</f>
        <v>0</v>
      </c>
      <c r="BC475">
        <f>(AQ475-AP475)/(AQ475-BA475)</f>
        <v>0</v>
      </c>
      <c r="BD475">
        <f>(AK475-AQ475)/(AK475-BA475)</f>
        <v>0</v>
      </c>
      <c r="BE475">
        <f>(AQ475-AP475)/(AQ475-AJ475)</f>
        <v>0</v>
      </c>
      <c r="BF475">
        <f>(AK475-AQ475)/(AK475-AJ475)</f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f>$B$11*CM475+$C$11*CN475+$F$11*CO475*(1-CR475)</f>
        <v>0</v>
      </c>
      <c r="BP475">
        <f>BO475*BQ475</f>
        <v>0</v>
      </c>
      <c r="BQ475">
        <f>($B$11*$D$9+$C$11*$D$9+$F$11*((DB475+CT475)/MAX(DB475+CT475+DC475, 0.1)*$I$9+DC475/MAX(DB475+CT475+DC475, 0.1)*$J$9))/($B$11+$C$11+$F$11)</f>
        <v>0</v>
      </c>
      <c r="BR475">
        <f>($B$11*$K$9+$C$11*$K$9+$F$11*((DB475+CT475)/MAX(DB475+CT475+DC475, 0.1)*$P$9+DC475/MAX(DB475+CT475+DC475, 0.1)*$Q$9))/($B$11+$C$11+$F$11)</f>
        <v>0</v>
      </c>
      <c r="BS475">
        <v>6</v>
      </c>
      <c r="BT475">
        <v>0.5</v>
      </c>
      <c r="BU475" t="s">
        <v>295</v>
      </c>
      <c r="BV475">
        <v>2</v>
      </c>
      <c r="BW475">
        <v>1621534485.6</v>
      </c>
      <c r="BX475">
        <v>1506.52</v>
      </c>
      <c r="BY475">
        <v>1509.52</v>
      </c>
      <c r="BZ475">
        <v>12.8401</v>
      </c>
      <c r="CA475">
        <v>12.8403</v>
      </c>
      <c r="CB475">
        <v>1492.91</v>
      </c>
      <c r="CC475">
        <v>12.6882</v>
      </c>
      <c r="CD475">
        <v>700.014</v>
      </c>
      <c r="CE475">
        <v>100.92</v>
      </c>
      <c r="CF475">
        <v>0.0996103</v>
      </c>
      <c r="CG475">
        <v>22.9104</v>
      </c>
      <c r="CH475">
        <v>22.8608</v>
      </c>
      <c r="CI475">
        <v>999.9</v>
      </c>
      <c r="CJ475">
        <v>0</v>
      </c>
      <c r="CK475">
        <v>0</v>
      </c>
      <c r="CL475">
        <v>10030</v>
      </c>
      <c r="CM475">
        <v>0</v>
      </c>
      <c r="CN475">
        <v>3.1097</v>
      </c>
      <c r="CO475">
        <v>599.805</v>
      </c>
      <c r="CP475">
        <v>0.932968</v>
      </c>
      <c r="CQ475">
        <v>0.0670323</v>
      </c>
      <c r="CR475">
        <v>0</v>
      </c>
      <c r="CS475">
        <v>3.5314</v>
      </c>
      <c r="CT475">
        <v>4.99951</v>
      </c>
      <c r="CU475">
        <v>86.6461</v>
      </c>
      <c r="CV475">
        <v>4812.48</v>
      </c>
      <c r="CW475">
        <v>37.5</v>
      </c>
      <c r="CX475">
        <v>41.312</v>
      </c>
      <c r="CY475">
        <v>39.937</v>
      </c>
      <c r="CZ475">
        <v>40.875</v>
      </c>
      <c r="DA475">
        <v>39.812</v>
      </c>
      <c r="DB475">
        <v>554.93</v>
      </c>
      <c r="DC475">
        <v>39.87</v>
      </c>
      <c r="DD475">
        <v>0</v>
      </c>
      <c r="DE475">
        <v>1621534489.6</v>
      </c>
      <c r="DF475">
        <v>0</v>
      </c>
      <c r="DG475">
        <v>3.43533461538462</v>
      </c>
      <c r="DH475">
        <v>0.0676068377903377</v>
      </c>
      <c r="DI475">
        <v>0.120276915754511</v>
      </c>
      <c r="DJ475">
        <v>86.6907576923077</v>
      </c>
      <c r="DK475">
        <v>15</v>
      </c>
      <c r="DL475">
        <v>1621533543.5</v>
      </c>
      <c r="DM475" t="s">
        <v>296</v>
      </c>
      <c r="DN475">
        <v>1621533543</v>
      </c>
      <c r="DO475">
        <v>1621533543.5</v>
      </c>
      <c r="DP475">
        <v>4</v>
      </c>
      <c r="DQ475">
        <v>0.002</v>
      </c>
      <c r="DR475">
        <v>0.003</v>
      </c>
      <c r="DS475">
        <v>8.559</v>
      </c>
      <c r="DT475">
        <v>0.154</v>
      </c>
      <c r="DU475">
        <v>420</v>
      </c>
      <c r="DV475">
        <v>13</v>
      </c>
      <c r="DW475">
        <v>1.35</v>
      </c>
      <c r="DX475">
        <v>0.35</v>
      </c>
      <c r="DY475">
        <v>-8.28814365853659</v>
      </c>
      <c r="DZ475">
        <v>19.2079726829268</v>
      </c>
      <c r="EA475">
        <v>2.1734262402604</v>
      </c>
      <c r="EB475">
        <v>0</v>
      </c>
      <c r="EC475">
        <v>3.41112352941176</v>
      </c>
      <c r="ED475">
        <v>0.0334897599416214</v>
      </c>
      <c r="EE475">
        <v>0.12790929704246</v>
      </c>
      <c r="EF475">
        <v>1</v>
      </c>
      <c r="EG475">
        <v>0.00583292756097561</v>
      </c>
      <c r="EH475">
        <v>-0.0186640783275261</v>
      </c>
      <c r="EI475">
        <v>0.00363399041429248</v>
      </c>
      <c r="EJ475">
        <v>1</v>
      </c>
      <c r="EK475">
        <v>2</v>
      </c>
      <c r="EL475">
        <v>3</v>
      </c>
      <c r="EM475" t="s">
        <v>306</v>
      </c>
      <c r="EN475">
        <v>100</v>
      </c>
      <c r="EO475">
        <v>100</v>
      </c>
      <c r="EP475">
        <v>13.61</v>
      </c>
      <c r="EQ475">
        <v>0.1519</v>
      </c>
      <c r="ER475">
        <v>5.25304998807394</v>
      </c>
      <c r="ES475">
        <v>0.0095515401478521</v>
      </c>
      <c r="ET475">
        <v>-4.08282145803731e-06</v>
      </c>
      <c r="EU475">
        <v>9.61633180237613e-10</v>
      </c>
      <c r="EV475">
        <v>-0.0133641391554055</v>
      </c>
      <c r="EW475">
        <v>0.00964955815971448</v>
      </c>
      <c r="EX475">
        <v>0.000351754833574242</v>
      </c>
      <c r="EY475">
        <v>-6.74969522547015e-06</v>
      </c>
      <c r="EZ475">
        <v>-1</v>
      </c>
      <c r="FA475">
        <v>-1</v>
      </c>
      <c r="FB475">
        <v>-1</v>
      </c>
      <c r="FC475">
        <v>-1</v>
      </c>
      <c r="FD475">
        <v>15.7</v>
      </c>
      <c r="FE475">
        <v>15.7</v>
      </c>
      <c r="FF475">
        <v>2</v>
      </c>
      <c r="FG475">
        <v>793.199</v>
      </c>
      <c r="FH475">
        <v>741.875</v>
      </c>
      <c r="FI475">
        <v>19.9999</v>
      </c>
      <c r="FJ475">
        <v>26.6642</v>
      </c>
      <c r="FK475">
        <v>30.0001</v>
      </c>
      <c r="FL475">
        <v>26.7296</v>
      </c>
      <c r="FM475">
        <v>26.7051</v>
      </c>
      <c r="FN475">
        <v>75.6693</v>
      </c>
      <c r="FO475">
        <v>14.0138</v>
      </c>
      <c r="FP475">
        <v>6.08919</v>
      </c>
      <c r="FQ475">
        <v>20</v>
      </c>
      <c r="FR475">
        <v>1510</v>
      </c>
      <c r="FS475">
        <v>12.8326</v>
      </c>
      <c r="FT475">
        <v>100.071</v>
      </c>
      <c r="FU475">
        <v>100.435</v>
      </c>
    </row>
    <row r="476" spans="1:177">
      <c r="A476">
        <v>460</v>
      </c>
      <c r="B476">
        <v>1621534487.6</v>
      </c>
      <c r="C476">
        <v>918.099999904633</v>
      </c>
      <c r="D476" t="s">
        <v>1216</v>
      </c>
      <c r="E476" t="s">
        <v>1217</v>
      </c>
      <c r="G476">
        <v>1621534487.6</v>
      </c>
      <c r="H476">
        <f>CD476*AF476*(BZ476-CA476)/(100*BS476*(1000-AF476*BZ476))</f>
        <v>0</v>
      </c>
      <c r="I476">
        <f>CD476*AF476*(BY476-BX476*(1000-AF476*CA476)/(1000-AF476*BZ476))/(100*BS476)</f>
        <v>0</v>
      </c>
      <c r="J476">
        <f>BX476 - IF(AF476&gt;1, I476*BS476*100.0/(AH476*CL476), 0)</f>
        <v>0</v>
      </c>
      <c r="K476">
        <f>((Q476-H476/2)*J476-I476)/(Q476+H476/2)</f>
        <v>0</v>
      </c>
      <c r="L476">
        <f>K476*(CE476+CF476)/1000.0</f>
        <v>0</v>
      </c>
      <c r="M476">
        <f>(BX476 - IF(AF476&gt;1, I476*BS476*100.0/(AH476*CL476), 0))*(CE476+CF476)/1000.0</f>
        <v>0</v>
      </c>
      <c r="N476">
        <f>2.0/((1/P476-1/O476)+SIGN(P476)*SQRT((1/P476-1/O476)*(1/P476-1/O476) + 4*BT476/((BT476+1)*(BT476+1))*(2*1/P476*1/O476-1/O476*1/O476)))</f>
        <v>0</v>
      </c>
      <c r="O476">
        <f>IF(LEFT(BU476,1)&lt;&gt;"0",IF(LEFT(BU476,1)="1",3.0,BV476),$D$5+$E$5*(CL476*CE476/($K$5*1000))+$F$5*(CL476*CE476/($K$5*1000))*MAX(MIN(BS476,$J$5),$I$5)*MAX(MIN(BS476,$J$5),$I$5)+$G$5*MAX(MIN(BS476,$J$5),$I$5)*(CL476*CE476/($K$5*1000))+$H$5*(CL476*CE476/($K$5*1000))*(CL476*CE476/($K$5*1000)))</f>
        <v>0</v>
      </c>
      <c r="P476">
        <f>H476*(1000-(1000*0.61365*exp(17.502*T476/(240.97+T476))/(CE476+CF476)+BZ476)/2)/(1000*0.61365*exp(17.502*T476/(240.97+T476))/(CE476+CF476)-BZ476)</f>
        <v>0</v>
      </c>
      <c r="Q476">
        <f>1/((BT476+1)/(N476/1.6)+1/(O476/1.37)) + BT476/((BT476+1)/(N476/1.6) + BT476/(O476/1.37))</f>
        <v>0</v>
      </c>
      <c r="R476">
        <f>(BP476*BR476)</f>
        <v>0</v>
      </c>
      <c r="S476">
        <f>(CG476+(R476+2*0.95*5.67E-8*(((CG476+$B$7)+273)^4-(CG476+273)^4)-44100*H476)/(1.84*29.3*O476+8*0.95*5.67E-8*(CG476+273)^3))</f>
        <v>0</v>
      </c>
      <c r="T476">
        <f>($C$7*CH476+$D$7*CI476+$E$7*S476)</f>
        <v>0</v>
      </c>
      <c r="U476">
        <f>0.61365*exp(17.502*T476/(240.97+T476))</f>
        <v>0</v>
      </c>
      <c r="V476">
        <f>(W476/X476*100)</f>
        <v>0</v>
      </c>
      <c r="W476">
        <f>BZ476*(CE476+CF476)/1000</f>
        <v>0</v>
      </c>
      <c r="X476">
        <f>0.61365*exp(17.502*CG476/(240.97+CG476))</f>
        <v>0</v>
      </c>
      <c r="Y476">
        <f>(U476-BZ476*(CE476+CF476)/1000)</f>
        <v>0</v>
      </c>
      <c r="Z476">
        <f>(-H476*44100)</f>
        <v>0</v>
      </c>
      <c r="AA476">
        <f>2*29.3*O476*0.92*(CG476-T476)</f>
        <v>0</v>
      </c>
      <c r="AB476">
        <f>2*0.95*5.67E-8*(((CG476+$B$7)+273)^4-(T476+273)^4)</f>
        <v>0</v>
      </c>
      <c r="AC476">
        <f>R476+AB476+Z476+AA476</f>
        <v>0</v>
      </c>
      <c r="AD476">
        <v>0</v>
      </c>
      <c r="AE476">
        <v>0</v>
      </c>
      <c r="AF476">
        <f>IF(AD476*$H$13&gt;=AH476,1.0,(AH476/(AH476-AD476*$H$13)))</f>
        <v>0</v>
      </c>
      <c r="AG476">
        <f>(AF476-1)*100</f>
        <v>0</v>
      </c>
      <c r="AH476">
        <f>MAX(0,($B$13+$C$13*CL476)/(1+$D$13*CL476)*CE476/(CG476+273)*$E$13)</f>
        <v>0</v>
      </c>
      <c r="AI476" t="s">
        <v>294</v>
      </c>
      <c r="AJ476">
        <v>0</v>
      </c>
      <c r="AK476">
        <v>0</v>
      </c>
      <c r="AL476">
        <f>AK476-AJ476</f>
        <v>0</v>
      </c>
      <c r="AM476">
        <f>AL476/AK476</f>
        <v>0</v>
      </c>
      <c r="AN476">
        <v>0</v>
      </c>
      <c r="AO476" t="s">
        <v>294</v>
      </c>
      <c r="AP476">
        <v>0</v>
      </c>
      <c r="AQ476">
        <v>0</v>
      </c>
      <c r="AR476">
        <f>1-AP476/AQ476</f>
        <v>0</v>
      </c>
      <c r="AS476">
        <v>0.5</v>
      </c>
      <c r="AT476">
        <f>BP476</f>
        <v>0</v>
      </c>
      <c r="AU476">
        <f>I476</f>
        <v>0</v>
      </c>
      <c r="AV476">
        <f>AR476*AS476*AT476</f>
        <v>0</v>
      </c>
      <c r="AW476">
        <f>BB476/AQ476</f>
        <v>0</v>
      </c>
      <c r="AX476">
        <f>(AU476-AN476)/AT476</f>
        <v>0</v>
      </c>
      <c r="AY476">
        <f>(AK476-AQ476)/AQ476</f>
        <v>0</v>
      </c>
      <c r="AZ476" t="s">
        <v>294</v>
      </c>
      <c r="BA476">
        <v>0</v>
      </c>
      <c r="BB476">
        <f>AQ476-BA476</f>
        <v>0</v>
      </c>
      <c r="BC476">
        <f>(AQ476-AP476)/(AQ476-BA476)</f>
        <v>0</v>
      </c>
      <c r="BD476">
        <f>(AK476-AQ476)/(AK476-BA476)</f>
        <v>0</v>
      </c>
      <c r="BE476">
        <f>(AQ476-AP476)/(AQ476-AJ476)</f>
        <v>0</v>
      </c>
      <c r="BF476">
        <f>(AK476-AQ476)/(AK476-AJ476)</f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f>$B$11*CM476+$C$11*CN476+$F$11*CO476*(1-CR476)</f>
        <v>0</v>
      </c>
      <c r="BP476">
        <f>BO476*BQ476</f>
        <v>0</v>
      </c>
      <c r="BQ476">
        <f>($B$11*$D$9+$C$11*$D$9+$F$11*((DB476+CT476)/MAX(DB476+CT476+DC476, 0.1)*$I$9+DC476/MAX(DB476+CT476+DC476, 0.1)*$J$9))/($B$11+$C$11+$F$11)</f>
        <v>0</v>
      </c>
      <c r="BR476">
        <f>($B$11*$K$9+$C$11*$K$9+$F$11*((DB476+CT476)/MAX(DB476+CT476+DC476, 0.1)*$P$9+DC476/MAX(DB476+CT476+DC476, 0.1)*$Q$9))/($B$11+$C$11+$F$11)</f>
        <v>0</v>
      </c>
      <c r="BS476">
        <v>6</v>
      </c>
      <c r="BT476">
        <v>0.5</v>
      </c>
      <c r="BU476" t="s">
        <v>295</v>
      </c>
      <c r="BV476">
        <v>2</v>
      </c>
      <c r="BW476">
        <v>1621534487.6</v>
      </c>
      <c r="BX476">
        <v>1507.63</v>
      </c>
      <c r="BY476">
        <v>1509.9</v>
      </c>
      <c r="BZ476">
        <v>12.8414</v>
      </c>
      <c r="CA476">
        <v>12.8399</v>
      </c>
      <c r="CB476">
        <v>1494.01</v>
      </c>
      <c r="CC476">
        <v>12.6895</v>
      </c>
      <c r="CD476">
        <v>700.147</v>
      </c>
      <c r="CE476">
        <v>100.919</v>
      </c>
      <c r="CF476">
        <v>0.0997024</v>
      </c>
      <c r="CG476">
        <v>22.9135</v>
      </c>
      <c r="CH476">
        <v>22.877</v>
      </c>
      <c r="CI476">
        <v>999.9</v>
      </c>
      <c r="CJ476">
        <v>0</v>
      </c>
      <c r="CK476">
        <v>0</v>
      </c>
      <c r="CL476">
        <v>10040</v>
      </c>
      <c r="CM476">
        <v>0</v>
      </c>
      <c r="CN476">
        <v>3.1097</v>
      </c>
      <c r="CO476">
        <v>599.806</v>
      </c>
      <c r="CP476">
        <v>0.932968</v>
      </c>
      <c r="CQ476">
        <v>0.0670323</v>
      </c>
      <c r="CR476">
        <v>0</v>
      </c>
      <c r="CS476">
        <v>3.5332</v>
      </c>
      <c r="CT476">
        <v>4.99951</v>
      </c>
      <c r="CU476">
        <v>87.083</v>
      </c>
      <c r="CV476">
        <v>4812.49</v>
      </c>
      <c r="CW476">
        <v>37.5</v>
      </c>
      <c r="CX476">
        <v>41.312</v>
      </c>
      <c r="CY476">
        <v>39.937</v>
      </c>
      <c r="CZ476">
        <v>40.875</v>
      </c>
      <c r="DA476">
        <v>39.812</v>
      </c>
      <c r="DB476">
        <v>554.94</v>
      </c>
      <c r="DC476">
        <v>39.87</v>
      </c>
      <c r="DD476">
        <v>0</v>
      </c>
      <c r="DE476">
        <v>1621534491.4</v>
      </c>
      <c r="DF476">
        <v>0</v>
      </c>
      <c r="DG476">
        <v>3.447168</v>
      </c>
      <c r="DH476">
        <v>0.289038459726992</v>
      </c>
      <c r="DI476">
        <v>1.02243845612019</v>
      </c>
      <c r="DJ476">
        <v>86.724432</v>
      </c>
      <c r="DK476">
        <v>15</v>
      </c>
      <c r="DL476">
        <v>1621533543.5</v>
      </c>
      <c r="DM476" t="s">
        <v>296</v>
      </c>
      <c r="DN476">
        <v>1621533543</v>
      </c>
      <c r="DO476">
        <v>1621533543.5</v>
      </c>
      <c r="DP476">
        <v>4</v>
      </c>
      <c r="DQ476">
        <v>0.002</v>
      </c>
      <c r="DR476">
        <v>0.003</v>
      </c>
      <c r="DS476">
        <v>8.559</v>
      </c>
      <c r="DT476">
        <v>0.154</v>
      </c>
      <c r="DU476">
        <v>420</v>
      </c>
      <c r="DV476">
        <v>13</v>
      </c>
      <c r="DW476">
        <v>1.35</v>
      </c>
      <c r="DX476">
        <v>0.35</v>
      </c>
      <c r="DY476">
        <v>-7.60278756097561</v>
      </c>
      <c r="DZ476">
        <v>24.3005744947735</v>
      </c>
      <c r="EA476">
        <v>2.59995302682031</v>
      </c>
      <c r="EB476">
        <v>0</v>
      </c>
      <c r="EC476">
        <v>3.42284285714286</v>
      </c>
      <c r="ED476">
        <v>0.24896910999422</v>
      </c>
      <c r="EE476">
        <v>0.13413104953358</v>
      </c>
      <c r="EF476">
        <v>1</v>
      </c>
      <c r="EG476">
        <v>0.00567163883414634</v>
      </c>
      <c r="EH476">
        <v>-0.0150896645853658</v>
      </c>
      <c r="EI476">
        <v>0.00389312777112218</v>
      </c>
      <c r="EJ476">
        <v>1</v>
      </c>
      <c r="EK476">
        <v>2</v>
      </c>
      <c r="EL476">
        <v>3</v>
      </c>
      <c r="EM476" t="s">
        <v>306</v>
      </c>
      <c r="EN476">
        <v>100</v>
      </c>
      <c r="EO476">
        <v>100</v>
      </c>
      <c r="EP476">
        <v>13.62</v>
      </c>
      <c r="EQ476">
        <v>0.1519</v>
      </c>
      <c r="ER476">
        <v>5.25304998807394</v>
      </c>
      <c r="ES476">
        <v>0.0095515401478521</v>
      </c>
      <c r="ET476">
        <v>-4.08282145803731e-06</v>
      </c>
      <c r="EU476">
        <v>9.61633180237613e-10</v>
      </c>
      <c r="EV476">
        <v>-0.0133641391554055</v>
      </c>
      <c r="EW476">
        <v>0.00964955815971448</v>
      </c>
      <c r="EX476">
        <v>0.000351754833574242</v>
      </c>
      <c r="EY476">
        <v>-6.74969522547015e-06</v>
      </c>
      <c r="EZ476">
        <v>-1</v>
      </c>
      <c r="FA476">
        <v>-1</v>
      </c>
      <c r="FB476">
        <v>-1</v>
      </c>
      <c r="FC476">
        <v>-1</v>
      </c>
      <c r="FD476">
        <v>15.7</v>
      </c>
      <c r="FE476">
        <v>15.7</v>
      </c>
      <c r="FF476">
        <v>2</v>
      </c>
      <c r="FG476">
        <v>793.555</v>
      </c>
      <c r="FH476">
        <v>742.065</v>
      </c>
      <c r="FI476">
        <v>20</v>
      </c>
      <c r="FJ476">
        <v>26.6642</v>
      </c>
      <c r="FK476">
        <v>30</v>
      </c>
      <c r="FL476">
        <v>26.7296</v>
      </c>
      <c r="FM476">
        <v>26.7051</v>
      </c>
      <c r="FN476">
        <v>75.6665</v>
      </c>
      <c r="FO476">
        <v>14.0138</v>
      </c>
      <c r="FP476">
        <v>6.08919</v>
      </c>
      <c r="FQ476">
        <v>20</v>
      </c>
      <c r="FR476">
        <v>1510</v>
      </c>
      <c r="FS476">
        <v>12.8326</v>
      </c>
      <c r="FT476">
        <v>100.071</v>
      </c>
      <c r="FU476">
        <v>100.437</v>
      </c>
    </row>
    <row r="477" spans="1:177">
      <c r="A477">
        <v>461</v>
      </c>
      <c r="B477">
        <v>1621534489.6</v>
      </c>
      <c r="C477">
        <v>920.099999904633</v>
      </c>
      <c r="D477" t="s">
        <v>1218</v>
      </c>
      <c r="E477" t="s">
        <v>1219</v>
      </c>
      <c r="G477">
        <v>1621534489.6</v>
      </c>
      <c r="H477">
        <f>CD477*AF477*(BZ477-CA477)/(100*BS477*(1000-AF477*BZ477))</f>
        <v>0</v>
      </c>
      <c r="I477">
        <f>CD477*AF477*(BY477-BX477*(1000-AF477*CA477)/(1000-AF477*BZ477))/(100*BS477)</f>
        <v>0</v>
      </c>
      <c r="J477">
        <f>BX477 - IF(AF477&gt;1, I477*BS477*100.0/(AH477*CL477), 0)</f>
        <v>0</v>
      </c>
      <c r="K477">
        <f>((Q477-H477/2)*J477-I477)/(Q477+H477/2)</f>
        <v>0</v>
      </c>
      <c r="L477">
        <f>K477*(CE477+CF477)/1000.0</f>
        <v>0</v>
      </c>
      <c r="M477">
        <f>(BX477 - IF(AF477&gt;1, I477*BS477*100.0/(AH477*CL477), 0))*(CE477+CF477)/1000.0</f>
        <v>0</v>
      </c>
      <c r="N477">
        <f>2.0/((1/P477-1/O477)+SIGN(P477)*SQRT((1/P477-1/O477)*(1/P477-1/O477) + 4*BT477/((BT477+1)*(BT477+1))*(2*1/P477*1/O477-1/O477*1/O477)))</f>
        <v>0</v>
      </c>
      <c r="O477">
        <f>IF(LEFT(BU477,1)&lt;&gt;"0",IF(LEFT(BU477,1)="1",3.0,BV477),$D$5+$E$5*(CL477*CE477/($K$5*1000))+$F$5*(CL477*CE477/($K$5*1000))*MAX(MIN(BS477,$J$5),$I$5)*MAX(MIN(BS477,$J$5),$I$5)+$G$5*MAX(MIN(BS477,$J$5),$I$5)*(CL477*CE477/($K$5*1000))+$H$5*(CL477*CE477/($K$5*1000))*(CL477*CE477/($K$5*1000)))</f>
        <v>0</v>
      </c>
      <c r="P477">
        <f>H477*(1000-(1000*0.61365*exp(17.502*T477/(240.97+T477))/(CE477+CF477)+BZ477)/2)/(1000*0.61365*exp(17.502*T477/(240.97+T477))/(CE477+CF477)-BZ477)</f>
        <v>0</v>
      </c>
      <c r="Q477">
        <f>1/((BT477+1)/(N477/1.6)+1/(O477/1.37)) + BT477/((BT477+1)/(N477/1.6) + BT477/(O477/1.37))</f>
        <v>0</v>
      </c>
      <c r="R477">
        <f>(BP477*BR477)</f>
        <v>0</v>
      </c>
      <c r="S477">
        <f>(CG477+(R477+2*0.95*5.67E-8*(((CG477+$B$7)+273)^4-(CG477+273)^4)-44100*H477)/(1.84*29.3*O477+8*0.95*5.67E-8*(CG477+273)^3))</f>
        <v>0</v>
      </c>
      <c r="T477">
        <f>($C$7*CH477+$D$7*CI477+$E$7*S477)</f>
        <v>0</v>
      </c>
      <c r="U477">
        <f>0.61365*exp(17.502*T477/(240.97+T477))</f>
        <v>0</v>
      </c>
      <c r="V477">
        <f>(W477/X477*100)</f>
        <v>0</v>
      </c>
      <c r="W477">
        <f>BZ477*(CE477+CF477)/1000</f>
        <v>0</v>
      </c>
      <c r="X477">
        <f>0.61365*exp(17.502*CG477/(240.97+CG477))</f>
        <v>0</v>
      </c>
      <c r="Y477">
        <f>(U477-BZ477*(CE477+CF477)/1000)</f>
        <v>0</v>
      </c>
      <c r="Z477">
        <f>(-H477*44100)</f>
        <v>0</v>
      </c>
      <c r="AA477">
        <f>2*29.3*O477*0.92*(CG477-T477)</f>
        <v>0</v>
      </c>
      <c r="AB477">
        <f>2*0.95*5.67E-8*(((CG477+$B$7)+273)^4-(T477+273)^4)</f>
        <v>0</v>
      </c>
      <c r="AC477">
        <f>R477+AB477+Z477+AA477</f>
        <v>0</v>
      </c>
      <c r="AD477">
        <v>0</v>
      </c>
      <c r="AE477">
        <v>0</v>
      </c>
      <c r="AF477">
        <f>IF(AD477*$H$13&gt;=AH477,1.0,(AH477/(AH477-AD477*$H$13)))</f>
        <v>0</v>
      </c>
      <c r="AG477">
        <f>(AF477-1)*100</f>
        <v>0</v>
      </c>
      <c r="AH477">
        <f>MAX(0,($B$13+$C$13*CL477)/(1+$D$13*CL477)*CE477/(CG477+273)*$E$13)</f>
        <v>0</v>
      </c>
      <c r="AI477" t="s">
        <v>294</v>
      </c>
      <c r="AJ477">
        <v>0</v>
      </c>
      <c r="AK477">
        <v>0</v>
      </c>
      <c r="AL477">
        <f>AK477-AJ477</f>
        <v>0</v>
      </c>
      <c r="AM477">
        <f>AL477/AK477</f>
        <v>0</v>
      </c>
      <c r="AN477">
        <v>0</v>
      </c>
      <c r="AO477" t="s">
        <v>294</v>
      </c>
      <c r="AP477">
        <v>0</v>
      </c>
      <c r="AQ477">
        <v>0</v>
      </c>
      <c r="AR477">
        <f>1-AP477/AQ477</f>
        <v>0</v>
      </c>
      <c r="AS477">
        <v>0.5</v>
      </c>
      <c r="AT477">
        <f>BP477</f>
        <v>0</v>
      </c>
      <c r="AU477">
        <f>I477</f>
        <v>0</v>
      </c>
      <c r="AV477">
        <f>AR477*AS477*AT477</f>
        <v>0</v>
      </c>
      <c r="AW477">
        <f>BB477/AQ477</f>
        <v>0</v>
      </c>
      <c r="AX477">
        <f>(AU477-AN477)/AT477</f>
        <v>0</v>
      </c>
      <c r="AY477">
        <f>(AK477-AQ477)/AQ477</f>
        <v>0</v>
      </c>
      <c r="AZ477" t="s">
        <v>294</v>
      </c>
      <c r="BA477">
        <v>0</v>
      </c>
      <c r="BB477">
        <f>AQ477-BA477</f>
        <v>0</v>
      </c>
      <c r="BC477">
        <f>(AQ477-AP477)/(AQ477-BA477)</f>
        <v>0</v>
      </c>
      <c r="BD477">
        <f>(AK477-AQ477)/(AK477-BA477)</f>
        <v>0</v>
      </c>
      <c r="BE477">
        <f>(AQ477-AP477)/(AQ477-AJ477)</f>
        <v>0</v>
      </c>
      <c r="BF477">
        <f>(AK477-AQ477)/(AK477-AJ477)</f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f>$B$11*CM477+$C$11*CN477+$F$11*CO477*(1-CR477)</f>
        <v>0</v>
      </c>
      <c r="BP477">
        <f>BO477*BQ477</f>
        <v>0</v>
      </c>
      <c r="BQ477">
        <f>($B$11*$D$9+$C$11*$D$9+$F$11*((DB477+CT477)/MAX(DB477+CT477+DC477, 0.1)*$I$9+DC477/MAX(DB477+CT477+DC477, 0.1)*$J$9))/($B$11+$C$11+$F$11)</f>
        <v>0</v>
      </c>
      <c r="BR477">
        <f>($B$11*$K$9+$C$11*$K$9+$F$11*((DB477+CT477)/MAX(DB477+CT477+DC477, 0.1)*$P$9+DC477/MAX(DB477+CT477+DC477, 0.1)*$Q$9))/($B$11+$C$11+$F$11)</f>
        <v>0</v>
      </c>
      <c r="BS477">
        <v>6</v>
      </c>
      <c r="BT477">
        <v>0.5</v>
      </c>
      <c r="BU477" t="s">
        <v>295</v>
      </c>
      <c r="BV477">
        <v>2</v>
      </c>
      <c r="BW477">
        <v>1621534489.6</v>
      </c>
      <c r="BX477">
        <v>1508.29</v>
      </c>
      <c r="BY477">
        <v>1509.81</v>
      </c>
      <c r="BZ477">
        <v>12.8366</v>
      </c>
      <c r="CA477">
        <v>12.8274</v>
      </c>
      <c r="CB477">
        <v>1494.67</v>
      </c>
      <c r="CC477">
        <v>12.6847</v>
      </c>
      <c r="CD477">
        <v>700.02</v>
      </c>
      <c r="CE477">
        <v>100.919</v>
      </c>
      <c r="CF477">
        <v>0.100342</v>
      </c>
      <c r="CG477">
        <v>22.9116</v>
      </c>
      <c r="CH477">
        <v>22.8799</v>
      </c>
      <c r="CI477">
        <v>999.9</v>
      </c>
      <c r="CJ477">
        <v>0</v>
      </c>
      <c r="CK477">
        <v>0</v>
      </c>
      <c r="CL477">
        <v>9925</v>
      </c>
      <c r="CM477">
        <v>0</v>
      </c>
      <c r="CN477">
        <v>3.1097</v>
      </c>
      <c r="CO477">
        <v>599.815</v>
      </c>
      <c r="CP477">
        <v>0.932968</v>
      </c>
      <c r="CQ477">
        <v>0.0670323</v>
      </c>
      <c r="CR477">
        <v>0</v>
      </c>
      <c r="CS477">
        <v>3.2431</v>
      </c>
      <c r="CT477">
        <v>4.99951</v>
      </c>
      <c r="CU477">
        <v>87.1807</v>
      </c>
      <c r="CV477">
        <v>4812.56</v>
      </c>
      <c r="CW477">
        <v>37.5</v>
      </c>
      <c r="CX477">
        <v>41.375</v>
      </c>
      <c r="CY477">
        <v>39.937</v>
      </c>
      <c r="CZ477">
        <v>40.875</v>
      </c>
      <c r="DA477">
        <v>39.875</v>
      </c>
      <c r="DB477">
        <v>554.94</v>
      </c>
      <c r="DC477">
        <v>39.87</v>
      </c>
      <c r="DD477">
        <v>0</v>
      </c>
      <c r="DE477">
        <v>1621534493.2</v>
      </c>
      <c r="DF477">
        <v>0</v>
      </c>
      <c r="DG477">
        <v>3.43490769230769</v>
      </c>
      <c r="DH477">
        <v>0.336697433098718</v>
      </c>
      <c r="DI477">
        <v>1.65756922822823</v>
      </c>
      <c r="DJ477">
        <v>86.7813961538461</v>
      </c>
      <c r="DK477">
        <v>15</v>
      </c>
      <c r="DL477">
        <v>1621533543.5</v>
      </c>
      <c r="DM477" t="s">
        <v>296</v>
      </c>
      <c r="DN477">
        <v>1621533543</v>
      </c>
      <c r="DO477">
        <v>1621533543.5</v>
      </c>
      <c r="DP477">
        <v>4</v>
      </c>
      <c r="DQ477">
        <v>0.002</v>
      </c>
      <c r="DR477">
        <v>0.003</v>
      </c>
      <c r="DS477">
        <v>8.559</v>
      </c>
      <c r="DT477">
        <v>0.154</v>
      </c>
      <c r="DU477">
        <v>420</v>
      </c>
      <c r="DV477">
        <v>13</v>
      </c>
      <c r="DW477">
        <v>1.35</v>
      </c>
      <c r="DX477">
        <v>0.35</v>
      </c>
      <c r="DY477">
        <v>-6.86281463414634</v>
      </c>
      <c r="DZ477">
        <v>28.3075770731707</v>
      </c>
      <c r="EA477">
        <v>2.91204339160423</v>
      </c>
      <c r="EB477">
        <v>0</v>
      </c>
      <c r="EC477">
        <v>3.44310294117647</v>
      </c>
      <c r="ED477">
        <v>0.24930774149094</v>
      </c>
      <c r="EE477">
        <v>0.125113786999003</v>
      </c>
      <c r="EF477">
        <v>1</v>
      </c>
      <c r="EG477">
        <v>0.00500106688292683</v>
      </c>
      <c r="EH477">
        <v>-0.0169902638634146</v>
      </c>
      <c r="EI477">
        <v>0.00402745114463459</v>
      </c>
      <c r="EJ477">
        <v>1</v>
      </c>
      <c r="EK477">
        <v>2</v>
      </c>
      <c r="EL477">
        <v>3</v>
      </c>
      <c r="EM477" t="s">
        <v>306</v>
      </c>
      <c r="EN477">
        <v>100</v>
      </c>
      <c r="EO477">
        <v>100</v>
      </c>
      <c r="EP477">
        <v>13.62</v>
      </c>
      <c r="EQ477">
        <v>0.1519</v>
      </c>
      <c r="ER477">
        <v>5.25304998807394</v>
      </c>
      <c r="ES477">
        <v>0.0095515401478521</v>
      </c>
      <c r="ET477">
        <v>-4.08282145803731e-06</v>
      </c>
      <c r="EU477">
        <v>9.61633180237613e-10</v>
      </c>
      <c r="EV477">
        <v>-0.0133641391554055</v>
      </c>
      <c r="EW477">
        <v>0.00964955815971448</v>
      </c>
      <c r="EX477">
        <v>0.000351754833574242</v>
      </c>
      <c r="EY477">
        <v>-6.74969522547015e-06</v>
      </c>
      <c r="EZ477">
        <v>-1</v>
      </c>
      <c r="FA477">
        <v>-1</v>
      </c>
      <c r="FB477">
        <v>-1</v>
      </c>
      <c r="FC477">
        <v>-1</v>
      </c>
      <c r="FD477">
        <v>15.8</v>
      </c>
      <c r="FE477">
        <v>15.8</v>
      </c>
      <c r="FF477">
        <v>2</v>
      </c>
      <c r="FG477">
        <v>793.021</v>
      </c>
      <c r="FH477">
        <v>741.686</v>
      </c>
      <c r="FI477">
        <v>20.0001</v>
      </c>
      <c r="FJ477">
        <v>26.6642</v>
      </c>
      <c r="FK477">
        <v>30</v>
      </c>
      <c r="FL477">
        <v>26.7296</v>
      </c>
      <c r="FM477">
        <v>26.7051</v>
      </c>
      <c r="FN477">
        <v>75.6699</v>
      </c>
      <c r="FO477">
        <v>14.0138</v>
      </c>
      <c r="FP477">
        <v>6.08919</v>
      </c>
      <c r="FQ477">
        <v>20</v>
      </c>
      <c r="FR477">
        <v>1510</v>
      </c>
      <c r="FS477">
        <v>12.8326</v>
      </c>
      <c r="FT477">
        <v>100.071</v>
      </c>
      <c r="FU477">
        <v>100.433</v>
      </c>
    </row>
    <row r="478" spans="1:177">
      <c r="A478">
        <v>462</v>
      </c>
      <c r="B478">
        <v>1621534491.6</v>
      </c>
      <c r="C478">
        <v>922.099999904633</v>
      </c>
      <c r="D478" t="s">
        <v>1220</v>
      </c>
      <c r="E478" t="s">
        <v>1221</v>
      </c>
      <c r="G478">
        <v>1621534491.6</v>
      </c>
      <c r="H478">
        <f>CD478*AF478*(BZ478-CA478)/(100*BS478*(1000-AF478*BZ478))</f>
        <v>0</v>
      </c>
      <c r="I478">
        <f>CD478*AF478*(BY478-BX478*(1000-AF478*CA478)/(1000-AF478*BZ478))/(100*BS478)</f>
        <v>0</v>
      </c>
      <c r="J478">
        <f>BX478 - IF(AF478&gt;1, I478*BS478*100.0/(AH478*CL478), 0)</f>
        <v>0</v>
      </c>
      <c r="K478">
        <f>((Q478-H478/2)*J478-I478)/(Q478+H478/2)</f>
        <v>0</v>
      </c>
      <c r="L478">
        <f>K478*(CE478+CF478)/1000.0</f>
        <v>0</v>
      </c>
      <c r="M478">
        <f>(BX478 - IF(AF478&gt;1, I478*BS478*100.0/(AH478*CL478), 0))*(CE478+CF478)/1000.0</f>
        <v>0</v>
      </c>
      <c r="N478">
        <f>2.0/((1/P478-1/O478)+SIGN(P478)*SQRT((1/P478-1/O478)*(1/P478-1/O478) + 4*BT478/((BT478+1)*(BT478+1))*(2*1/P478*1/O478-1/O478*1/O478)))</f>
        <v>0</v>
      </c>
      <c r="O478">
        <f>IF(LEFT(BU478,1)&lt;&gt;"0",IF(LEFT(BU478,1)="1",3.0,BV478),$D$5+$E$5*(CL478*CE478/($K$5*1000))+$F$5*(CL478*CE478/($K$5*1000))*MAX(MIN(BS478,$J$5),$I$5)*MAX(MIN(BS478,$J$5),$I$5)+$G$5*MAX(MIN(BS478,$J$5),$I$5)*(CL478*CE478/($K$5*1000))+$H$5*(CL478*CE478/($K$5*1000))*(CL478*CE478/($K$5*1000)))</f>
        <v>0</v>
      </c>
      <c r="P478">
        <f>H478*(1000-(1000*0.61365*exp(17.502*T478/(240.97+T478))/(CE478+CF478)+BZ478)/2)/(1000*0.61365*exp(17.502*T478/(240.97+T478))/(CE478+CF478)-BZ478)</f>
        <v>0</v>
      </c>
      <c r="Q478">
        <f>1/((BT478+1)/(N478/1.6)+1/(O478/1.37)) + BT478/((BT478+1)/(N478/1.6) + BT478/(O478/1.37))</f>
        <v>0</v>
      </c>
      <c r="R478">
        <f>(BP478*BR478)</f>
        <v>0</v>
      </c>
      <c r="S478">
        <f>(CG478+(R478+2*0.95*5.67E-8*(((CG478+$B$7)+273)^4-(CG478+273)^4)-44100*H478)/(1.84*29.3*O478+8*0.95*5.67E-8*(CG478+273)^3))</f>
        <v>0</v>
      </c>
      <c r="T478">
        <f>($C$7*CH478+$D$7*CI478+$E$7*S478)</f>
        <v>0</v>
      </c>
      <c r="U478">
        <f>0.61365*exp(17.502*T478/(240.97+T478))</f>
        <v>0</v>
      </c>
      <c r="V478">
        <f>(W478/X478*100)</f>
        <v>0</v>
      </c>
      <c r="W478">
        <f>BZ478*(CE478+CF478)/1000</f>
        <v>0</v>
      </c>
      <c r="X478">
        <f>0.61365*exp(17.502*CG478/(240.97+CG478))</f>
        <v>0</v>
      </c>
      <c r="Y478">
        <f>(U478-BZ478*(CE478+CF478)/1000)</f>
        <v>0</v>
      </c>
      <c r="Z478">
        <f>(-H478*44100)</f>
        <v>0</v>
      </c>
      <c r="AA478">
        <f>2*29.3*O478*0.92*(CG478-T478)</f>
        <v>0</v>
      </c>
      <c r="AB478">
        <f>2*0.95*5.67E-8*(((CG478+$B$7)+273)^4-(T478+273)^4)</f>
        <v>0</v>
      </c>
      <c r="AC478">
        <f>R478+AB478+Z478+AA478</f>
        <v>0</v>
      </c>
      <c r="AD478">
        <v>0</v>
      </c>
      <c r="AE478">
        <v>0</v>
      </c>
      <c r="AF478">
        <f>IF(AD478*$H$13&gt;=AH478,1.0,(AH478/(AH478-AD478*$H$13)))</f>
        <v>0</v>
      </c>
      <c r="AG478">
        <f>(AF478-1)*100</f>
        <v>0</v>
      </c>
      <c r="AH478">
        <f>MAX(0,($B$13+$C$13*CL478)/(1+$D$13*CL478)*CE478/(CG478+273)*$E$13)</f>
        <v>0</v>
      </c>
      <c r="AI478" t="s">
        <v>294</v>
      </c>
      <c r="AJ478">
        <v>0</v>
      </c>
      <c r="AK478">
        <v>0</v>
      </c>
      <c r="AL478">
        <f>AK478-AJ478</f>
        <v>0</v>
      </c>
      <c r="AM478">
        <f>AL478/AK478</f>
        <v>0</v>
      </c>
      <c r="AN478">
        <v>0</v>
      </c>
      <c r="AO478" t="s">
        <v>294</v>
      </c>
      <c r="AP478">
        <v>0</v>
      </c>
      <c r="AQ478">
        <v>0</v>
      </c>
      <c r="AR478">
        <f>1-AP478/AQ478</f>
        <v>0</v>
      </c>
      <c r="AS478">
        <v>0.5</v>
      </c>
      <c r="AT478">
        <f>BP478</f>
        <v>0</v>
      </c>
      <c r="AU478">
        <f>I478</f>
        <v>0</v>
      </c>
      <c r="AV478">
        <f>AR478*AS478*AT478</f>
        <v>0</v>
      </c>
      <c r="AW478">
        <f>BB478/AQ478</f>
        <v>0</v>
      </c>
      <c r="AX478">
        <f>(AU478-AN478)/AT478</f>
        <v>0</v>
      </c>
      <c r="AY478">
        <f>(AK478-AQ478)/AQ478</f>
        <v>0</v>
      </c>
      <c r="AZ478" t="s">
        <v>294</v>
      </c>
      <c r="BA478">
        <v>0</v>
      </c>
      <c r="BB478">
        <f>AQ478-BA478</f>
        <v>0</v>
      </c>
      <c r="BC478">
        <f>(AQ478-AP478)/(AQ478-BA478)</f>
        <v>0</v>
      </c>
      <c r="BD478">
        <f>(AK478-AQ478)/(AK478-BA478)</f>
        <v>0</v>
      </c>
      <c r="BE478">
        <f>(AQ478-AP478)/(AQ478-AJ478)</f>
        <v>0</v>
      </c>
      <c r="BF478">
        <f>(AK478-AQ478)/(AK478-AJ478)</f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f>$B$11*CM478+$C$11*CN478+$F$11*CO478*(1-CR478)</f>
        <v>0</v>
      </c>
      <c r="BP478">
        <f>BO478*BQ478</f>
        <v>0</v>
      </c>
      <c r="BQ478">
        <f>($B$11*$D$9+$C$11*$D$9+$F$11*((DB478+CT478)/MAX(DB478+CT478+DC478, 0.1)*$I$9+DC478/MAX(DB478+CT478+DC478, 0.1)*$J$9))/($B$11+$C$11+$F$11)</f>
        <v>0</v>
      </c>
      <c r="BR478">
        <f>($B$11*$K$9+$C$11*$K$9+$F$11*((DB478+CT478)/MAX(DB478+CT478+DC478, 0.1)*$P$9+DC478/MAX(DB478+CT478+DC478, 0.1)*$Q$9))/($B$11+$C$11+$F$11)</f>
        <v>0</v>
      </c>
      <c r="BS478">
        <v>6</v>
      </c>
      <c r="BT478">
        <v>0.5</v>
      </c>
      <c r="BU478" t="s">
        <v>295</v>
      </c>
      <c r="BV478">
        <v>2</v>
      </c>
      <c r="BW478">
        <v>1621534491.6</v>
      </c>
      <c r="BX478">
        <v>1508.69</v>
      </c>
      <c r="BY478">
        <v>1509.99</v>
      </c>
      <c r="BZ478">
        <v>12.8346</v>
      </c>
      <c r="CA478">
        <v>12.83</v>
      </c>
      <c r="CB478">
        <v>1495.07</v>
      </c>
      <c r="CC478">
        <v>12.6827</v>
      </c>
      <c r="CD478">
        <v>700.323</v>
      </c>
      <c r="CE478">
        <v>100.923</v>
      </c>
      <c r="CF478">
        <v>0.099774</v>
      </c>
      <c r="CG478">
        <v>22.9093</v>
      </c>
      <c r="CH478">
        <v>22.8637</v>
      </c>
      <c r="CI478">
        <v>999.9</v>
      </c>
      <c r="CJ478">
        <v>0</v>
      </c>
      <c r="CK478">
        <v>0</v>
      </c>
      <c r="CL478">
        <v>10020</v>
      </c>
      <c r="CM478">
        <v>0</v>
      </c>
      <c r="CN478">
        <v>3.1097</v>
      </c>
      <c r="CO478">
        <v>600.131</v>
      </c>
      <c r="CP478">
        <v>0.932968</v>
      </c>
      <c r="CQ478">
        <v>0.0670323</v>
      </c>
      <c r="CR478">
        <v>0</v>
      </c>
      <c r="CS478">
        <v>3.2244</v>
      </c>
      <c r="CT478">
        <v>4.99951</v>
      </c>
      <c r="CU478">
        <v>86.7546</v>
      </c>
      <c r="CV478">
        <v>4815.11</v>
      </c>
      <c r="CW478">
        <v>37.5</v>
      </c>
      <c r="CX478">
        <v>41.312</v>
      </c>
      <c r="CY478">
        <v>39.937</v>
      </c>
      <c r="CZ478">
        <v>40.875</v>
      </c>
      <c r="DA478">
        <v>39.812</v>
      </c>
      <c r="DB478">
        <v>555.24</v>
      </c>
      <c r="DC478">
        <v>39.89</v>
      </c>
      <c r="DD478">
        <v>0</v>
      </c>
      <c r="DE478">
        <v>1621534495.6</v>
      </c>
      <c r="DF478">
        <v>0</v>
      </c>
      <c r="DG478">
        <v>3.41370769230769</v>
      </c>
      <c r="DH478">
        <v>-0.247678637468635</v>
      </c>
      <c r="DI478">
        <v>1.985675213321</v>
      </c>
      <c r="DJ478">
        <v>86.7922230769231</v>
      </c>
      <c r="DK478">
        <v>15</v>
      </c>
      <c r="DL478">
        <v>1621533543.5</v>
      </c>
      <c r="DM478" t="s">
        <v>296</v>
      </c>
      <c r="DN478">
        <v>1621533543</v>
      </c>
      <c r="DO478">
        <v>1621533543.5</v>
      </c>
      <c r="DP478">
        <v>4</v>
      </c>
      <c r="DQ478">
        <v>0.002</v>
      </c>
      <c r="DR478">
        <v>0.003</v>
      </c>
      <c r="DS478">
        <v>8.559</v>
      </c>
      <c r="DT478">
        <v>0.154</v>
      </c>
      <c r="DU478">
        <v>420</v>
      </c>
      <c r="DV478">
        <v>13</v>
      </c>
      <c r="DW478">
        <v>1.35</v>
      </c>
      <c r="DX478">
        <v>0.35</v>
      </c>
      <c r="DY478">
        <v>-6.06144975609756</v>
      </c>
      <c r="DZ478">
        <v>31.1426339372822</v>
      </c>
      <c r="EA478">
        <v>3.13099474535123</v>
      </c>
      <c r="EB478">
        <v>0</v>
      </c>
      <c r="EC478">
        <v>3.43058823529412</v>
      </c>
      <c r="ED478">
        <v>-0.0957489433643208</v>
      </c>
      <c r="EE478">
        <v>0.132455072882015</v>
      </c>
      <c r="EF478">
        <v>1</v>
      </c>
      <c r="EG478">
        <v>0.00465504663902439</v>
      </c>
      <c r="EH478">
        <v>-0.00853934348989546</v>
      </c>
      <c r="EI478">
        <v>0.00384652059481788</v>
      </c>
      <c r="EJ478">
        <v>1</v>
      </c>
      <c r="EK478">
        <v>2</v>
      </c>
      <c r="EL478">
        <v>3</v>
      </c>
      <c r="EM478" t="s">
        <v>306</v>
      </c>
      <c r="EN478">
        <v>100</v>
      </c>
      <c r="EO478">
        <v>100</v>
      </c>
      <c r="EP478">
        <v>13.62</v>
      </c>
      <c r="EQ478">
        <v>0.1519</v>
      </c>
      <c r="ER478">
        <v>5.25304998807394</v>
      </c>
      <c r="ES478">
        <v>0.0095515401478521</v>
      </c>
      <c r="ET478">
        <v>-4.08282145803731e-06</v>
      </c>
      <c r="EU478">
        <v>9.61633180237613e-10</v>
      </c>
      <c r="EV478">
        <v>-0.0133641391554055</v>
      </c>
      <c r="EW478">
        <v>0.00964955815971448</v>
      </c>
      <c r="EX478">
        <v>0.000351754833574242</v>
      </c>
      <c r="EY478">
        <v>-6.74969522547015e-06</v>
      </c>
      <c r="EZ478">
        <v>-1</v>
      </c>
      <c r="FA478">
        <v>-1</v>
      </c>
      <c r="FB478">
        <v>-1</v>
      </c>
      <c r="FC478">
        <v>-1</v>
      </c>
      <c r="FD478">
        <v>15.8</v>
      </c>
      <c r="FE478">
        <v>15.8</v>
      </c>
      <c r="FF478">
        <v>2</v>
      </c>
      <c r="FG478">
        <v>792.812</v>
      </c>
      <c r="FH478">
        <v>742.065</v>
      </c>
      <c r="FI478">
        <v>19.9998</v>
      </c>
      <c r="FJ478">
        <v>26.6642</v>
      </c>
      <c r="FK478">
        <v>29.9999</v>
      </c>
      <c r="FL478">
        <v>26.7274</v>
      </c>
      <c r="FM478">
        <v>26.7051</v>
      </c>
      <c r="FN478">
        <v>75.6703</v>
      </c>
      <c r="FO478">
        <v>14.0138</v>
      </c>
      <c r="FP478">
        <v>6.08919</v>
      </c>
      <c r="FQ478">
        <v>20</v>
      </c>
      <c r="FR478">
        <v>1510</v>
      </c>
      <c r="FS478">
        <v>12.8326</v>
      </c>
      <c r="FT478">
        <v>100.071</v>
      </c>
      <c r="FU478">
        <v>100.434</v>
      </c>
    </row>
    <row r="479" spans="1:177">
      <c r="A479">
        <v>463</v>
      </c>
      <c r="B479">
        <v>1621534493.6</v>
      </c>
      <c r="C479">
        <v>924.099999904633</v>
      </c>
      <c r="D479" t="s">
        <v>1222</v>
      </c>
      <c r="E479" t="s">
        <v>1223</v>
      </c>
      <c r="G479">
        <v>1621534493.6</v>
      </c>
      <c r="H479">
        <f>CD479*AF479*(BZ479-CA479)/(100*BS479*(1000-AF479*BZ479))</f>
        <v>0</v>
      </c>
      <c r="I479">
        <f>CD479*AF479*(BY479-BX479*(1000-AF479*CA479)/(1000-AF479*BZ479))/(100*BS479)</f>
        <v>0</v>
      </c>
      <c r="J479">
        <f>BX479 - IF(AF479&gt;1, I479*BS479*100.0/(AH479*CL479), 0)</f>
        <v>0</v>
      </c>
      <c r="K479">
        <f>((Q479-H479/2)*J479-I479)/(Q479+H479/2)</f>
        <v>0</v>
      </c>
      <c r="L479">
        <f>K479*(CE479+CF479)/1000.0</f>
        <v>0</v>
      </c>
      <c r="M479">
        <f>(BX479 - IF(AF479&gt;1, I479*BS479*100.0/(AH479*CL479), 0))*(CE479+CF479)/1000.0</f>
        <v>0</v>
      </c>
      <c r="N479">
        <f>2.0/((1/P479-1/O479)+SIGN(P479)*SQRT((1/P479-1/O479)*(1/P479-1/O479) + 4*BT479/((BT479+1)*(BT479+1))*(2*1/P479*1/O479-1/O479*1/O479)))</f>
        <v>0</v>
      </c>
      <c r="O479">
        <f>IF(LEFT(BU479,1)&lt;&gt;"0",IF(LEFT(BU479,1)="1",3.0,BV479),$D$5+$E$5*(CL479*CE479/($K$5*1000))+$F$5*(CL479*CE479/($K$5*1000))*MAX(MIN(BS479,$J$5),$I$5)*MAX(MIN(BS479,$J$5),$I$5)+$G$5*MAX(MIN(BS479,$J$5),$I$5)*(CL479*CE479/($K$5*1000))+$H$5*(CL479*CE479/($K$5*1000))*(CL479*CE479/($K$5*1000)))</f>
        <v>0</v>
      </c>
      <c r="P479">
        <f>H479*(1000-(1000*0.61365*exp(17.502*T479/(240.97+T479))/(CE479+CF479)+BZ479)/2)/(1000*0.61365*exp(17.502*T479/(240.97+T479))/(CE479+CF479)-BZ479)</f>
        <v>0</v>
      </c>
      <c r="Q479">
        <f>1/((BT479+1)/(N479/1.6)+1/(O479/1.37)) + BT479/((BT479+1)/(N479/1.6) + BT479/(O479/1.37))</f>
        <v>0</v>
      </c>
      <c r="R479">
        <f>(BP479*BR479)</f>
        <v>0</v>
      </c>
      <c r="S479">
        <f>(CG479+(R479+2*0.95*5.67E-8*(((CG479+$B$7)+273)^4-(CG479+273)^4)-44100*H479)/(1.84*29.3*O479+8*0.95*5.67E-8*(CG479+273)^3))</f>
        <v>0</v>
      </c>
      <c r="T479">
        <f>($C$7*CH479+$D$7*CI479+$E$7*S479)</f>
        <v>0</v>
      </c>
      <c r="U479">
        <f>0.61365*exp(17.502*T479/(240.97+T479))</f>
        <v>0</v>
      </c>
      <c r="V479">
        <f>(W479/X479*100)</f>
        <v>0</v>
      </c>
      <c r="W479">
        <f>BZ479*(CE479+CF479)/1000</f>
        <v>0</v>
      </c>
      <c r="X479">
        <f>0.61365*exp(17.502*CG479/(240.97+CG479))</f>
        <v>0</v>
      </c>
      <c r="Y479">
        <f>(U479-BZ479*(CE479+CF479)/1000)</f>
        <v>0</v>
      </c>
      <c r="Z479">
        <f>(-H479*44100)</f>
        <v>0</v>
      </c>
      <c r="AA479">
        <f>2*29.3*O479*0.92*(CG479-T479)</f>
        <v>0</v>
      </c>
      <c r="AB479">
        <f>2*0.95*5.67E-8*(((CG479+$B$7)+273)^4-(T479+273)^4)</f>
        <v>0</v>
      </c>
      <c r="AC479">
        <f>R479+AB479+Z479+AA479</f>
        <v>0</v>
      </c>
      <c r="AD479">
        <v>0</v>
      </c>
      <c r="AE479">
        <v>0</v>
      </c>
      <c r="AF479">
        <f>IF(AD479*$H$13&gt;=AH479,1.0,(AH479/(AH479-AD479*$H$13)))</f>
        <v>0</v>
      </c>
      <c r="AG479">
        <f>(AF479-1)*100</f>
        <v>0</v>
      </c>
      <c r="AH479">
        <f>MAX(0,($B$13+$C$13*CL479)/(1+$D$13*CL479)*CE479/(CG479+273)*$E$13)</f>
        <v>0</v>
      </c>
      <c r="AI479" t="s">
        <v>294</v>
      </c>
      <c r="AJ479">
        <v>0</v>
      </c>
      <c r="AK479">
        <v>0</v>
      </c>
      <c r="AL479">
        <f>AK479-AJ479</f>
        <v>0</v>
      </c>
      <c r="AM479">
        <f>AL479/AK479</f>
        <v>0</v>
      </c>
      <c r="AN479">
        <v>0</v>
      </c>
      <c r="AO479" t="s">
        <v>294</v>
      </c>
      <c r="AP479">
        <v>0</v>
      </c>
      <c r="AQ479">
        <v>0</v>
      </c>
      <c r="AR479">
        <f>1-AP479/AQ479</f>
        <v>0</v>
      </c>
      <c r="AS479">
        <v>0.5</v>
      </c>
      <c r="AT479">
        <f>BP479</f>
        <v>0</v>
      </c>
      <c r="AU479">
        <f>I479</f>
        <v>0</v>
      </c>
      <c r="AV479">
        <f>AR479*AS479*AT479</f>
        <v>0</v>
      </c>
      <c r="AW479">
        <f>BB479/AQ479</f>
        <v>0</v>
      </c>
      <c r="AX479">
        <f>(AU479-AN479)/AT479</f>
        <v>0</v>
      </c>
      <c r="AY479">
        <f>(AK479-AQ479)/AQ479</f>
        <v>0</v>
      </c>
      <c r="AZ479" t="s">
        <v>294</v>
      </c>
      <c r="BA479">
        <v>0</v>
      </c>
      <c r="BB479">
        <f>AQ479-BA479</f>
        <v>0</v>
      </c>
      <c r="BC479">
        <f>(AQ479-AP479)/(AQ479-BA479)</f>
        <v>0</v>
      </c>
      <c r="BD479">
        <f>(AK479-AQ479)/(AK479-BA479)</f>
        <v>0</v>
      </c>
      <c r="BE479">
        <f>(AQ479-AP479)/(AQ479-AJ479)</f>
        <v>0</v>
      </c>
      <c r="BF479">
        <f>(AK479-AQ479)/(AK479-AJ479)</f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f>$B$11*CM479+$C$11*CN479+$F$11*CO479*(1-CR479)</f>
        <v>0</v>
      </c>
      <c r="BP479">
        <f>BO479*BQ479</f>
        <v>0</v>
      </c>
      <c r="BQ479">
        <f>($B$11*$D$9+$C$11*$D$9+$F$11*((DB479+CT479)/MAX(DB479+CT479+DC479, 0.1)*$I$9+DC479/MAX(DB479+CT479+DC479, 0.1)*$J$9))/($B$11+$C$11+$F$11)</f>
        <v>0</v>
      </c>
      <c r="BR479">
        <f>($B$11*$K$9+$C$11*$K$9+$F$11*((DB479+CT479)/MAX(DB479+CT479+DC479, 0.1)*$P$9+DC479/MAX(DB479+CT479+DC479, 0.1)*$Q$9))/($B$11+$C$11+$F$11)</f>
        <v>0</v>
      </c>
      <c r="BS479">
        <v>6</v>
      </c>
      <c r="BT479">
        <v>0.5</v>
      </c>
      <c r="BU479" t="s">
        <v>295</v>
      </c>
      <c r="BV479">
        <v>2</v>
      </c>
      <c r="BW479">
        <v>1621534493.6</v>
      </c>
      <c r="BX479">
        <v>1509.17</v>
      </c>
      <c r="BY479">
        <v>1509.82</v>
      </c>
      <c r="BZ479">
        <v>12.8354</v>
      </c>
      <c r="CA479">
        <v>12.8291</v>
      </c>
      <c r="CB479">
        <v>1495.54</v>
      </c>
      <c r="CC479">
        <v>12.6836</v>
      </c>
      <c r="CD479">
        <v>699.538</v>
      </c>
      <c r="CE479">
        <v>100.918</v>
      </c>
      <c r="CF479">
        <v>0.100931</v>
      </c>
      <c r="CG479">
        <v>22.9077</v>
      </c>
      <c r="CH479">
        <v>22.8863</v>
      </c>
      <c r="CI479">
        <v>999.9</v>
      </c>
      <c r="CJ479">
        <v>0</v>
      </c>
      <c r="CK479">
        <v>0</v>
      </c>
      <c r="CL479">
        <v>9970</v>
      </c>
      <c r="CM479">
        <v>0</v>
      </c>
      <c r="CN479">
        <v>3.1097</v>
      </c>
      <c r="CO479">
        <v>599.81</v>
      </c>
      <c r="CP479">
        <v>0.932968</v>
      </c>
      <c r="CQ479">
        <v>0.0670323</v>
      </c>
      <c r="CR479">
        <v>0</v>
      </c>
      <c r="CS479">
        <v>3.0884</v>
      </c>
      <c r="CT479">
        <v>4.99951</v>
      </c>
      <c r="CU479">
        <v>86.7956</v>
      </c>
      <c r="CV479">
        <v>4812.52</v>
      </c>
      <c r="CW479">
        <v>37.562</v>
      </c>
      <c r="CX479">
        <v>41.375</v>
      </c>
      <c r="CY479">
        <v>39.937</v>
      </c>
      <c r="CZ479">
        <v>40.875</v>
      </c>
      <c r="DA479">
        <v>39.812</v>
      </c>
      <c r="DB479">
        <v>554.94</v>
      </c>
      <c r="DC479">
        <v>39.87</v>
      </c>
      <c r="DD479">
        <v>0</v>
      </c>
      <c r="DE479">
        <v>1621534497.4</v>
      </c>
      <c r="DF479">
        <v>0</v>
      </c>
      <c r="DG479">
        <v>3.400216</v>
      </c>
      <c r="DH479">
        <v>-0.734130775977613</v>
      </c>
      <c r="DI479">
        <v>0.895523075302342</v>
      </c>
      <c r="DJ479">
        <v>86.822248</v>
      </c>
      <c r="DK479">
        <v>15</v>
      </c>
      <c r="DL479">
        <v>1621533543.5</v>
      </c>
      <c r="DM479" t="s">
        <v>296</v>
      </c>
      <c r="DN479">
        <v>1621533543</v>
      </c>
      <c r="DO479">
        <v>1621533543.5</v>
      </c>
      <c r="DP479">
        <v>4</v>
      </c>
      <c r="DQ479">
        <v>0.002</v>
      </c>
      <c r="DR479">
        <v>0.003</v>
      </c>
      <c r="DS479">
        <v>8.559</v>
      </c>
      <c r="DT479">
        <v>0.154</v>
      </c>
      <c r="DU479">
        <v>420</v>
      </c>
      <c r="DV479">
        <v>13</v>
      </c>
      <c r="DW479">
        <v>1.35</v>
      </c>
      <c r="DX479">
        <v>0.35</v>
      </c>
      <c r="DY479">
        <v>-5.22596463414634</v>
      </c>
      <c r="DZ479">
        <v>31.2147165156794</v>
      </c>
      <c r="EA479">
        <v>3.13811305462072</v>
      </c>
      <c r="EB479">
        <v>0</v>
      </c>
      <c r="EC479">
        <v>3.42152571428571</v>
      </c>
      <c r="ED479">
        <v>-0.301237573385521</v>
      </c>
      <c r="EE479">
        <v>0.135389105581668</v>
      </c>
      <c r="EF479">
        <v>1</v>
      </c>
      <c r="EG479">
        <v>0.00432926273658537</v>
      </c>
      <c r="EH479">
        <v>-0.00174099099094076</v>
      </c>
      <c r="EI479">
        <v>0.00362632055177755</v>
      </c>
      <c r="EJ479">
        <v>1</v>
      </c>
      <c r="EK479">
        <v>2</v>
      </c>
      <c r="EL479">
        <v>3</v>
      </c>
      <c r="EM479" t="s">
        <v>306</v>
      </c>
      <c r="EN479">
        <v>100</v>
      </c>
      <c r="EO479">
        <v>100</v>
      </c>
      <c r="EP479">
        <v>13.63</v>
      </c>
      <c r="EQ479">
        <v>0.1518</v>
      </c>
      <c r="ER479">
        <v>5.25304998807394</v>
      </c>
      <c r="ES479">
        <v>0.0095515401478521</v>
      </c>
      <c r="ET479">
        <v>-4.08282145803731e-06</v>
      </c>
      <c r="EU479">
        <v>9.61633180237613e-10</v>
      </c>
      <c r="EV479">
        <v>-0.0133641391554055</v>
      </c>
      <c r="EW479">
        <v>0.00964955815971448</v>
      </c>
      <c r="EX479">
        <v>0.000351754833574242</v>
      </c>
      <c r="EY479">
        <v>-6.74969522547015e-06</v>
      </c>
      <c r="EZ479">
        <v>-1</v>
      </c>
      <c r="FA479">
        <v>-1</v>
      </c>
      <c r="FB479">
        <v>-1</v>
      </c>
      <c r="FC479">
        <v>-1</v>
      </c>
      <c r="FD479">
        <v>15.8</v>
      </c>
      <c r="FE479">
        <v>15.8</v>
      </c>
      <c r="FF479">
        <v>2</v>
      </c>
      <c r="FG479">
        <v>792.812</v>
      </c>
      <c r="FH479">
        <v>742.065</v>
      </c>
      <c r="FI479">
        <v>19.9999</v>
      </c>
      <c r="FJ479">
        <v>26.662</v>
      </c>
      <c r="FK479">
        <v>30</v>
      </c>
      <c r="FL479">
        <v>26.7274</v>
      </c>
      <c r="FM479">
        <v>26.7046</v>
      </c>
      <c r="FN479">
        <v>75.6705</v>
      </c>
      <c r="FO479">
        <v>14.0138</v>
      </c>
      <c r="FP479">
        <v>6.08919</v>
      </c>
      <c r="FQ479">
        <v>20</v>
      </c>
      <c r="FR479">
        <v>1510</v>
      </c>
      <c r="FS479">
        <v>12.8326</v>
      </c>
      <c r="FT479">
        <v>100.074</v>
      </c>
      <c r="FU479">
        <v>100.436</v>
      </c>
    </row>
    <row r="480" spans="1:177">
      <c r="A480">
        <v>464</v>
      </c>
      <c r="B480">
        <v>1621534495.6</v>
      </c>
      <c r="C480">
        <v>926.099999904633</v>
      </c>
      <c r="D480" t="s">
        <v>1224</v>
      </c>
      <c r="E480" t="s">
        <v>1225</v>
      </c>
      <c r="G480">
        <v>1621534495.6</v>
      </c>
      <c r="H480">
        <f>CD480*AF480*(BZ480-CA480)/(100*BS480*(1000-AF480*BZ480))</f>
        <v>0</v>
      </c>
      <c r="I480">
        <f>CD480*AF480*(BY480-BX480*(1000-AF480*CA480)/(1000-AF480*BZ480))/(100*BS480)</f>
        <v>0</v>
      </c>
      <c r="J480">
        <f>BX480 - IF(AF480&gt;1, I480*BS480*100.0/(AH480*CL480), 0)</f>
        <v>0</v>
      </c>
      <c r="K480">
        <f>((Q480-H480/2)*J480-I480)/(Q480+H480/2)</f>
        <v>0</v>
      </c>
      <c r="L480">
        <f>K480*(CE480+CF480)/1000.0</f>
        <v>0</v>
      </c>
      <c r="M480">
        <f>(BX480 - IF(AF480&gt;1, I480*BS480*100.0/(AH480*CL480), 0))*(CE480+CF480)/1000.0</f>
        <v>0</v>
      </c>
      <c r="N480">
        <f>2.0/((1/P480-1/O480)+SIGN(P480)*SQRT((1/P480-1/O480)*(1/P480-1/O480) + 4*BT480/((BT480+1)*(BT480+1))*(2*1/P480*1/O480-1/O480*1/O480)))</f>
        <v>0</v>
      </c>
      <c r="O480">
        <f>IF(LEFT(BU480,1)&lt;&gt;"0",IF(LEFT(BU480,1)="1",3.0,BV480),$D$5+$E$5*(CL480*CE480/($K$5*1000))+$F$5*(CL480*CE480/($K$5*1000))*MAX(MIN(BS480,$J$5),$I$5)*MAX(MIN(BS480,$J$5),$I$5)+$G$5*MAX(MIN(BS480,$J$5),$I$5)*(CL480*CE480/($K$5*1000))+$H$5*(CL480*CE480/($K$5*1000))*(CL480*CE480/($K$5*1000)))</f>
        <v>0</v>
      </c>
      <c r="P480">
        <f>H480*(1000-(1000*0.61365*exp(17.502*T480/(240.97+T480))/(CE480+CF480)+BZ480)/2)/(1000*0.61365*exp(17.502*T480/(240.97+T480))/(CE480+CF480)-BZ480)</f>
        <v>0</v>
      </c>
      <c r="Q480">
        <f>1/((BT480+1)/(N480/1.6)+1/(O480/1.37)) + BT480/((BT480+1)/(N480/1.6) + BT480/(O480/1.37))</f>
        <v>0</v>
      </c>
      <c r="R480">
        <f>(BP480*BR480)</f>
        <v>0</v>
      </c>
      <c r="S480">
        <f>(CG480+(R480+2*0.95*5.67E-8*(((CG480+$B$7)+273)^4-(CG480+273)^4)-44100*H480)/(1.84*29.3*O480+8*0.95*5.67E-8*(CG480+273)^3))</f>
        <v>0</v>
      </c>
      <c r="T480">
        <f>($C$7*CH480+$D$7*CI480+$E$7*S480)</f>
        <v>0</v>
      </c>
      <c r="U480">
        <f>0.61365*exp(17.502*T480/(240.97+T480))</f>
        <v>0</v>
      </c>
      <c r="V480">
        <f>(W480/X480*100)</f>
        <v>0</v>
      </c>
      <c r="W480">
        <f>BZ480*(CE480+CF480)/1000</f>
        <v>0</v>
      </c>
      <c r="X480">
        <f>0.61365*exp(17.502*CG480/(240.97+CG480))</f>
        <v>0</v>
      </c>
      <c r="Y480">
        <f>(U480-BZ480*(CE480+CF480)/1000)</f>
        <v>0</v>
      </c>
      <c r="Z480">
        <f>(-H480*44100)</f>
        <v>0</v>
      </c>
      <c r="AA480">
        <f>2*29.3*O480*0.92*(CG480-T480)</f>
        <v>0</v>
      </c>
      <c r="AB480">
        <f>2*0.95*5.67E-8*(((CG480+$B$7)+273)^4-(T480+273)^4)</f>
        <v>0</v>
      </c>
      <c r="AC480">
        <f>R480+AB480+Z480+AA480</f>
        <v>0</v>
      </c>
      <c r="AD480">
        <v>0</v>
      </c>
      <c r="AE480">
        <v>0</v>
      </c>
      <c r="AF480">
        <f>IF(AD480*$H$13&gt;=AH480,1.0,(AH480/(AH480-AD480*$H$13)))</f>
        <v>0</v>
      </c>
      <c r="AG480">
        <f>(AF480-1)*100</f>
        <v>0</v>
      </c>
      <c r="AH480">
        <f>MAX(0,($B$13+$C$13*CL480)/(1+$D$13*CL480)*CE480/(CG480+273)*$E$13)</f>
        <v>0</v>
      </c>
      <c r="AI480" t="s">
        <v>294</v>
      </c>
      <c r="AJ480">
        <v>0</v>
      </c>
      <c r="AK480">
        <v>0</v>
      </c>
      <c r="AL480">
        <f>AK480-AJ480</f>
        <v>0</v>
      </c>
      <c r="AM480">
        <f>AL480/AK480</f>
        <v>0</v>
      </c>
      <c r="AN480">
        <v>0</v>
      </c>
      <c r="AO480" t="s">
        <v>294</v>
      </c>
      <c r="AP480">
        <v>0</v>
      </c>
      <c r="AQ480">
        <v>0</v>
      </c>
      <c r="AR480">
        <f>1-AP480/AQ480</f>
        <v>0</v>
      </c>
      <c r="AS480">
        <v>0.5</v>
      </c>
      <c r="AT480">
        <f>BP480</f>
        <v>0</v>
      </c>
      <c r="AU480">
        <f>I480</f>
        <v>0</v>
      </c>
      <c r="AV480">
        <f>AR480*AS480*AT480</f>
        <v>0</v>
      </c>
      <c r="AW480">
        <f>BB480/AQ480</f>
        <v>0</v>
      </c>
      <c r="AX480">
        <f>(AU480-AN480)/AT480</f>
        <v>0</v>
      </c>
      <c r="AY480">
        <f>(AK480-AQ480)/AQ480</f>
        <v>0</v>
      </c>
      <c r="AZ480" t="s">
        <v>294</v>
      </c>
      <c r="BA480">
        <v>0</v>
      </c>
      <c r="BB480">
        <f>AQ480-BA480</f>
        <v>0</v>
      </c>
      <c r="BC480">
        <f>(AQ480-AP480)/(AQ480-BA480)</f>
        <v>0</v>
      </c>
      <c r="BD480">
        <f>(AK480-AQ480)/(AK480-BA480)</f>
        <v>0</v>
      </c>
      <c r="BE480">
        <f>(AQ480-AP480)/(AQ480-AJ480)</f>
        <v>0</v>
      </c>
      <c r="BF480">
        <f>(AK480-AQ480)/(AK480-AJ480)</f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f>$B$11*CM480+$C$11*CN480+$F$11*CO480*(1-CR480)</f>
        <v>0</v>
      </c>
      <c r="BP480">
        <f>BO480*BQ480</f>
        <v>0</v>
      </c>
      <c r="BQ480">
        <f>($B$11*$D$9+$C$11*$D$9+$F$11*((DB480+CT480)/MAX(DB480+CT480+DC480, 0.1)*$I$9+DC480/MAX(DB480+CT480+DC480, 0.1)*$J$9))/($B$11+$C$11+$F$11)</f>
        <v>0</v>
      </c>
      <c r="BR480">
        <f>($B$11*$K$9+$C$11*$K$9+$F$11*((DB480+CT480)/MAX(DB480+CT480+DC480, 0.1)*$P$9+DC480/MAX(DB480+CT480+DC480, 0.1)*$Q$9))/($B$11+$C$11+$F$11)</f>
        <v>0</v>
      </c>
      <c r="BS480">
        <v>6</v>
      </c>
      <c r="BT480">
        <v>0.5</v>
      </c>
      <c r="BU480" t="s">
        <v>295</v>
      </c>
      <c r="BV480">
        <v>2</v>
      </c>
      <c r="BW480">
        <v>1621534495.6</v>
      </c>
      <c r="BX480">
        <v>1509.25</v>
      </c>
      <c r="BY480">
        <v>1509.93</v>
      </c>
      <c r="BZ480">
        <v>12.8341</v>
      </c>
      <c r="CA480">
        <v>12.8273</v>
      </c>
      <c r="CB480">
        <v>1495.63</v>
      </c>
      <c r="CC480">
        <v>12.6823</v>
      </c>
      <c r="CD480">
        <v>700.105</v>
      </c>
      <c r="CE480">
        <v>100.923</v>
      </c>
      <c r="CF480">
        <v>0.099873</v>
      </c>
      <c r="CG480">
        <v>22.9089</v>
      </c>
      <c r="CH480">
        <v>22.8814</v>
      </c>
      <c r="CI480">
        <v>999.9</v>
      </c>
      <c r="CJ480">
        <v>0</v>
      </c>
      <c r="CK480">
        <v>0</v>
      </c>
      <c r="CL480">
        <v>10000</v>
      </c>
      <c r="CM480">
        <v>0</v>
      </c>
      <c r="CN480">
        <v>3.1097</v>
      </c>
      <c r="CO480">
        <v>599.811</v>
      </c>
      <c r="CP480">
        <v>0.932968</v>
      </c>
      <c r="CQ480">
        <v>0.0670323</v>
      </c>
      <c r="CR480">
        <v>0</v>
      </c>
      <c r="CS480">
        <v>3.2296</v>
      </c>
      <c r="CT480">
        <v>4.99951</v>
      </c>
      <c r="CU480">
        <v>86.9147</v>
      </c>
      <c r="CV480">
        <v>4812.53</v>
      </c>
      <c r="CW480">
        <v>37.562</v>
      </c>
      <c r="CX480">
        <v>41.375</v>
      </c>
      <c r="CY480">
        <v>39.937</v>
      </c>
      <c r="CZ480">
        <v>40.875</v>
      </c>
      <c r="DA480">
        <v>39.812</v>
      </c>
      <c r="DB480">
        <v>554.94</v>
      </c>
      <c r="DC480">
        <v>39.87</v>
      </c>
      <c r="DD480">
        <v>0</v>
      </c>
      <c r="DE480">
        <v>1621534499.2</v>
      </c>
      <c r="DF480">
        <v>0</v>
      </c>
      <c r="DG480">
        <v>3.40246538461538</v>
      </c>
      <c r="DH480">
        <v>-0.591326507156446</v>
      </c>
      <c r="DI480">
        <v>0.52645128638846</v>
      </c>
      <c r="DJ480">
        <v>86.8263884615384</v>
      </c>
      <c r="DK480">
        <v>15</v>
      </c>
      <c r="DL480">
        <v>1621533543.5</v>
      </c>
      <c r="DM480" t="s">
        <v>296</v>
      </c>
      <c r="DN480">
        <v>1621533543</v>
      </c>
      <c r="DO480">
        <v>1621533543.5</v>
      </c>
      <c r="DP480">
        <v>4</v>
      </c>
      <c r="DQ480">
        <v>0.002</v>
      </c>
      <c r="DR480">
        <v>0.003</v>
      </c>
      <c r="DS480">
        <v>8.559</v>
      </c>
      <c r="DT480">
        <v>0.154</v>
      </c>
      <c r="DU480">
        <v>420</v>
      </c>
      <c r="DV480">
        <v>13</v>
      </c>
      <c r="DW480">
        <v>1.35</v>
      </c>
      <c r="DX480">
        <v>0.35</v>
      </c>
      <c r="DY480">
        <v>-4.36511814634146</v>
      </c>
      <c r="DZ480">
        <v>29.3954710662021</v>
      </c>
      <c r="EA480">
        <v>2.98707676500552</v>
      </c>
      <c r="EB480">
        <v>0</v>
      </c>
      <c r="EC480">
        <v>3.40527058823529</v>
      </c>
      <c r="ED480">
        <v>-0.124537523475653</v>
      </c>
      <c r="EE480">
        <v>0.159791394396517</v>
      </c>
      <c r="EF480">
        <v>1</v>
      </c>
      <c r="EG480">
        <v>0.00437387615121951</v>
      </c>
      <c r="EH480">
        <v>0.00112007182160279</v>
      </c>
      <c r="EI480">
        <v>0.00352034114784448</v>
      </c>
      <c r="EJ480">
        <v>1</v>
      </c>
      <c r="EK480">
        <v>2</v>
      </c>
      <c r="EL480">
        <v>3</v>
      </c>
      <c r="EM480" t="s">
        <v>306</v>
      </c>
      <c r="EN480">
        <v>100</v>
      </c>
      <c r="EO480">
        <v>100</v>
      </c>
      <c r="EP480">
        <v>13.62</v>
      </c>
      <c r="EQ480">
        <v>0.1518</v>
      </c>
      <c r="ER480">
        <v>5.25304998807394</v>
      </c>
      <c r="ES480">
        <v>0.0095515401478521</v>
      </c>
      <c r="ET480">
        <v>-4.08282145803731e-06</v>
      </c>
      <c r="EU480">
        <v>9.61633180237613e-10</v>
      </c>
      <c r="EV480">
        <v>-0.0133641391554055</v>
      </c>
      <c r="EW480">
        <v>0.00964955815971448</v>
      </c>
      <c r="EX480">
        <v>0.000351754833574242</v>
      </c>
      <c r="EY480">
        <v>-6.74969522547015e-06</v>
      </c>
      <c r="EZ480">
        <v>-1</v>
      </c>
      <c r="FA480">
        <v>-1</v>
      </c>
      <c r="FB480">
        <v>-1</v>
      </c>
      <c r="FC480">
        <v>-1</v>
      </c>
      <c r="FD480">
        <v>15.9</v>
      </c>
      <c r="FE480">
        <v>15.9</v>
      </c>
      <c r="FF480">
        <v>2</v>
      </c>
      <c r="FG480">
        <v>793.523</v>
      </c>
      <c r="FH480">
        <v>742.034</v>
      </c>
      <c r="FI480">
        <v>19.9999</v>
      </c>
      <c r="FJ480">
        <v>26.662</v>
      </c>
      <c r="FK480">
        <v>30</v>
      </c>
      <c r="FL480">
        <v>26.7274</v>
      </c>
      <c r="FM480">
        <v>26.7029</v>
      </c>
      <c r="FN480">
        <v>75.6696</v>
      </c>
      <c r="FO480">
        <v>14.0138</v>
      </c>
      <c r="FP480">
        <v>6.08919</v>
      </c>
      <c r="FQ480">
        <v>20</v>
      </c>
      <c r="FR480">
        <v>1510</v>
      </c>
      <c r="FS480">
        <v>12.8326</v>
      </c>
      <c r="FT480">
        <v>100.072</v>
      </c>
      <c r="FU480">
        <v>100.433</v>
      </c>
    </row>
    <row r="481" spans="1:177">
      <c r="A481">
        <v>465</v>
      </c>
      <c r="B481">
        <v>1621534497.6</v>
      </c>
      <c r="C481">
        <v>928.099999904633</v>
      </c>
      <c r="D481" t="s">
        <v>1226</v>
      </c>
      <c r="E481" t="s">
        <v>1227</v>
      </c>
      <c r="G481">
        <v>1621534497.6</v>
      </c>
      <c r="H481">
        <f>CD481*AF481*(BZ481-CA481)/(100*BS481*(1000-AF481*BZ481))</f>
        <v>0</v>
      </c>
      <c r="I481">
        <f>CD481*AF481*(BY481-BX481*(1000-AF481*CA481)/(1000-AF481*BZ481))/(100*BS481)</f>
        <v>0</v>
      </c>
      <c r="J481">
        <f>BX481 - IF(AF481&gt;1, I481*BS481*100.0/(AH481*CL481), 0)</f>
        <v>0</v>
      </c>
      <c r="K481">
        <f>((Q481-H481/2)*J481-I481)/(Q481+H481/2)</f>
        <v>0</v>
      </c>
      <c r="L481">
        <f>K481*(CE481+CF481)/1000.0</f>
        <v>0</v>
      </c>
      <c r="M481">
        <f>(BX481 - IF(AF481&gt;1, I481*BS481*100.0/(AH481*CL481), 0))*(CE481+CF481)/1000.0</f>
        <v>0</v>
      </c>
      <c r="N481">
        <f>2.0/((1/P481-1/O481)+SIGN(P481)*SQRT((1/P481-1/O481)*(1/P481-1/O481) + 4*BT481/((BT481+1)*(BT481+1))*(2*1/P481*1/O481-1/O481*1/O481)))</f>
        <v>0</v>
      </c>
      <c r="O481">
        <f>IF(LEFT(BU481,1)&lt;&gt;"0",IF(LEFT(BU481,1)="1",3.0,BV481),$D$5+$E$5*(CL481*CE481/($K$5*1000))+$F$5*(CL481*CE481/($K$5*1000))*MAX(MIN(BS481,$J$5),$I$5)*MAX(MIN(BS481,$J$5),$I$5)+$G$5*MAX(MIN(BS481,$J$5),$I$5)*(CL481*CE481/($K$5*1000))+$H$5*(CL481*CE481/($K$5*1000))*(CL481*CE481/($K$5*1000)))</f>
        <v>0</v>
      </c>
      <c r="P481">
        <f>H481*(1000-(1000*0.61365*exp(17.502*T481/(240.97+T481))/(CE481+CF481)+BZ481)/2)/(1000*0.61365*exp(17.502*T481/(240.97+T481))/(CE481+CF481)-BZ481)</f>
        <v>0</v>
      </c>
      <c r="Q481">
        <f>1/((BT481+1)/(N481/1.6)+1/(O481/1.37)) + BT481/((BT481+1)/(N481/1.6) + BT481/(O481/1.37))</f>
        <v>0</v>
      </c>
      <c r="R481">
        <f>(BP481*BR481)</f>
        <v>0</v>
      </c>
      <c r="S481">
        <f>(CG481+(R481+2*0.95*5.67E-8*(((CG481+$B$7)+273)^4-(CG481+273)^4)-44100*H481)/(1.84*29.3*O481+8*0.95*5.67E-8*(CG481+273)^3))</f>
        <v>0</v>
      </c>
      <c r="T481">
        <f>($C$7*CH481+$D$7*CI481+$E$7*S481)</f>
        <v>0</v>
      </c>
      <c r="U481">
        <f>0.61365*exp(17.502*T481/(240.97+T481))</f>
        <v>0</v>
      </c>
      <c r="V481">
        <f>(W481/X481*100)</f>
        <v>0</v>
      </c>
      <c r="W481">
        <f>BZ481*(CE481+CF481)/1000</f>
        <v>0</v>
      </c>
      <c r="X481">
        <f>0.61365*exp(17.502*CG481/(240.97+CG481))</f>
        <v>0</v>
      </c>
      <c r="Y481">
        <f>(U481-BZ481*(CE481+CF481)/1000)</f>
        <v>0</v>
      </c>
      <c r="Z481">
        <f>(-H481*44100)</f>
        <v>0</v>
      </c>
      <c r="AA481">
        <f>2*29.3*O481*0.92*(CG481-T481)</f>
        <v>0</v>
      </c>
      <c r="AB481">
        <f>2*0.95*5.67E-8*(((CG481+$B$7)+273)^4-(T481+273)^4)</f>
        <v>0</v>
      </c>
      <c r="AC481">
        <f>R481+AB481+Z481+AA481</f>
        <v>0</v>
      </c>
      <c r="AD481">
        <v>0</v>
      </c>
      <c r="AE481">
        <v>0</v>
      </c>
      <c r="AF481">
        <f>IF(AD481*$H$13&gt;=AH481,1.0,(AH481/(AH481-AD481*$H$13)))</f>
        <v>0</v>
      </c>
      <c r="AG481">
        <f>(AF481-1)*100</f>
        <v>0</v>
      </c>
      <c r="AH481">
        <f>MAX(0,($B$13+$C$13*CL481)/(1+$D$13*CL481)*CE481/(CG481+273)*$E$13)</f>
        <v>0</v>
      </c>
      <c r="AI481" t="s">
        <v>294</v>
      </c>
      <c r="AJ481">
        <v>0</v>
      </c>
      <c r="AK481">
        <v>0</v>
      </c>
      <c r="AL481">
        <f>AK481-AJ481</f>
        <v>0</v>
      </c>
      <c r="AM481">
        <f>AL481/AK481</f>
        <v>0</v>
      </c>
      <c r="AN481">
        <v>0</v>
      </c>
      <c r="AO481" t="s">
        <v>294</v>
      </c>
      <c r="AP481">
        <v>0</v>
      </c>
      <c r="AQ481">
        <v>0</v>
      </c>
      <c r="AR481">
        <f>1-AP481/AQ481</f>
        <v>0</v>
      </c>
      <c r="AS481">
        <v>0.5</v>
      </c>
      <c r="AT481">
        <f>BP481</f>
        <v>0</v>
      </c>
      <c r="AU481">
        <f>I481</f>
        <v>0</v>
      </c>
      <c r="AV481">
        <f>AR481*AS481*AT481</f>
        <v>0</v>
      </c>
      <c r="AW481">
        <f>BB481/AQ481</f>
        <v>0</v>
      </c>
      <c r="AX481">
        <f>(AU481-AN481)/AT481</f>
        <v>0</v>
      </c>
      <c r="AY481">
        <f>(AK481-AQ481)/AQ481</f>
        <v>0</v>
      </c>
      <c r="AZ481" t="s">
        <v>294</v>
      </c>
      <c r="BA481">
        <v>0</v>
      </c>
      <c r="BB481">
        <f>AQ481-BA481</f>
        <v>0</v>
      </c>
      <c r="BC481">
        <f>(AQ481-AP481)/(AQ481-BA481)</f>
        <v>0</v>
      </c>
      <c r="BD481">
        <f>(AK481-AQ481)/(AK481-BA481)</f>
        <v>0</v>
      </c>
      <c r="BE481">
        <f>(AQ481-AP481)/(AQ481-AJ481)</f>
        <v>0</v>
      </c>
      <c r="BF481">
        <f>(AK481-AQ481)/(AK481-AJ481)</f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f>$B$11*CM481+$C$11*CN481+$F$11*CO481*(1-CR481)</f>
        <v>0</v>
      </c>
      <c r="BP481">
        <f>BO481*BQ481</f>
        <v>0</v>
      </c>
      <c r="BQ481">
        <f>($B$11*$D$9+$C$11*$D$9+$F$11*((DB481+CT481)/MAX(DB481+CT481+DC481, 0.1)*$I$9+DC481/MAX(DB481+CT481+DC481, 0.1)*$J$9))/($B$11+$C$11+$F$11)</f>
        <v>0</v>
      </c>
      <c r="BR481">
        <f>($B$11*$K$9+$C$11*$K$9+$F$11*((DB481+CT481)/MAX(DB481+CT481+DC481, 0.1)*$P$9+DC481/MAX(DB481+CT481+DC481, 0.1)*$Q$9))/($B$11+$C$11+$F$11)</f>
        <v>0</v>
      </c>
      <c r="BS481">
        <v>6</v>
      </c>
      <c r="BT481">
        <v>0.5</v>
      </c>
      <c r="BU481" t="s">
        <v>295</v>
      </c>
      <c r="BV481">
        <v>2</v>
      </c>
      <c r="BW481">
        <v>1621534497.6</v>
      </c>
      <c r="BX481">
        <v>1509.36</v>
      </c>
      <c r="BY481">
        <v>1509.99</v>
      </c>
      <c r="BZ481">
        <v>12.8302</v>
      </c>
      <c r="CA481">
        <v>12.8234</v>
      </c>
      <c r="CB481">
        <v>1495.74</v>
      </c>
      <c r="CC481">
        <v>12.6784</v>
      </c>
      <c r="CD481">
        <v>699.838</v>
      </c>
      <c r="CE481">
        <v>100.921</v>
      </c>
      <c r="CF481">
        <v>0.100085</v>
      </c>
      <c r="CG481">
        <v>22.9097</v>
      </c>
      <c r="CH481">
        <v>22.8642</v>
      </c>
      <c r="CI481">
        <v>999.9</v>
      </c>
      <c r="CJ481">
        <v>0</v>
      </c>
      <c r="CK481">
        <v>0</v>
      </c>
      <c r="CL481">
        <v>9980</v>
      </c>
      <c r="CM481">
        <v>0</v>
      </c>
      <c r="CN481">
        <v>3.0984</v>
      </c>
      <c r="CO481">
        <v>599.81</v>
      </c>
      <c r="CP481">
        <v>0.932968</v>
      </c>
      <c r="CQ481">
        <v>0.0670323</v>
      </c>
      <c r="CR481">
        <v>0</v>
      </c>
      <c r="CS481">
        <v>3.5272</v>
      </c>
      <c r="CT481">
        <v>4.99951</v>
      </c>
      <c r="CU481">
        <v>84.2748</v>
      </c>
      <c r="CV481">
        <v>4812.52</v>
      </c>
      <c r="CW481">
        <v>37.562</v>
      </c>
      <c r="CX481">
        <v>41.312</v>
      </c>
      <c r="CY481">
        <v>39.937</v>
      </c>
      <c r="CZ481">
        <v>40.875</v>
      </c>
      <c r="DA481">
        <v>39.812</v>
      </c>
      <c r="DB481">
        <v>554.94</v>
      </c>
      <c r="DC481">
        <v>39.87</v>
      </c>
      <c r="DD481">
        <v>0</v>
      </c>
      <c r="DE481">
        <v>1621534501.6</v>
      </c>
      <c r="DF481">
        <v>0</v>
      </c>
      <c r="DG481">
        <v>3.41636538461538</v>
      </c>
      <c r="DH481">
        <v>-0.046225658173681</v>
      </c>
      <c r="DI481">
        <v>-4.61806150727823</v>
      </c>
      <c r="DJ481">
        <v>86.6665346153846</v>
      </c>
      <c r="DK481">
        <v>15</v>
      </c>
      <c r="DL481">
        <v>1621533543.5</v>
      </c>
      <c r="DM481" t="s">
        <v>296</v>
      </c>
      <c r="DN481">
        <v>1621533543</v>
      </c>
      <c r="DO481">
        <v>1621533543.5</v>
      </c>
      <c r="DP481">
        <v>4</v>
      </c>
      <c r="DQ481">
        <v>0.002</v>
      </c>
      <c r="DR481">
        <v>0.003</v>
      </c>
      <c r="DS481">
        <v>8.559</v>
      </c>
      <c r="DT481">
        <v>0.154</v>
      </c>
      <c r="DU481">
        <v>420</v>
      </c>
      <c r="DV481">
        <v>13</v>
      </c>
      <c r="DW481">
        <v>1.35</v>
      </c>
      <c r="DX481">
        <v>0.35</v>
      </c>
      <c r="DY481">
        <v>-3.48307087804878</v>
      </c>
      <c r="DZ481">
        <v>25.2080659442509</v>
      </c>
      <c r="EA481">
        <v>2.60150380405295</v>
      </c>
      <c r="EB481">
        <v>0</v>
      </c>
      <c r="EC481">
        <v>3.41198529411765</v>
      </c>
      <c r="ED481">
        <v>-0.0868529163144643</v>
      </c>
      <c r="EE481">
        <v>0.179229580233833</v>
      </c>
      <c r="EF481">
        <v>1</v>
      </c>
      <c r="EG481">
        <v>0.0044963185902439</v>
      </c>
      <c r="EH481">
        <v>0.00199323470383275</v>
      </c>
      <c r="EI481">
        <v>0.00322748423722389</v>
      </c>
      <c r="EJ481">
        <v>1</v>
      </c>
      <c r="EK481">
        <v>2</v>
      </c>
      <c r="EL481">
        <v>3</v>
      </c>
      <c r="EM481" t="s">
        <v>306</v>
      </c>
      <c r="EN481">
        <v>100</v>
      </c>
      <c r="EO481">
        <v>100</v>
      </c>
      <c r="EP481">
        <v>13.62</v>
      </c>
      <c r="EQ481">
        <v>0.1518</v>
      </c>
      <c r="ER481">
        <v>5.25304998807394</v>
      </c>
      <c r="ES481">
        <v>0.0095515401478521</v>
      </c>
      <c r="ET481">
        <v>-4.08282145803731e-06</v>
      </c>
      <c r="EU481">
        <v>9.61633180237613e-10</v>
      </c>
      <c r="EV481">
        <v>-0.0133641391554055</v>
      </c>
      <c r="EW481">
        <v>0.00964955815971448</v>
      </c>
      <c r="EX481">
        <v>0.000351754833574242</v>
      </c>
      <c r="EY481">
        <v>-6.74969522547015e-06</v>
      </c>
      <c r="EZ481">
        <v>-1</v>
      </c>
      <c r="FA481">
        <v>-1</v>
      </c>
      <c r="FB481">
        <v>-1</v>
      </c>
      <c r="FC481">
        <v>-1</v>
      </c>
      <c r="FD481">
        <v>15.9</v>
      </c>
      <c r="FE481">
        <v>15.9</v>
      </c>
      <c r="FF481">
        <v>2</v>
      </c>
      <c r="FG481">
        <v>792.99</v>
      </c>
      <c r="FH481">
        <v>741.845</v>
      </c>
      <c r="FI481">
        <v>20</v>
      </c>
      <c r="FJ481">
        <v>26.662</v>
      </c>
      <c r="FK481">
        <v>30.0002</v>
      </c>
      <c r="FL481">
        <v>26.7274</v>
      </c>
      <c r="FM481">
        <v>26.7029</v>
      </c>
      <c r="FN481">
        <v>75.67</v>
      </c>
      <c r="FO481">
        <v>14.0138</v>
      </c>
      <c r="FP481">
        <v>6.08919</v>
      </c>
      <c r="FQ481">
        <v>20</v>
      </c>
      <c r="FR481">
        <v>1510</v>
      </c>
      <c r="FS481">
        <v>12.8326</v>
      </c>
      <c r="FT481">
        <v>100.072</v>
      </c>
      <c r="FU481">
        <v>100.432</v>
      </c>
    </row>
    <row r="482" spans="1:177">
      <c r="A482">
        <v>466</v>
      </c>
      <c r="B482">
        <v>1621534499.6</v>
      </c>
      <c r="C482">
        <v>930.099999904633</v>
      </c>
      <c r="D482" t="s">
        <v>1228</v>
      </c>
      <c r="E482" t="s">
        <v>1229</v>
      </c>
      <c r="G482">
        <v>1621534499.6</v>
      </c>
      <c r="H482">
        <f>CD482*AF482*(BZ482-CA482)/(100*BS482*(1000-AF482*BZ482))</f>
        <v>0</v>
      </c>
      <c r="I482">
        <f>CD482*AF482*(BY482-BX482*(1000-AF482*CA482)/(1000-AF482*BZ482))/(100*BS482)</f>
        <v>0</v>
      </c>
      <c r="J482">
        <f>BX482 - IF(AF482&gt;1, I482*BS482*100.0/(AH482*CL482), 0)</f>
        <v>0</v>
      </c>
      <c r="K482">
        <f>((Q482-H482/2)*J482-I482)/(Q482+H482/2)</f>
        <v>0</v>
      </c>
      <c r="L482">
        <f>K482*(CE482+CF482)/1000.0</f>
        <v>0</v>
      </c>
      <c r="M482">
        <f>(BX482 - IF(AF482&gt;1, I482*BS482*100.0/(AH482*CL482), 0))*(CE482+CF482)/1000.0</f>
        <v>0</v>
      </c>
      <c r="N482">
        <f>2.0/((1/P482-1/O482)+SIGN(P482)*SQRT((1/P482-1/O482)*(1/P482-1/O482) + 4*BT482/((BT482+1)*(BT482+1))*(2*1/P482*1/O482-1/O482*1/O482)))</f>
        <v>0</v>
      </c>
      <c r="O482">
        <f>IF(LEFT(BU482,1)&lt;&gt;"0",IF(LEFT(BU482,1)="1",3.0,BV482),$D$5+$E$5*(CL482*CE482/($K$5*1000))+$F$5*(CL482*CE482/($K$5*1000))*MAX(MIN(BS482,$J$5),$I$5)*MAX(MIN(BS482,$J$5),$I$5)+$G$5*MAX(MIN(BS482,$J$5),$I$5)*(CL482*CE482/($K$5*1000))+$H$5*(CL482*CE482/($K$5*1000))*(CL482*CE482/($K$5*1000)))</f>
        <v>0</v>
      </c>
      <c r="P482">
        <f>H482*(1000-(1000*0.61365*exp(17.502*T482/(240.97+T482))/(CE482+CF482)+BZ482)/2)/(1000*0.61365*exp(17.502*T482/(240.97+T482))/(CE482+CF482)-BZ482)</f>
        <v>0</v>
      </c>
      <c r="Q482">
        <f>1/((BT482+1)/(N482/1.6)+1/(O482/1.37)) + BT482/((BT482+1)/(N482/1.6) + BT482/(O482/1.37))</f>
        <v>0</v>
      </c>
      <c r="R482">
        <f>(BP482*BR482)</f>
        <v>0</v>
      </c>
      <c r="S482">
        <f>(CG482+(R482+2*0.95*5.67E-8*(((CG482+$B$7)+273)^4-(CG482+273)^4)-44100*H482)/(1.84*29.3*O482+8*0.95*5.67E-8*(CG482+273)^3))</f>
        <v>0</v>
      </c>
      <c r="T482">
        <f>($C$7*CH482+$D$7*CI482+$E$7*S482)</f>
        <v>0</v>
      </c>
      <c r="U482">
        <f>0.61365*exp(17.502*T482/(240.97+T482))</f>
        <v>0</v>
      </c>
      <c r="V482">
        <f>(W482/X482*100)</f>
        <v>0</v>
      </c>
      <c r="W482">
        <f>BZ482*(CE482+CF482)/1000</f>
        <v>0</v>
      </c>
      <c r="X482">
        <f>0.61365*exp(17.502*CG482/(240.97+CG482))</f>
        <v>0</v>
      </c>
      <c r="Y482">
        <f>(U482-BZ482*(CE482+CF482)/1000)</f>
        <v>0</v>
      </c>
      <c r="Z482">
        <f>(-H482*44100)</f>
        <v>0</v>
      </c>
      <c r="AA482">
        <f>2*29.3*O482*0.92*(CG482-T482)</f>
        <v>0</v>
      </c>
      <c r="AB482">
        <f>2*0.95*5.67E-8*(((CG482+$B$7)+273)^4-(T482+273)^4)</f>
        <v>0</v>
      </c>
      <c r="AC482">
        <f>R482+AB482+Z482+AA482</f>
        <v>0</v>
      </c>
      <c r="AD482">
        <v>0</v>
      </c>
      <c r="AE482">
        <v>0</v>
      </c>
      <c r="AF482">
        <f>IF(AD482*$H$13&gt;=AH482,1.0,(AH482/(AH482-AD482*$H$13)))</f>
        <v>0</v>
      </c>
      <c r="AG482">
        <f>(AF482-1)*100</f>
        <v>0</v>
      </c>
      <c r="AH482">
        <f>MAX(0,($B$13+$C$13*CL482)/(1+$D$13*CL482)*CE482/(CG482+273)*$E$13)</f>
        <v>0</v>
      </c>
      <c r="AI482" t="s">
        <v>294</v>
      </c>
      <c r="AJ482">
        <v>0</v>
      </c>
      <c r="AK482">
        <v>0</v>
      </c>
      <c r="AL482">
        <f>AK482-AJ482</f>
        <v>0</v>
      </c>
      <c r="AM482">
        <f>AL482/AK482</f>
        <v>0</v>
      </c>
      <c r="AN482">
        <v>0</v>
      </c>
      <c r="AO482" t="s">
        <v>294</v>
      </c>
      <c r="AP482">
        <v>0</v>
      </c>
      <c r="AQ482">
        <v>0</v>
      </c>
      <c r="AR482">
        <f>1-AP482/AQ482</f>
        <v>0</v>
      </c>
      <c r="AS482">
        <v>0.5</v>
      </c>
      <c r="AT482">
        <f>BP482</f>
        <v>0</v>
      </c>
      <c r="AU482">
        <f>I482</f>
        <v>0</v>
      </c>
      <c r="AV482">
        <f>AR482*AS482*AT482</f>
        <v>0</v>
      </c>
      <c r="AW482">
        <f>BB482/AQ482</f>
        <v>0</v>
      </c>
      <c r="AX482">
        <f>(AU482-AN482)/AT482</f>
        <v>0</v>
      </c>
      <c r="AY482">
        <f>(AK482-AQ482)/AQ482</f>
        <v>0</v>
      </c>
      <c r="AZ482" t="s">
        <v>294</v>
      </c>
      <c r="BA482">
        <v>0</v>
      </c>
      <c r="BB482">
        <f>AQ482-BA482</f>
        <v>0</v>
      </c>
      <c r="BC482">
        <f>(AQ482-AP482)/(AQ482-BA482)</f>
        <v>0</v>
      </c>
      <c r="BD482">
        <f>(AK482-AQ482)/(AK482-BA482)</f>
        <v>0</v>
      </c>
      <c r="BE482">
        <f>(AQ482-AP482)/(AQ482-AJ482)</f>
        <v>0</v>
      </c>
      <c r="BF482">
        <f>(AK482-AQ482)/(AK482-AJ482)</f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f>$B$11*CM482+$C$11*CN482+$F$11*CO482*(1-CR482)</f>
        <v>0</v>
      </c>
      <c r="BP482">
        <f>BO482*BQ482</f>
        <v>0</v>
      </c>
      <c r="BQ482">
        <f>($B$11*$D$9+$C$11*$D$9+$F$11*((DB482+CT482)/MAX(DB482+CT482+DC482, 0.1)*$I$9+DC482/MAX(DB482+CT482+DC482, 0.1)*$J$9))/($B$11+$C$11+$F$11)</f>
        <v>0</v>
      </c>
      <c r="BR482">
        <f>($B$11*$K$9+$C$11*$K$9+$F$11*((DB482+CT482)/MAX(DB482+CT482+DC482, 0.1)*$P$9+DC482/MAX(DB482+CT482+DC482, 0.1)*$Q$9))/($B$11+$C$11+$F$11)</f>
        <v>0</v>
      </c>
      <c r="BS482">
        <v>6</v>
      </c>
      <c r="BT482">
        <v>0.5</v>
      </c>
      <c r="BU482" t="s">
        <v>295</v>
      </c>
      <c r="BV482">
        <v>2</v>
      </c>
      <c r="BW482">
        <v>1621534499.6</v>
      </c>
      <c r="BX482">
        <v>1509.85</v>
      </c>
      <c r="BY482">
        <v>1510.18</v>
      </c>
      <c r="BZ482">
        <v>12.8303</v>
      </c>
      <c r="CA482">
        <v>12.8314</v>
      </c>
      <c r="CB482">
        <v>1496.22</v>
      </c>
      <c r="CC482">
        <v>12.6786</v>
      </c>
      <c r="CD482">
        <v>699.968</v>
      </c>
      <c r="CE482">
        <v>100.914</v>
      </c>
      <c r="CF482">
        <v>0.100133</v>
      </c>
      <c r="CG482">
        <v>22.9127</v>
      </c>
      <c r="CH482">
        <v>22.8686</v>
      </c>
      <c r="CI482">
        <v>999.9</v>
      </c>
      <c r="CJ482">
        <v>0</v>
      </c>
      <c r="CK482">
        <v>0</v>
      </c>
      <c r="CL482">
        <v>9970</v>
      </c>
      <c r="CM482">
        <v>0</v>
      </c>
      <c r="CN482">
        <v>2.99662</v>
      </c>
      <c r="CO482">
        <v>599.81</v>
      </c>
      <c r="CP482">
        <v>0.932968</v>
      </c>
      <c r="CQ482">
        <v>0.0670323</v>
      </c>
      <c r="CR482">
        <v>0</v>
      </c>
      <c r="CS482">
        <v>3.5225</v>
      </c>
      <c r="CT482">
        <v>4.99951</v>
      </c>
      <c r="CU482">
        <v>84.2027</v>
      </c>
      <c r="CV482">
        <v>4812.52</v>
      </c>
      <c r="CW482">
        <v>37.5</v>
      </c>
      <c r="CX482">
        <v>41.312</v>
      </c>
      <c r="CY482">
        <v>39.937</v>
      </c>
      <c r="CZ482">
        <v>40.875</v>
      </c>
      <c r="DA482">
        <v>39.812</v>
      </c>
      <c r="DB482">
        <v>554.94</v>
      </c>
      <c r="DC482">
        <v>39.87</v>
      </c>
      <c r="DD482">
        <v>0</v>
      </c>
      <c r="DE482">
        <v>1621534503.4</v>
      </c>
      <c r="DF482">
        <v>0</v>
      </c>
      <c r="DG482">
        <v>3.4308</v>
      </c>
      <c r="DH482">
        <v>-0.06020771163485</v>
      </c>
      <c r="DI482">
        <v>-10.5611384234777</v>
      </c>
      <c r="DJ482">
        <v>86.347608</v>
      </c>
      <c r="DK482">
        <v>15</v>
      </c>
      <c r="DL482">
        <v>1621533543.5</v>
      </c>
      <c r="DM482" t="s">
        <v>296</v>
      </c>
      <c r="DN482">
        <v>1621533543</v>
      </c>
      <c r="DO482">
        <v>1621533543.5</v>
      </c>
      <c r="DP482">
        <v>4</v>
      </c>
      <c r="DQ482">
        <v>0.002</v>
      </c>
      <c r="DR482">
        <v>0.003</v>
      </c>
      <c r="DS482">
        <v>8.559</v>
      </c>
      <c r="DT482">
        <v>0.154</v>
      </c>
      <c r="DU482">
        <v>420</v>
      </c>
      <c r="DV482">
        <v>13</v>
      </c>
      <c r="DW482">
        <v>1.35</v>
      </c>
      <c r="DX482">
        <v>0.35</v>
      </c>
      <c r="DY482">
        <v>-2.69499090243902</v>
      </c>
      <c r="DZ482">
        <v>19.9107264041812</v>
      </c>
      <c r="EA482">
        <v>2.07982949666017</v>
      </c>
      <c r="EB482">
        <v>0</v>
      </c>
      <c r="EC482">
        <v>3.41822285714286</v>
      </c>
      <c r="ED482">
        <v>-0.0420187866927616</v>
      </c>
      <c r="EE482">
        <v>0.177484929075625</v>
      </c>
      <c r="EF482">
        <v>1</v>
      </c>
      <c r="EG482">
        <v>0.00466104883414634</v>
      </c>
      <c r="EH482">
        <v>0.00865804267317073</v>
      </c>
      <c r="EI482">
        <v>0.00328903256212844</v>
      </c>
      <c r="EJ482">
        <v>1</v>
      </c>
      <c r="EK482">
        <v>2</v>
      </c>
      <c r="EL482">
        <v>3</v>
      </c>
      <c r="EM482" t="s">
        <v>306</v>
      </c>
      <c r="EN482">
        <v>100</v>
      </c>
      <c r="EO482">
        <v>100</v>
      </c>
      <c r="EP482">
        <v>13.63</v>
      </c>
      <c r="EQ482">
        <v>0.1517</v>
      </c>
      <c r="ER482">
        <v>5.25304998807394</v>
      </c>
      <c r="ES482">
        <v>0.0095515401478521</v>
      </c>
      <c r="ET482">
        <v>-4.08282145803731e-06</v>
      </c>
      <c r="EU482">
        <v>9.61633180237613e-10</v>
      </c>
      <c r="EV482">
        <v>-0.0133641391554055</v>
      </c>
      <c r="EW482">
        <v>0.00964955815971448</v>
      </c>
      <c r="EX482">
        <v>0.000351754833574242</v>
      </c>
      <c r="EY482">
        <v>-6.74969522547015e-06</v>
      </c>
      <c r="EZ482">
        <v>-1</v>
      </c>
      <c r="FA482">
        <v>-1</v>
      </c>
      <c r="FB482">
        <v>-1</v>
      </c>
      <c r="FC482">
        <v>-1</v>
      </c>
      <c r="FD482">
        <v>15.9</v>
      </c>
      <c r="FE482">
        <v>15.9</v>
      </c>
      <c r="FF482">
        <v>2</v>
      </c>
      <c r="FG482">
        <v>793.168</v>
      </c>
      <c r="FH482">
        <v>742.224</v>
      </c>
      <c r="FI482">
        <v>20.0001</v>
      </c>
      <c r="FJ482">
        <v>26.662</v>
      </c>
      <c r="FK482">
        <v>29.9999</v>
      </c>
      <c r="FL482">
        <v>26.7274</v>
      </c>
      <c r="FM482">
        <v>26.7029</v>
      </c>
      <c r="FN482">
        <v>75.6717</v>
      </c>
      <c r="FO482">
        <v>14.0138</v>
      </c>
      <c r="FP482">
        <v>6.08919</v>
      </c>
      <c r="FQ482">
        <v>20</v>
      </c>
      <c r="FR482">
        <v>1510</v>
      </c>
      <c r="FS482">
        <v>12.8326</v>
      </c>
      <c r="FT482">
        <v>100.074</v>
      </c>
      <c r="FU482">
        <v>100.435</v>
      </c>
    </row>
    <row r="483" spans="1:177">
      <c r="A483">
        <v>467</v>
      </c>
      <c r="B483">
        <v>1621534501.6</v>
      </c>
      <c r="C483">
        <v>932.099999904633</v>
      </c>
      <c r="D483" t="s">
        <v>1230</v>
      </c>
      <c r="E483" t="s">
        <v>1231</v>
      </c>
      <c r="G483">
        <v>1621534501.6</v>
      </c>
      <c r="H483">
        <f>CD483*AF483*(BZ483-CA483)/(100*BS483*(1000-AF483*BZ483))</f>
        <v>0</v>
      </c>
      <c r="I483">
        <f>CD483*AF483*(BY483-BX483*(1000-AF483*CA483)/(1000-AF483*BZ483))/(100*BS483)</f>
        <v>0</v>
      </c>
      <c r="J483">
        <f>BX483 - IF(AF483&gt;1, I483*BS483*100.0/(AH483*CL483), 0)</f>
        <v>0</v>
      </c>
      <c r="K483">
        <f>((Q483-H483/2)*J483-I483)/(Q483+H483/2)</f>
        <v>0</v>
      </c>
      <c r="L483">
        <f>K483*(CE483+CF483)/1000.0</f>
        <v>0</v>
      </c>
      <c r="M483">
        <f>(BX483 - IF(AF483&gt;1, I483*BS483*100.0/(AH483*CL483), 0))*(CE483+CF483)/1000.0</f>
        <v>0</v>
      </c>
      <c r="N483">
        <f>2.0/((1/P483-1/O483)+SIGN(P483)*SQRT((1/P483-1/O483)*(1/P483-1/O483) + 4*BT483/((BT483+1)*(BT483+1))*(2*1/P483*1/O483-1/O483*1/O483)))</f>
        <v>0</v>
      </c>
      <c r="O483">
        <f>IF(LEFT(BU483,1)&lt;&gt;"0",IF(LEFT(BU483,1)="1",3.0,BV483),$D$5+$E$5*(CL483*CE483/($K$5*1000))+$F$5*(CL483*CE483/($K$5*1000))*MAX(MIN(BS483,$J$5),$I$5)*MAX(MIN(BS483,$J$5),$I$5)+$G$5*MAX(MIN(BS483,$J$5),$I$5)*(CL483*CE483/($K$5*1000))+$H$5*(CL483*CE483/($K$5*1000))*(CL483*CE483/($K$5*1000)))</f>
        <v>0</v>
      </c>
      <c r="P483">
        <f>H483*(1000-(1000*0.61365*exp(17.502*T483/(240.97+T483))/(CE483+CF483)+BZ483)/2)/(1000*0.61365*exp(17.502*T483/(240.97+T483))/(CE483+CF483)-BZ483)</f>
        <v>0</v>
      </c>
      <c r="Q483">
        <f>1/((BT483+1)/(N483/1.6)+1/(O483/1.37)) + BT483/((BT483+1)/(N483/1.6) + BT483/(O483/1.37))</f>
        <v>0</v>
      </c>
      <c r="R483">
        <f>(BP483*BR483)</f>
        <v>0</v>
      </c>
      <c r="S483">
        <f>(CG483+(R483+2*0.95*5.67E-8*(((CG483+$B$7)+273)^4-(CG483+273)^4)-44100*H483)/(1.84*29.3*O483+8*0.95*5.67E-8*(CG483+273)^3))</f>
        <v>0</v>
      </c>
      <c r="T483">
        <f>($C$7*CH483+$D$7*CI483+$E$7*S483)</f>
        <v>0</v>
      </c>
      <c r="U483">
        <f>0.61365*exp(17.502*T483/(240.97+T483))</f>
        <v>0</v>
      </c>
      <c r="V483">
        <f>(W483/X483*100)</f>
        <v>0</v>
      </c>
      <c r="W483">
        <f>BZ483*(CE483+CF483)/1000</f>
        <v>0</v>
      </c>
      <c r="X483">
        <f>0.61365*exp(17.502*CG483/(240.97+CG483))</f>
        <v>0</v>
      </c>
      <c r="Y483">
        <f>(U483-BZ483*(CE483+CF483)/1000)</f>
        <v>0</v>
      </c>
      <c r="Z483">
        <f>(-H483*44100)</f>
        <v>0</v>
      </c>
      <c r="AA483">
        <f>2*29.3*O483*0.92*(CG483-T483)</f>
        <v>0</v>
      </c>
      <c r="AB483">
        <f>2*0.95*5.67E-8*(((CG483+$B$7)+273)^4-(T483+273)^4)</f>
        <v>0</v>
      </c>
      <c r="AC483">
        <f>R483+AB483+Z483+AA483</f>
        <v>0</v>
      </c>
      <c r="AD483">
        <v>0</v>
      </c>
      <c r="AE483">
        <v>0</v>
      </c>
      <c r="AF483">
        <f>IF(AD483*$H$13&gt;=AH483,1.0,(AH483/(AH483-AD483*$H$13)))</f>
        <v>0</v>
      </c>
      <c r="AG483">
        <f>(AF483-1)*100</f>
        <v>0</v>
      </c>
      <c r="AH483">
        <f>MAX(0,($B$13+$C$13*CL483)/(1+$D$13*CL483)*CE483/(CG483+273)*$E$13)</f>
        <v>0</v>
      </c>
      <c r="AI483" t="s">
        <v>294</v>
      </c>
      <c r="AJ483">
        <v>0</v>
      </c>
      <c r="AK483">
        <v>0</v>
      </c>
      <c r="AL483">
        <f>AK483-AJ483</f>
        <v>0</v>
      </c>
      <c r="AM483">
        <f>AL483/AK483</f>
        <v>0</v>
      </c>
      <c r="AN483">
        <v>0</v>
      </c>
      <c r="AO483" t="s">
        <v>294</v>
      </c>
      <c r="AP483">
        <v>0</v>
      </c>
      <c r="AQ483">
        <v>0</v>
      </c>
      <c r="AR483">
        <f>1-AP483/AQ483</f>
        <v>0</v>
      </c>
      <c r="AS483">
        <v>0.5</v>
      </c>
      <c r="AT483">
        <f>BP483</f>
        <v>0</v>
      </c>
      <c r="AU483">
        <f>I483</f>
        <v>0</v>
      </c>
      <c r="AV483">
        <f>AR483*AS483*AT483</f>
        <v>0</v>
      </c>
      <c r="AW483">
        <f>BB483/AQ483</f>
        <v>0</v>
      </c>
      <c r="AX483">
        <f>(AU483-AN483)/AT483</f>
        <v>0</v>
      </c>
      <c r="AY483">
        <f>(AK483-AQ483)/AQ483</f>
        <v>0</v>
      </c>
      <c r="AZ483" t="s">
        <v>294</v>
      </c>
      <c r="BA483">
        <v>0</v>
      </c>
      <c r="BB483">
        <f>AQ483-BA483</f>
        <v>0</v>
      </c>
      <c r="BC483">
        <f>(AQ483-AP483)/(AQ483-BA483)</f>
        <v>0</v>
      </c>
      <c r="BD483">
        <f>(AK483-AQ483)/(AK483-BA483)</f>
        <v>0</v>
      </c>
      <c r="BE483">
        <f>(AQ483-AP483)/(AQ483-AJ483)</f>
        <v>0</v>
      </c>
      <c r="BF483">
        <f>(AK483-AQ483)/(AK483-AJ483)</f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f>$B$11*CM483+$C$11*CN483+$F$11*CO483*(1-CR483)</f>
        <v>0</v>
      </c>
      <c r="BP483">
        <f>BO483*BQ483</f>
        <v>0</v>
      </c>
      <c r="BQ483">
        <f>($B$11*$D$9+$C$11*$D$9+$F$11*((DB483+CT483)/MAX(DB483+CT483+DC483, 0.1)*$I$9+DC483/MAX(DB483+CT483+DC483, 0.1)*$J$9))/($B$11+$C$11+$F$11)</f>
        <v>0</v>
      </c>
      <c r="BR483">
        <f>($B$11*$K$9+$C$11*$K$9+$F$11*((DB483+CT483)/MAX(DB483+CT483+DC483, 0.1)*$P$9+DC483/MAX(DB483+CT483+DC483, 0.1)*$Q$9))/($B$11+$C$11+$F$11)</f>
        <v>0</v>
      </c>
      <c r="BS483">
        <v>6</v>
      </c>
      <c r="BT483">
        <v>0.5</v>
      </c>
      <c r="BU483" t="s">
        <v>295</v>
      </c>
      <c r="BV483">
        <v>2</v>
      </c>
      <c r="BW483">
        <v>1621534501.6</v>
      </c>
      <c r="BX483">
        <v>1509.61</v>
      </c>
      <c r="BY483">
        <v>1510.21</v>
      </c>
      <c r="BZ483">
        <v>12.8288</v>
      </c>
      <c r="CA483">
        <v>12.8202</v>
      </c>
      <c r="CB483">
        <v>1495.98</v>
      </c>
      <c r="CC483">
        <v>12.677</v>
      </c>
      <c r="CD483">
        <v>700.009</v>
      </c>
      <c r="CE483">
        <v>100.918</v>
      </c>
      <c r="CF483">
        <v>0.100166</v>
      </c>
      <c r="CG483">
        <v>22.9104</v>
      </c>
      <c r="CH483">
        <v>22.8818</v>
      </c>
      <c r="CI483">
        <v>999.9</v>
      </c>
      <c r="CJ483">
        <v>0</v>
      </c>
      <c r="CK483">
        <v>0</v>
      </c>
      <c r="CL483">
        <v>10010</v>
      </c>
      <c r="CM483">
        <v>0</v>
      </c>
      <c r="CN483">
        <v>2.99662</v>
      </c>
      <c r="CO483">
        <v>599.814</v>
      </c>
      <c r="CP483">
        <v>0.932968</v>
      </c>
      <c r="CQ483">
        <v>0.0670323</v>
      </c>
      <c r="CR483">
        <v>0</v>
      </c>
      <c r="CS483">
        <v>3.1745</v>
      </c>
      <c r="CT483">
        <v>4.99951</v>
      </c>
      <c r="CU483">
        <v>83.8872</v>
      </c>
      <c r="CV483">
        <v>4812.55</v>
      </c>
      <c r="CW483">
        <v>37.5</v>
      </c>
      <c r="CX483">
        <v>41.375</v>
      </c>
      <c r="CY483">
        <v>39.937</v>
      </c>
      <c r="CZ483">
        <v>40.875</v>
      </c>
      <c r="DA483">
        <v>39.812</v>
      </c>
      <c r="DB483">
        <v>554.94</v>
      </c>
      <c r="DC483">
        <v>39.87</v>
      </c>
      <c r="DD483">
        <v>0</v>
      </c>
      <c r="DE483">
        <v>1621534505.2</v>
      </c>
      <c r="DF483">
        <v>0</v>
      </c>
      <c r="DG483">
        <v>3.40819615384615</v>
      </c>
      <c r="DH483">
        <v>0.0295555373531022</v>
      </c>
      <c r="DI483">
        <v>-14.333203416415</v>
      </c>
      <c r="DJ483">
        <v>86.0370461538462</v>
      </c>
      <c r="DK483">
        <v>15</v>
      </c>
      <c r="DL483">
        <v>1621533543.5</v>
      </c>
      <c r="DM483" t="s">
        <v>296</v>
      </c>
      <c r="DN483">
        <v>1621533543</v>
      </c>
      <c r="DO483">
        <v>1621533543.5</v>
      </c>
      <c r="DP483">
        <v>4</v>
      </c>
      <c r="DQ483">
        <v>0.002</v>
      </c>
      <c r="DR483">
        <v>0.003</v>
      </c>
      <c r="DS483">
        <v>8.559</v>
      </c>
      <c r="DT483">
        <v>0.154</v>
      </c>
      <c r="DU483">
        <v>420</v>
      </c>
      <c r="DV483">
        <v>13</v>
      </c>
      <c r="DW483">
        <v>1.35</v>
      </c>
      <c r="DX483">
        <v>0.35</v>
      </c>
      <c r="DY483">
        <v>-2.05459543902439</v>
      </c>
      <c r="DZ483">
        <v>15.2787190452962</v>
      </c>
      <c r="EA483">
        <v>1.60816395266984</v>
      </c>
      <c r="EB483">
        <v>0</v>
      </c>
      <c r="EC483">
        <v>3.42713235294118</v>
      </c>
      <c r="ED483">
        <v>-0.00588100663578387</v>
      </c>
      <c r="EE483">
        <v>0.173385873161889</v>
      </c>
      <c r="EF483">
        <v>1</v>
      </c>
      <c r="EG483">
        <v>0.00494819761463415</v>
      </c>
      <c r="EH483">
        <v>0.00905770269825785</v>
      </c>
      <c r="EI483">
        <v>0.00355946712925545</v>
      </c>
      <c r="EJ483">
        <v>1</v>
      </c>
      <c r="EK483">
        <v>2</v>
      </c>
      <c r="EL483">
        <v>3</v>
      </c>
      <c r="EM483" t="s">
        <v>306</v>
      </c>
      <c r="EN483">
        <v>100</v>
      </c>
      <c r="EO483">
        <v>100</v>
      </c>
      <c r="EP483">
        <v>13.63</v>
      </c>
      <c r="EQ483">
        <v>0.1518</v>
      </c>
      <c r="ER483">
        <v>5.25304998807394</v>
      </c>
      <c r="ES483">
        <v>0.0095515401478521</v>
      </c>
      <c r="ET483">
        <v>-4.08282145803731e-06</v>
      </c>
      <c r="EU483">
        <v>9.61633180237613e-10</v>
      </c>
      <c r="EV483">
        <v>-0.0133641391554055</v>
      </c>
      <c r="EW483">
        <v>0.00964955815971448</v>
      </c>
      <c r="EX483">
        <v>0.000351754833574242</v>
      </c>
      <c r="EY483">
        <v>-6.74969522547015e-06</v>
      </c>
      <c r="EZ483">
        <v>-1</v>
      </c>
      <c r="FA483">
        <v>-1</v>
      </c>
      <c r="FB483">
        <v>-1</v>
      </c>
      <c r="FC483">
        <v>-1</v>
      </c>
      <c r="FD483">
        <v>16</v>
      </c>
      <c r="FE483">
        <v>16</v>
      </c>
      <c r="FF483">
        <v>2</v>
      </c>
      <c r="FG483">
        <v>792.8</v>
      </c>
      <c r="FH483">
        <v>742.414</v>
      </c>
      <c r="FI483">
        <v>20</v>
      </c>
      <c r="FJ483">
        <v>26.662</v>
      </c>
      <c r="FK483">
        <v>30.0001</v>
      </c>
      <c r="FL483">
        <v>26.726</v>
      </c>
      <c r="FM483">
        <v>26.7024</v>
      </c>
      <c r="FN483">
        <v>75.6693</v>
      </c>
      <c r="FO483">
        <v>14.0138</v>
      </c>
      <c r="FP483">
        <v>6.08919</v>
      </c>
      <c r="FQ483">
        <v>20</v>
      </c>
      <c r="FR483">
        <v>1510</v>
      </c>
      <c r="FS483">
        <v>12.8326</v>
      </c>
      <c r="FT483">
        <v>100.074</v>
      </c>
      <c r="FU483">
        <v>100.434</v>
      </c>
    </row>
    <row r="484" spans="1:177">
      <c r="A484">
        <v>468</v>
      </c>
      <c r="B484">
        <v>1621534503.6</v>
      </c>
      <c r="C484">
        <v>934.099999904633</v>
      </c>
      <c r="D484" t="s">
        <v>1232</v>
      </c>
      <c r="E484" t="s">
        <v>1233</v>
      </c>
      <c r="G484">
        <v>1621534503.6</v>
      </c>
      <c r="H484">
        <f>CD484*AF484*(BZ484-CA484)/(100*BS484*(1000-AF484*BZ484))</f>
        <v>0</v>
      </c>
      <c r="I484">
        <f>CD484*AF484*(BY484-BX484*(1000-AF484*CA484)/(1000-AF484*BZ484))/(100*BS484)</f>
        <v>0</v>
      </c>
      <c r="J484">
        <f>BX484 - IF(AF484&gt;1, I484*BS484*100.0/(AH484*CL484), 0)</f>
        <v>0</v>
      </c>
      <c r="K484">
        <f>((Q484-H484/2)*J484-I484)/(Q484+H484/2)</f>
        <v>0</v>
      </c>
      <c r="L484">
        <f>K484*(CE484+CF484)/1000.0</f>
        <v>0</v>
      </c>
      <c r="M484">
        <f>(BX484 - IF(AF484&gt;1, I484*BS484*100.0/(AH484*CL484), 0))*(CE484+CF484)/1000.0</f>
        <v>0</v>
      </c>
      <c r="N484">
        <f>2.0/((1/P484-1/O484)+SIGN(P484)*SQRT((1/P484-1/O484)*(1/P484-1/O484) + 4*BT484/((BT484+1)*(BT484+1))*(2*1/P484*1/O484-1/O484*1/O484)))</f>
        <v>0</v>
      </c>
      <c r="O484">
        <f>IF(LEFT(BU484,1)&lt;&gt;"0",IF(LEFT(BU484,1)="1",3.0,BV484),$D$5+$E$5*(CL484*CE484/($K$5*1000))+$F$5*(CL484*CE484/($K$5*1000))*MAX(MIN(BS484,$J$5),$I$5)*MAX(MIN(BS484,$J$5),$I$5)+$G$5*MAX(MIN(BS484,$J$5),$I$5)*(CL484*CE484/($K$5*1000))+$H$5*(CL484*CE484/($K$5*1000))*(CL484*CE484/($K$5*1000)))</f>
        <v>0</v>
      </c>
      <c r="P484">
        <f>H484*(1000-(1000*0.61365*exp(17.502*T484/(240.97+T484))/(CE484+CF484)+BZ484)/2)/(1000*0.61365*exp(17.502*T484/(240.97+T484))/(CE484+CF484)-BZ484)</f>
        <v>0</v>
      </c>
      <c r="Q484">
        <f>1/((BT484+1)/(N484/1.6)+1/(O484/1.37)) + BT484/((BT484+1)/(N484/1.6) + BT484/(O484/1.37))</f>
        <v>0</v>
      </c>
      <c r="R484">
        <f>(BP484*BR484)</f>
        <v>0</v>
      </c>
      <c r="S484">
        <f>(CG484+(R484+2*0.95*5.67E-8*(((CG484+$B$7)+273)^4-(CG484+273)^4)-44100*H484)/(1.84*29.3*O484+8*0.95*5.67E-8*(CG484+273)^3))</f>
        <v>0</v>
      </c>
      <c r="T484">
        <f>($C$7*CH484+$D$7*CI484+$E$7*S484)</f>
        <v>0</v>
      </c>
      <c r="U484">
        <f>0.61365*exp(17.502*T484/(240.97+T484))</f>
        <v>0</v>
      </c>
      <c r="V484">
        <f>(W484/X484*100)</f>
        <v>0</v>
      </c>
      <c r="W484">
        <f>BZ484*(CE484+CF484)/1000</f>
        <v>0</v>
      </c>
      <c r="X484">
        <f>0.61365*exp(17.502*CG484/(240.97+CG484))</f>
        <v>0</v>
      </c>
      <c r="Y484">
        <f>(U484-BZ484*(CE484+CF484)/1000)</f>
        <v>0</v>
      </c>
      <c r="Z484">
        <f>(-H484*44100)</f>
        <v>0</v>
      </c>
      <c r="AA484">
        <f>2*29.3*O484*0.92*(CG484-T484)</f>
        <v>0</v>
      </c>
      <c r="AB484">
        <f>2*0.95*5.67E-8*(((CG484+$B$7)+273)^4-(T484+273)^4)</f>
        <v>0</v>
      </c>
      <c r="AC484">
        <f>R484+AB484+Z484+AA484</f>
        <v>0</v>
      </c>
      <c r="AD484">
        <v>0</v>
      </c>
      <c r="AE484">
        <v>0</v>
      </c>
      <c r="AF484">
        <f>IF(AD484*$H$13&gt;=AH484,1.0,(AH484/(AH484-AD484*$H$13)))</f>
        <v>0</v>
      </c>
      <c r="AG484">
        <f>(AF484-1)*100</f>
        <v>0</v>
      </c>
      <c r="AH484">
        <f>MAX(0,($B$13+$C$13*CL484)/(1+$D$13*CL484)*CE484/(CG484+273)*$E$13)</f>
        <v>0</v>
      </c>
      <c r="AI484" t="s">
        <v>294</v>
      </c>
      <c r="AJ484">
        <v>0</v>
      </c>
      <c r="AK484">
        <v>0</v>
      </c>
      <c r="AL484">
        <f>AK484-AJ484</f>
        <v>0</v>
      </c>
      <c r="AM484">
        <f>AL484/AK484</f>
        <v>0</v>
      </c>
      <c r="AN484">
        <v>0</v>
      </c>
      <c r="AO484" t="s">
        <v>294</v>
      </c>
      <c r="AP484">
        <v>0</v>
      </c>
      <c r="AQ484">
        <v>0</v>
      </c>
      <c r="AR484">
        <f>1-AP484/AQ484</f>
        <v>0</v>
      </c>
      <c r="AS484">
        <v>0.5</v>
      </c>
      <c r="AT484">
        <f>BP484</f>
        <v>0</v>
      </c>
      <c r="AU484">
        <f>I484</f>
        <v>0</v>
      </c>
      <c r="AV484">
        <f>AR484*AS484*AT484</f>
        <v>0</v>
      </c>
      <c r="AW484">
        <f>BB484/AQ484</f>
        <v>0</v>
      </c>
      <c r="AX484">
        <f>(AU484-AN484)/AT484</f>
        <v>0</v>
      </c>
      <c r="AY484">
        <f>(AK484-AQ484)/AQ484</f>
        <v>0</v>
      </c>
      <c r="AZ484" t="s">
        <v>294</v>
      </c>
      <c r="BA484">
        <v>0</v>
      </c>
      <c r="BB484">
        <f>AQ484-BA484</f>
        <v>0</v>
      </c>
      <c r="BC484">
        <f>(AQ484-AP484)/(AQ484-BA484)</f>
        <v>0</v>
      </c>
      <c r="BD484">
        <f>(AK484-AQ484)/(AK484-BA484)</f>
        <v>0</v>
      </c>
      <c r="BE484">
        <f>(AQ484-AP484)/(AQ484-AJ484)</f>
        <v>0</v>
      </c>
      <c r="BF484">
        <f>(AK484-AQ484)/(AK484-AJ484)</f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f>$B$11*CM484+$C$11*CN484+$F$11*CO484*(1-CR484)</f>
        <v>0</v>
      </c>
      <c r="BP484">
        <f>BO484*BQ484</f>
        <v>0</v>
      </c>
      <c r="BQ484">
        <f>($B$11*$D$9+$C$11*$D$9+$F$11*((DB484+CT484)/MAX(DB484+CT484+DC484, 0.1)*$I$9+DC484/MAX(DB484+CT484+DC484, 0.1)*$J$9))/($B$11+$C$11+$F$11)</f>
        <v>0</v>
      </c>
      <c r="BR484">
        <f>($B$11*$K$9+$C$11*$K$9+$F$11*((DB484+CT484)/MAX(DB484+CT484+DC484, 0.1)*$P$9+DC484/MAX(DB484+CT484+DC484, 0.1)*$Q$9))/($B$11+$C$11+$F$11)</f>
        <v>0</v>
      </c>
      <c r="BS484">
        <v>6</v>
      </c>
      <c r="BT484">
        <v>0.5</v>
      </c>
      <c r="BU484" t="s">
        <v>295</v>
      </c>
      <c r="BV484">
        <v>2</v>
      </c>
      <c r="BW484">
        <v>1621534503.6</v>
      </c>
      <c r="BX484">
        <v>1509.63</v>
      </c>
      <c r="BY484">
        <v>1509.78</v>
      </c>
      <c r="BZ484">
        <v>12.8263</v>
      </c>
      <c r="CA484">
        <v>12.8216</v>
      </c>
      <c r="CB484">
        <v>1496.01</v>
      </c>
      <c r="CC484">
        <v>12.6746</v>
      </c>
      <c r="CD484">
        <v>699.58</v>
      </c>
      <c r="CE484">
        <v>100.92</v>
      </c>
      <c r="CF484">
        <v>0.0989121</v>
      </c>
      <c r="CG484">
        <v>22.9116</v>
      </c>
      <c r="CH484">
        <v>22.8823</v>
      </c>
      <c r="CI484">
        <v>999.9</v>
      </c>
      <c r="CJ484">
        <v>0</v>
      </c>
      <c r="CK484">
        <v>0</v>
      </c>
      <c r="CL484">
        <v>10030</v>
      </c>
      <c r="CM484">
        <v>0</v>
      </c>
      <c r="CN484">
        <v>2.99662</v>
      </c>
      <c r="CO484">
        <v>600.128</v>
      </c>
      <c r="CP484">
        <v>0.932968</v>
      </c>
      <c r="CQ484">
        <v>0.0670323</v>
      </c>
      <c r="CR484">
        <v>0</v>
      </c>
      <c r="CS484">
        <v>3.2393</v>
      </c>
      <c r="CT484">
        <v>4.99951</v>
      </c>
      <c r="CU484">
        <v>84.2397</v>
      </c>
      <c r="CV484">
        <v>4815.09</v>
      </c>
      <c r="CW484">
        <v>37.5</v>
      </c>
      <c r="CX484">
        <v>41.312</v>
      </c>
      <c r="CY484">
        <v>39.937</v>
      </c>
      <c r="CZ484">
        <v>40.875</v>
      </c>
      <c r="DA484">
        <v>39.812</v>
      </c>
      <c r="DB484">
        <v>555.24</v>
      </c>
      <c r="DC484">
        <v>39.89</v>
      </c>
      <c r="DD484">
        <v>0</v>
      </c>
      <c r="DE484">
        <v>1621534507.6</v>
      </c>
      <c r="DF484">
        <v>0</v>
      </c>
      <c r="DG484">
        <v>3.40889230769231</v>
      </c>
      <c r="DH484">
        <v>0.50484784582949</v>
      </c>
      <c r="DI484">
        <v>-16.0073811777311</v>
      </c>
      <c r="DJ484">
        <v>85.58425</v>
      </c>
      <c r="DK484">
        <v>15</v>
      </c>
      <c r="DL484">
        <v>1621533543.5</v>
      </c>
      <c r="DM484" t="s">
        <v>296</v>
      </c>
      <c r="DN484">
        <v>1621533543</v>
      </c>
      <c r="DO484">
        <v>1621533543.5</v>
      </c>
      <c r="DP484">
        <v>4</v>
      </c>
      <c r="DQ484">
        <v>0.002</v>
      </c>
      <c r="DR484">
        <v>0.003</v>
      </c>
      <c r="DS484">
        <v>8.559</v>
      </c>
      <c r="DT484">
        <v>0.154</v>
      </c>
      <c r="DU484">
        <v>420</v>
      </c>
      <c r="DV484">
        <v>13</v>
      </c>
      <c r="DW484">
        <v>1.35</v>
      </c>
      <c r="DX484">
        <v>0.35</v>
      </c>
      <c r="DY484">
        <v>-1.54951014878049</v>
      </c>
      <c r="DZ484">
        <v>11.6288136898955</v>
      </c>
      <c r="EA484">
        <v>1.22826632813986</v>
      </c>
      <c r="EB484">
        <v>0</v>
      </c>
      <c r="EC484">
        <v>3.42643823529412</v>
      </c>
      <c r="ED484">
        <v>0.135489433643273</v>
      </c>
      <c r="EE484">
        <v>0.182086002651472</v>
      </c>
      <c r="EF484">
        <v>1</v>
      </c>
      <c r="EG484">
        <v>0.00510853127317073</v>
      </c>
      <c r="EH484">
        <v>0.0143280253714286</v>
      </c>
      <c r="EI484">
        <v>0.00361794271650935</v>
      </c>
      <c r="EJ484">
        <v>1</v>
      </c>
      <c r="EK484">
        <v>2</v>
      </c>
      <c r="EL484">
        <v>3</v>
      </c>
      <c r="EM484" t="s">
        <v>306</v>
      </c>
      <c r="EN484">
        <v>100</v>
      </c>
      <c r="EO484">
        <v>100</v>
      </c>
      <c r="EP484">
        <v>13.62</v>
      </c>
      <c r="EQ484">
        <v>0.1517</v>
      </c>
      <c r="ER484">
        <v>5.25304998807394</v>
      </c>
      <c r="ES484">
        <v>0.0095515401478521</v>
      </c>
      <c r="ET484">
        <v>-4.08282145803731e-06</v>
      </c>
      <c r="EU484">
        <v>9.61633180237613e-10</v>
      </c>
      <c r="EV484">
        <v>-0.0133641391554055</v>
      </c>
      <c r="EW484">
        <v>0.00964955815971448</v>
      </c>
      <c r="EX484">
        <v>0.000351754833574242</v>
      </c>
      <c r="EY484">
        <v>-6.74969522547015e-06</v>
      </c>
      <c r="EZ484">
        <v>-1</v>
      </c>
      <c r="FA484">
        <v>-1</v>
      </c>
      <c r="FB484">
        <v>-1</v>
      </c>
      <c r="FC484">
        <v>-1</v>
      </c>
      <c r="FD484">
        <v>16</v>
      </c>
      <c r="FE484">
        <v>16</v>
      </c>
      <c r="FF484">
        <v>2</v>
      </c>
      <c r="FG484">
        <v>793.136</v>
      </c>
      <c r="FH484">
        <v>742.003</v>
      </c>
      <c r="FI484">
        <v>20</v>
      </c>
      <c r="FJ484">
        <v>26.6597</v>
      </c>
      <c r="FK484">
        <v>30.0001</v>
      </c>
      <c r="FL484">
        <v>26.7251</v>
      </c>
      <c r="FM484">
        <v>26.7006</v>
      </c>
      <c r="FN484">
        <v>75.6722</v>
      </c>
      <c r="FO484">
        <v>14.0138</v>
      </c>
      <c r="FP484">
        <v>6.08919</v>
      </c>
      <c r="FQ484">
        <v>20</v>
      </c>
      <c r="FR484">
        <v>1510</v>
      </c>
      <c r="FS484">
        <v>12.8326</v>
      </c>
      <c r="FT484">
        <v>100.073</v>
      </c>
      <c r="FU484">
        <v>100.432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2021-05-20T11:16:03Z</dcterms:created>
  <dcterms:modified xsi:type="dcterms:W3CDTF">2021-05-20T11:16:03Z</dcterms:modified>
</cp:coreProperties>
</file>