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<sst xmlns="http://schemas.openxmlformats.org/spreadsheetml/2006/main" count="2161" uniqueCount="500">
  <si>
    <t>File opened</t>
  </si>
  <si>
    <t>2021-05-21 12:07:41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</si>
  <si>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</si>
  <si>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</si>
  <si>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</si>
  <si>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</si>
  <si>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</si>
  <si>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</si>
  <si>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</si>
  <si>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</si>
  <si>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</si>
  <si>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</si>
  <si>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</si>
  <si>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{"tbzero": "0.233871", "h2obspanconc1": "20", "h2oaspanconc2": "0", "h2obspanconc2": "20", "flowazero": "0.31402", "co2aspan1": "1.00387", "h2obspan2a": "0.0707434", "co2bspanconc1": "400", "co2bzero": "0.935776", "h2oaspan2a": "0.0720706", "co2azero": "0.929023", "oxygen": "21", "co2aspanconc1": "2486", "co2aspan2a": "0.323557", "h2oaspan1": "1.01091", "h2oaspanconc1": "12.13", "co2aspan2": "-0.0323824", "h2obspan1": "1.0274", "ssb_ref": "29674.1", "co2aspan2b": "0.321419", "flowmeterzero": "0.998054", "co2bspan1": "1.00317", "co2bspanconc2": "305.4", "h2obspan2": "0", "h2obspan2b": "0.106528", "h2obzero": "1.07075", "h2oazero": "1.05672", "h2oaspan2b": "0.0728571", "co2bspan2": "-0.0310097", "co2bspan2b": "0.0998971", "chamberpressurezero": "2.72462", "ssa_ref": "36366.5", "tazero": "0.146376", "co2aspanconc2": "305.4", "h2oaspan2": "0", "flowbzero": "0.32623", "co2bspan2a": "0.0997196"}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</si>
  <si>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</si>
  <si>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</si>
  <si>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</si>
  <si>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</si>
  <si>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</si>
  <si>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</si>
  <si>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</si>
  <si>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</si>
  <si>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</si>
  <si>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12:07:41</t>
  </si>
  <si>
    <t>Stability Definition:	ΔH2O (Meas2): Slp&lt;0.1 Per=20	ΔCO2 (Meas2): Slp&lt;0.5 Per=20	F (FlrLS): Slp&lt;10 Per=20</t>
  </si>
  <si>
    <t>SysConst</t>
  </si>
  <si>
    <t>AvgTime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</si>
  <si>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</si>
  <si>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</si>
  <si>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</si>
  <si>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</si>
  <si>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</si>
  <si>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</si>
  <si>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</si>
  <si>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</si>
  <si>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</si>
  <si>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</si>
  <si>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</si>
  <si>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</si>
  <si>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</si>
  <si>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</si>
  <si>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</si>
  <si>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</si>
  <si>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</si>
  <si>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</si>
  <si>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</si>
  <si>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</si>
  <si>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</si>
  <si>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</si>
  <si>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</si>
  <si>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</si>
  <si>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</si>
  <si>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</si>
  <si>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</si>
  <si>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</si>
  <si>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</si>
  <si>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</si>
  <si>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</si>
  <si>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</si>
  <si>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</si>
  <si>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</si>
  <si>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</si>
  <si>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</si>
  <si>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</si>
  <si>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</si>
  <si>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</si>
  <si>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</si>
  <si>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</si>
  <si>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</si>
  <si>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</si>
  <si>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</si>
  <si>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</si>
  <si>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</si>
  <si>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</si>
  <si>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</si>
  <si>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</si>
  <si>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</si>
  <si>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5.05131 77.3066 387.811 644.693 894.885 1105.06 1304.22 1419.59</t>
  </si>
  <si>
    <t>Fs_true</t>
  </si>
  <si>
    <t>-0.719038 99.9579 401.804 601.051 800.886 1000.3 1201.4 1401.28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</si>
  <si>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</si>
  <si>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</si>
  <si>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</si>
  <si>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</si>
  <si>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</si>
  <si>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</si>
  <si>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</si>
  <si>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</si>
  <si>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</si>
  <si>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</si>
  <si>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</si>
  <si>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</si>
  <si>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</si>
  <si>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</si>
  <si>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</si>
  <si>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</si>
  <si>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</si>
  <si>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</si>
  <si>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</si>
  <si>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</si>
  <si>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</si>
  <si>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</si>
  <si>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</si>
  <si>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</si>
  <si>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</si>
  <si>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</si>
  <si>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</si>
  <si>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</si>
  <si>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</si>
  <si>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</si>
  <si>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</si>
  <si>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</si>
  <si>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</si>
  <si>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</si>
  <si>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</si>
  <si>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</si>
  <si>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</si>
  <si>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</si>
  <si>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</si>
  <si>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</si>
  <si>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</si>
  <si>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</si>
  <si>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</si>
  <si>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</si>
  <si>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</si>
  <si>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</si>
  <si>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</si>
  <si>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</si>
  <si>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</si>
  <si>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</si>
  <si>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</si>
  <si>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</si>
  <si>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</si>
  <si>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</si>
  <si>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</si>
  <si>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</si>
  <si>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</si>
  <si>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</si>
  <si>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</si>
  <si>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</si>
  <si>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</si>
  <si>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</si>
  <si>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</si>
  <si>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</si>
  <si>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</si>
  <si>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</si>
  <si>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</si>
  <si>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</si>
  <si>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</si>
  <si>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</si>
  <si>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</si>
  <si>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</si>
  <si>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</si>
  <si>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</si>
  <si>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</si>
  <si>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</si>
  <si>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</si>
  <si>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</si>
  <si>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</si>
  <si>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</si>
  <si>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</si>
  <si>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</si>
  <si>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</si>
  <si>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</si>
  <si>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</si>
  <si>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</si>
  <si>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</si>
  <si>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</si>
  <si>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</si>
  <si>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</si>
  <si>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</si>
  <si>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</si>
  <si>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</si>
  <si>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</si>
  <si>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</si>
  <si>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</si>
  <si>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</si>
  <si>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</si>
  <si>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</si>
  <si>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</si>
  <si>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</si>
  <si>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</si>
  <si>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</si>
  <si>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</si>
  <si>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</si>
  <si>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</si>
  <si>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</si>
  <si>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</si>
  <si>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</si>
  <si>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</si>
  <si>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</si>
  <si>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</si>
  <si>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</si>
  <si>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</si>
  <si>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</si>
  <si>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</si>
  <si>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</si>
  <si>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</si>
  <si>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</si>
  <si>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</si>
  <si>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</si>
  <si>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</si>
  <si>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</si>
  <si>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</si>
  <si>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</si>
  <si>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</si>
  <si>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</si>
  <si>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</si>
  <si>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</si>
  <si>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</si>
  <si>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</si>
  <si>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</si>
  <si>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</si>
  <si>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</si>
  <si>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</si>
  <si>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</si>
  <si>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</si>
  <si>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</si>
  <si>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</si>
  <si>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</si>
  <si>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</si>
  <si>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</si>
  <si>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</si>
  <si>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</si>
  <si>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</si>
  <si>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</si>
  <si>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</si>
  <si>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</si>
  <si>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</si>
  <si>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</si>
  <si>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</si>
  <si>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</si>
  <si>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</si>
  <si>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</si>
  <si>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</si>
  <si>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</si>
  <si>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</si>
  <si>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</si>
  <si>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</si>
  <si>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</si>
  <si>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</si>
  <si>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</si>
  <si>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</si>
  <si>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</si>
  <si>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</si>
  <si>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</si>
  <si>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</si>
  <si>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</si>
  <si>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</si>
  <si>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</si>
  <si>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</si>
  <si>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</si>
  <si>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</si>
  <si>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</si>
  <si>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</si>
  <si>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</si>
  <si>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</si>
  <si>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</si>
  <si>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</si>
  <si>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</si>
  <si>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</si>
  <si>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</si>
  <si>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</si>
  <si>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</si>
  <si>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</si>
  <si>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</si>
  <si>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</si>
  <si>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</si>
  <si>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</si>
  <si>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</si>
  <si>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</si>
  <si>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</si>
  <si>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</si>
  <si>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</si>
  <si>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</si>
  <si>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</si>
  <si>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</si>
  <si>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</si>
  <si>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</si>
  <si>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</si>
  <si>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</si>
  <si>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</si>
  <si>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</si>
  <si>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</si>
  <si>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</si>
  <si>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</si>
  <si>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</si>
  <si>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</si>
  <si>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</si>
  <si>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</si>
  <si>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</si>
  <si>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</si>
  <si>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</si>
  <si>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20210521 12:55:40</t>
  </si>
  <si>
    <t>12:55:40</t>
  </si>
  <si>
    <t>-</t>
  </si>
  <si>
    <t>0: Broadleaf</t>
  </si>
  <si>
    <t>12:54:52</t>
  </si>
  <si>
    <t>2/3</t>
  </si>
  <si>
    <t>20210521 12:55:55</t>
  </si>
  <si>
    <t>12:55:55</t>
  </si>
  <si>
    <t>3/3</t>
  </si>
  <si>
    <t>20210521 12:56:10</t>
  </si>
  <si>
    <t>12:56:10</t>
  </si>
  <si>
    <t>20210521 12:56:25</t>
  </si>
  <si>
    <t>12:56:25</t>
  </si>
  <si>
    <t>20210521 12:56:40</t>
  </si>
  <si>
    <t>12:56:40</t>
  </si>
  <si>
    <t>20210521 12:56:55</t>
  </si>
  <si>
    <t>12:56:55</t>
  </si>
  <si>
    <t>20210521 12:57:10</t>
  </si>
  <si>
    <t>12:57:10</t>
  </si>
  <si>
    <t>20210521 12:57:25</t>
  </si>
  <si>
    <t>12:57:25</t>
  </si>
  <si>
    <t>1/3</t>
  </si>
  <si>
    <t>20210521 12:57:40</t>
  </si>
  <si>
    <t>12:57:40</t>
  </si>
  <si>
    <t>0/3</t>
  </si>
  <si>
    <t>20210521 12:57:55</t>
  </si>
  <si>
    <t>12:57:55</t>
  </si>
  <si>
    <t>20210521 12:58:10</t>
  </si>
  <si>
    <t>12:58:10</t>
  </si>
  <si>
    <t>20210521 12:58:25</t>
  </si>
  <si>
    <t>12:58:25</t>
  </si>
  <si>
    <t>20210521 12:58:40</t>
  </si>
  <si>
    <t>12:58:40</t>
  </si>
  <si>
    <t>20210521 12:58:55</t>
  </si>
  <si>
    <t>12:58:55</t>
  </si>
  <si>
    <t>20210521 12:59:10</t>
  </si>
  <si>
    <t>12:59:10</t>
  </si>
  <si>
    <t>20210521 12:59:25</t>
  </si>
  <si>
    <t>12:59:25</t>
  </si>
  <si>
    <t>20210521 12:59:40</t>
  </si>
  <si>
    <t>12:59:40</t>
  </si>
  <si>
    <t>20210521 12:59:55</t>
  </si>
  <si>
    <t>12:59:55</t>
  </si>
  <si>
    <t>20210521 13:00:10</t>
  </si>
  <si>
    <t>13:00:10</t>
  </si>
  <si>
    <t>20210521 13:00:25</t>
  </si>
  <si>
    <t>13:00:25</t>
  </si>
  <si>
    <t>20210521 13:00:40</t>
  </si>
  <si>
    <t>13:00:40</t>
  </si>
  <si>
    <t>20210521 13:00:55</t>
  </si>
  <si>
    <t>13:00:55</t>
  </si>
  <si>
    <t>20210521 13:01:10</t>
  </si>
  <si>
    <t>13:01:10</t>
  </si>
  <si>
    <t>20210521 13:01:25</t>
  </si>
  <si>
    <t>13:01:25</t>
  </si>
  <si>
    <t>20210521 13:01:40</t>
  </si>
  <si>
    <t>13:01:40</t>
  </si>
  <si>
    <t>20210521 13:01:55</t>
  </si>
  <si>
    <t>13:01:55</t>
  </si>
  <si>
    <t>20210521 13:02:10</t>
  </si>
  <si>
    <t>13:02:10</t>
  </si>
  <si>
    <t>20210521 13:02:25</t>
  </si>
  <si>
    <t>13:02:25</t>
  </si>
  <si>
    <t>20210521 13:02:40</t>
  </si>
  <si>
    <t>13:02:40</t>
  </si>
  <si>
    <t>20210521 13:02:55</t>
  </si>
  <si>
    <t>13:02:55</t>
  </si>
  <si>
    <t>20210521 13:03:10</t>
  </si>
  <si>
    <t>13:03:10</t>
  </si>
  <si>
    <t>20210521 13:03:25</t>
  </si>
  <si>
    <t>13:03:25</t>
  </si>
  <si>
    <t>20210521 13:03:40</t>
  </si>
  <si>
    <t>13:03:40</t>
  </si>
  <si>
    <t>20210521 13:03:55</t>
  </si>
  <si>
    <t>13:03:55</t>
  </si>
  <si>
    <t>20210521 13:04:10</t>
  </si>
  <si>
    <t>13:04:10</t>
  </si>
  <si>
    <t>20210521 13:04:25</t>
  </si>
  <si>
    <t>13:04:25</t>
  </si>
  <si>
    <t>20210521 13:04:40</t>
  </si>
  <si>
    <t>13:04:40</t>
  </si>
  <si>
    <t>20210521 13:04:55</t>
  </si>
  <si>
    <t>13:04:55</t>
  </si>
  <si>
    <t>20210521 13:05:10</t>
  </si>
  <si>
    <t>13:05:10</t>
  </si>
  <si>
    <t>20210521 13:05:25</t>
  </si>
  <si>
    <t>13:05:25</t>
  </si>
  <si>
    <t>20210521 13:05:40</t>
  </si>
  <si>
    <t>13:05:40</t>
  </si>
  <si>
    <t>20210521 13:05:55</t>
  </si>
  <si>
    <t>13:05:55</t>
  </si>
  <si>
    <t>20210521 13:06:10</t>
  </si>
  <si>
    <t>13:06:10</t>
  </si>
  <si>
    <t>20210521 13:06:25</t>
  </si>
  <si>
    <t>13:06:25</t>
  </si>
  <si>
    <t>20210521 13:06:40</t>
  </si>
  <si>
    <t>13:06:40</t>
  </si>
  <si>
    <t>20210521 13:06:55</t>
  </si>
  <si>
    <t>13:06:55</t>
  </si>
  <si>
    <t>20210521 13:07:10</t>
  </si>
  <si>
    <t>13:07:10</t>
  </si>
  <si>
    <t>20210521 13:07:25</t>
  </si>
  <si>
    <t>13:07:25</t>
  </si>
  <si>
    <t>20210521 13:07:40</t>
  </si>
  <si>
    <t>13:07:40</t>
  </si>
  <si>
    <t>20210521 13:07:55</t>
  </si>
  <si>
    <t>13:07:55</t>
  </si>
  <si>
    <t>20210521 13:08:10</t>
  </si>
  <si>
    <t>13:08:10</t>
  </si>
  <si>
    <t>20210521 13:08:25</t>
  </si>
  <si>
    <t>13:08:25</t>
  </si>
  <si>
    <t>20210521 13:08:40</t>
  </si>
  <si>
    <t>13:08:40</t>
  </si>
  <si>
    <t>20210521 13:08:55</t>
  </si>
  <si>
    <t>13:08:55</t>
  </si>
  <si>
    <t>20210521 13:09:10</t>
  </si>
  <si>
    <t>13:09:10</t>
  </si>
  <si>
    <t>20210521 13:09:25</t>
  </si>
  <si>
    <t>13:09:25</t>
  </si>
  <si>
    <t>20210521 13:09:40</t>
  </si>
  <si>
    <t>13:09:40</t>
  </si>
  <si>
    <t>20210521 13:09:55</t>
  </si>
  <si>
    <t>13:09:55</t>
  </si>
  <si>
    <t>20210521 13:10:10</t>
  </si>
  <si>
    <t>13:10:10</t>
  </si>
  <si>
    <t>20210521 13:10:25</t>
  </si>
  <si>
    <t>13:10:25</t>
  </si>
  <si>
    <t>20210521 13:10:40</t>
  </si>
  <si>
    <t>13:10:40</t>
  </si>
  <si>
    <t>20210521 13:10:55</t>
  </si>
  <si>
    <t>13:10:55</t>
  </si>
  <si>
    <t>20210521 13:11:10</t>
  </si>
  <si>
    <t>13:11:10</t>
  </si>
  <si>
    <t>20210521 13:11:25</t>
  </si>
  <si>
    <t>13:11:25</t>
  </si>
  <si>
    <t>20210521 13:11:40</t>
  </si>
  <si>
    <t>13:11:40</t>
  </si>
  <si>
    <t>20210521 13:11:55</t>
  </si>
  <si>
    <t>13:11:55</t>
  </si>
  <si>
    <t>20210521 13:12:10</t>
  </si>
  <si>
    <t>13:12:10</t>
  </si>
  <si>
    <t>20210521 13:12:25</t>
  </si>
  <si>
    <t>13:12:25</t>
  </si>
  <si>
    <t>20210521 13:12:40</t>
  </si>
  <si>
    <t>13:12:40</t>
  </si>
  <si>
    <t>20210521 13:12:55</t>
  </si>
  <si>
    <t>13:12:55</t>
  </si>
  <si>
    <t>20210521 13:13:10</t>
  </si>
  <si>
    <t>13:13:10</t>
  </si>
  <si>
    <t>20210521 13:13:25</t>
  </si>
  <si>
    <t>13:13:25</t>
  </si>
  <si>
    <t>20210521 13:13:40</t>
  </si>
  <si>
    <t>13:13:40</t>
  </si>
  <si>
    <t>20210521 13:13:55</t>
  </si>
  <si>
    <t>13:13:55</t>
  </si>
  <si>
    <t>20210521 13:14:10</t>
  </si>
  <si>
    <t>13:14:10</t>
  </si>
  <si>
    <t>20210521 13:14:25</t>
  </si>
  <si>
    <t>13:14:25</t>
  </si>
  <si>
    <t>20210521 13:14:40</t>
  </si>
  <si>
    <t>13:14:40</t>
  </si>
  <si>
    <t>20210521 13:14:55</t>
  </si>
  <si>
    <t>13:14:55</t>
  </si>
  <si>
    <t>20210521 13:15:10</t>
  </si>
  <si>
    <t>13:15:10</t>
  </si>
  <si>
    <t>20210521 13:15:25</t>
  </si>
  <si>
    <t>13:15:25</t>
  </si>
  <si>
    <t>20210521 13:15:40</t>
  </si>
  <si>
    <t>13:15:40</t>
  </si>
  <si>
    <t>20210521 13:15:55</t>
  </si>
  <si>
    <t>13:15:55</t>
  </si>
  <si>
    <t>20210521 13:16:10</t>
  </si>
  <si>
    <t>13:16:10</t>
  </si>
  <si>
    <t>20210521 13:16:25</t>
  </si>
  <si>
    <t>13:16:25</t>
  </si>
  <si>
    <t>20210521 13:16:40</t>
  </si>
  <si>
    <t>13:16:40</t>
  </si>
  <si>
    <t>20210521 13:16:55</t>
  </si>
  <si>
    <t>13:16:55</t>
  </si>
  <si>
    <t>20210521 13:17:10</t>
  </si>
  <si>
    <t>13:17:10</t>
  </si>
  <si>
    <t>20210521 13:17:25</t>
  </si>
  <si>
    <t>13:17:25</t>
  </si>
  <si>
    <t>20210521 13:17:40</t>
  </si>
  <si>
    <t>13:17:40</t>
  </si>
  <si>
    <t>20210521 13:17:55</t>
  </si>
  <si>
    <t>13:17:55</t>
  </si>
  <si>
    <t>20210521 13:18:10</t>
  </si>
  <si>
    <t>13:18:10</t>
  </si>
  <si>
    <t>20210521 13:18:25</t>
  </si>
  <si>
    <t>13:18:25</t>
  </si>
  <si>
    <t>20210521 13:18:40</t>
  </si>
  <si>
    <t>13:18:40</t>
  </si>
  <si>
    <t>20210521 13:18:55</t>
  </si>
  <si>
    <t>13:18:55</t>
  </si>
  <si>
    <t>20210521 13:19:10</t>
  </si>
  <si>
    <t>13:19:10</t>
  </si>
  <si>
    <t>20210521 13:19:25</t>
  </si>
  <si>
    <t>13:19:25</t>
  </si>
  <si>
    <t>20210521 13:19:40</t>
  </si>
  <si>
    <t>13:19:40</t>
  </si>
  <si>
    <t>20210521 13:19:55</t>
  </si>
  <si>
    <t>13:19:55</t>
  </si>
  <si>
    <t>20210521 13:20:10</t>
  </si>
  <si>
    <t>13:20:10</t>
  </si>
  <si>
    <t>20210521 13:20:25</t>
  </si>
  <si>
    <t>13:20:25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</si>
</sst>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116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 t="s">
        <v>28</v>
      </c>
    </row>
    <row r="4" spans="1:177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7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7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7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87</v>
      </c>
      <c r="BP14" t="s">
        <v>87</v>
      </c>
      <c r="BQ14" t="s">
        <v>87</v>
      </c>
      <c r="BR14" t="s">
        <v>87</v>
      </c>
      <c r="BS14" t="s">
        <v>88</v>
      </c>
      <c r="BT14" t="s">
        <v>88</v>
      </c>
      <c r="BU14" t="s">
        <v>88</v>
      </c>
      <c r="BV14" t="s">
        <v>88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</row>
    <row r="15" spans="1:177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84</v>
      </c>
      <c r="AE15" t="s">
        <v>125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102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97</v>
      </c>
      <c r="DM15" t="s">
        <v>100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</row>
    <row r="16" spans="1:177">
      <c r="B16" t="s">
        <v>269</v>
      </c>
      <c r="C16" t="s">
        <v>269</v>
      </c>
      <c r="G16" t="s">
        <v>269</v>
      </c>
      <c r="H16" t="s">
        <v>270</v>
      </c>
      <c r="I16" t="s">
        <v>271</v>
      </c>
      <c r="J16" t="s">
        <v>272</v>
      </c>
      <c r="K16" t="s">
        <v>272</v>
      </c>
      <c r="L16" t="s">
        <v>176</v>
      </c>
      <c r="M16" t="s">
        <v>176</v>
      </c>
      <c r="N16" t="s">
        <v>270</v>
      </c>
      <c r="O16" t="s">
        <v>270</v>
      </c>
      <c r="P16" t="s">
        <v>270</v>
      </c>
      <c r="Q16" t="s">
        <v>270</v>
      </c>
      <c r="R16" t="s">
        <v>273</v>
      </c>
      <c r="S16" t="s">
        <v>274</v>
      </c>
      <c r="T16" t="s">
        <v>274</v>
      </c>
      <c r="U16" t="s">
        <v>275</v>
      </c>
      <c r="V16" t="s">
        <v>276</v>
      </c>
      <c r="W16" t="s">
        <v>275</v>
      </c>
      <c r="X16" t="s">
        <v>275</v>
      </c>
      <c r="Y16" t="s">
        <v>275</v>
      </c>
      <c r="Z16" t="s">
        <v>273</v>
      </c>
      <c r="AA16" t="s">
        <v>273</v>
      </c>
      <c r="AB16" t="s">
        <v>273</v>
      </c>
      <c r="AC16" t="s">
        <v>273</v>
      </c>
      <c r="AD16" t="s">
        <v>277</v>
      </c>
      <c r="AE16" t="s">
        <v>276</v>
      </c>
      <c r="AG16" t="s">
        <v>276</v>
      </c>
      <c r="AH16" t="s">
        <v>277</v>
      </c>
      <c r="AN16" t="s">
        <v>271</v>
      </c>
      <c r="AT16" t="s">
        <v>271</v>
      </c>
      <c r="AU16" t="s">
        <v>271</v>
      </c>
      <c r="AV16" t="s">
        <v>271</v>
      </c>
      <c r="AX16" t="s">
        <v>278</v>
      </c>
      <c r="BH16" t="s">
        <v>279</v>
      </c>
      <c r="BI16" t="s">
        <v>279</v>
      </c>
      <c r="BJ16" t="s">
        <v>279</v>
      </c>
      <c r="BK16" t="s">
        <v>271</v>
      </c>
      <c r="BM16" t="s">
        <v>280</v>
      </c>
      <c r="BO16" t="s">
        <v>271</v>
      </c>
      <c r="BP16" t="s">
        <v>271</v>
      </c>
      <c r="BR16" t="s">
        <v>281</v>
      </c>
      <c r="BS16" t="s">
        <v>282</v>
      </c>
      <c r="BV16" t="s">
        <v>270</v>
      </c>
      <c r="BW16" t="s">
        <v>269</v>
      </c>
      <c r="BX16" t="s">
        <v>272</v>
      </c>
      <c r="BY16" t="s">
        <v>272</v>
      </c>
      <c r="BZ16" t="s">
        <v>283</v>
      </c>
      <c r="CA16" t="s">
        <v>283</v>
      </c>
      <c r="CB16" t="s">
        <v>272</v>
      </c>
      <c r="CC16" t="s">
        <v>283</v>
      </c>
      <c r="CD16" t="s">
        <v>277</v>
      </c>
      <c r="CE16" t="s">
        <v>275</v>
      </c>
      <c r="CF16" t="s">
        <v>275</v>
      </c>
      <c r="CG16" t="s">
        <v>274</v>
      </c>
      <c r="CH16" t="s">
        <v>274</v>
      </c>
      <c r="CI16" t="s">
        <v>274</v>
      </c>
      <c r="CJ16" t="s">
        <v>274</v>
      </c>
      <c r="CK16" t="s">
        <v>274</v>
      </c>
      <c r="CL16" t="s">
        <v>284</v>
      </c>
      <c r="CM16" t="s">
        <v>271</v>
      </c>
      <c r="CN16" t="s">
        <v>271</v>
      </c>
      <c r="CO16" t="s">
        <v>271</v>
      </c>
      <c r="CT16" t="s">
        <v>271</v>
      </c>
      <c r="CW16" t="s">
        <v>274</v>
      </c>
      <c r="CX16" t="s">
        <v>274</v>
      </c>
      <c r="CY16" t="s">
        <v>274</v>
      </c>
      <c r="CZ16" t="s">
        <v>274</v>
      </c>
      <c r="DA16" t="s">
        <v>274</v>
      </c>
      <c r="DB16" t="s">
        <v>271</v>
      </c>
      <c r="DC16" t="s">
        <v>271</v>
      </c>
      <c r="DD16" t="s">
        <v>271</v>
      </c>
      <c r="DE16" t="s">
        <v>269</v>
      </c>
      <c r="DH16" t="s">
        <v>285</v>
      </c>
      <c r="DI16" t="s">
        <v>285</v>
      </c>
      <c r="DK16" t="s">
        <v>269</v>
      </c>
      <c r="DL16" t="s">
        <v>286</v>
      </c>
      <c r="DN16" t="s">
        <v>269</v>
      </c>
      <c r="DO16" t="s">
        <v>269</v>
      </c>
      <c r="DQ16" t="s">
        <v>287</v>
      </c>
      <c r="DR16" t="s">
        <v>288</v>
      </c>
      <c r="DS16" t="s">
        <v>287</v>
      </c>
      <c r="DT16" t="s">
        <v>288</v>
      </c>
      <c r="DU16" t="s">
        <v>287</v>
      </c>
      <c r="DV16" t="s">
        <v>288</v>
      </c>
      <c r="DW16" t="s">
        <v>276</v>
      </c>
      <c r="DX16" t="s">
        <v>276</v>
      </c>
      <c r="DY16" t="s">
        <v>272</v>
      </c>
      <c r="DZ16" t="s">
        <v>289</v>
      </c>
      <c r="EA16" t="s">
        <v>272</v>
      </c>
      <c r="ED16" t="s">
        <v>290</v>
      </c>
      <c r="EG16" t="s">
        <v>283</v>
      </c>
      <c r="EH16" t="s">
        <v>291</v>
      </c>
      <c r="EI16" t="s">
        <v>283</v>
      </c>
      <c r="EN16" t="s">
        <v>276</v>
      </c>
      <c r="EO16" t="s">
        <v>276</v>
      </c>
      <c r="EP16" t="s">
        <v>287</v>
      </c>
      <c r="EQ16" t="s">
        <v>288</v>
      </c>
      <c r="ER16" t="s">
        <v>288</v>
      </c>
      <c r="EV16" t="s">
        <v>288</v>
      </c>
      <c r="EZ16" t="s">
        <v>272</v>
      </c>
      <c r="FA16" t="s">
        <v>272</v>
      </c>
      <c r="FB16" t="s">
        <v>283</v>
      </c>
      <c r="FC16" t="s">
        <v>283</v>
      </c>
      <c r="FD16" t="s">
        <v>292</v>
      </c>
      <c r="FE16" t="s">
        <v>292</v>
      </c>
      <c r="FG16" t="s">
        <v>277</v>
      </c>
      <c r="FH16" t="s">
        <v>277</v>
      </c>
      <c r="FI16" t="s">
        <v>274</v>
      </c>
      <c r="FJ16" t="s">
        <v>274</v>
      </c>
      <c r="FK16" t="s">
        <v>274</v>
      </c>
      <c r="FL16" t="s">
        <v>274</v>
      </c>
      <c r="FM16" t="s">
        <v>274</v>
      </c>
      <c r="FN16" t="s">
        <v>276</v>
      </c>
      <c r="FO16" t="s">
        <v>276</v>
      </c>
      <c r="FP16" t="s">
        <v>276</v>
      </c>
      <c r="FQ16" t="s">
        <v>274</v>
      </c>
      <c r="FR16" t="s">
        <v>272</v>
      </c>
      <c r="FS16" t="s">
        <v>283</v>
      </c>
      <c r="FT16" t="s">
        <v>276</v>
      </c>
      <c r="FU16" t="s">
        <v>276</v>
      </c>
    </row>
    <row r="17" spans="1:177">
      <c r="A17">
        <v>1</v>
      </c>
      <c r="B17">
        <v>1621626940</v>
      </c>
      <c r="C17">
        <v>0</v>
      </c>
      <c r="D17" t="s">
        <v>293</v>
      </c>
      <c r="E17" t="s">
        <v>294</v>
      </c>
      <c r="G17">
        <v>1621626939.25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13</v>
      </c>
      <c r="AE17">
        <v>2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295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295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295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296</v>
      </c>
      <c r="BV17">
        <v>2</v>
      </c>
      <c r="BW17">
        <v>1621626939.25</v>
      </c>
      <c r="BX17">
        <v>401.63</v>
      </c>
      <c r="BY17">
        <v>420.0225</v>
      </c>
      <c r="BZ17">
        <v>3.663285</v>
      </c>
      <c r="CA17">
        <v>0.3956695</v>
      </c>
      <c r="CB17">
        <v>393.3715</v>
      </c>
      <c r="CC17">
        <v>3.577065</v>
      </c>
      <c r="CD17">
        <v>600.1505</v>
      </c>
      <c r="CE17">
        <v>101.2175</v>
      </c>
      <c r="CF17">
        <v>0.05846585</v>
      </c>
      <c r="CG17">
        <v>13.97795</v>
      </c>
      <c r="CH17">
        <v>13.41405</v>
      </c>
      <c r="CI17">
        <v>999.9</v>
      </c>
      <c r="CJ17">
        <v>0</v>
      </c>
      <c r="CK17">
        <v>0</v>
      </c>
      <c r="CL17">
        <v>9990</v>
      </c>
      <c r="CM17">
        <v>0</v>
      </c>
      <c r="CN17">
        <v>2.37468</v>
      </c>
      <c r="CO17">
        <v>599.973</v>
      </c>
      <c r="CP17">
        <v>0.9329895</v>
      </c>
      <c r="CQ17">
        <v>0.06701075</v>
      </c>
      <c r="CR17">
        <v>0</v>
      </c>
      <c r="CS17">
        <v>991.3975</v>
      </c>
      <c r="CT17">
        <v>4.99951</v>
      </c>
      <c r="CU17">
        <v>5768.48</v>
      </c>
      <c r="CV17">
        <v>4813.865</v>
      </c>
      <c r="CW17">
        <v>34.937</v>
      </c>
      <c r="CX17">
        <v>38.937</v>
      </c>
      <c r="CY17">
        <v>37.437</v>
      </c>
      <c r="CZ17">
        <v>38.437</v>
      </c>
      <c r="DA17">
        <v>36.75</v>
      </c>
      <c r="DB17">
        <v>555.105</v>
      </c>
      <c r="DC17">
        <v>39.87</v>
      </c>
      <c r="DD17">
        <v>0</v>
      </c>
      <c r="DE17">
        <v>1621626944.1</v>
      </c>
      <c r="DF17">
        <v>0</v>
      </c>
      <c r="DG17">
        <v>992.569076923077</v>
      </c>
      <c r="DH17">
        <v>-11.6815042810591</v>
      </c>
      <c r="DI17">
        <v>-68.2276923045324</v>
      </c>
      <c r="DJ17">
        <v>5775.36846153846</v>
      </c>
      <c r="DK17">
        <v>15</v>
      </c>
      <c r="DL17">
        <v>1621626892</v>
      </c>
      <c r="DM17" t="s">
        <v>297</v>
      </c>
      <c r="DN17">
        <v>1621626875.5</v>
      </c>
      <c r="DO17">
        <v>1621626892</v>
      </c>
      <c r="DP17">
        <v>2</v>
      </c>
      <c r="DQ17">
        <v>-0.088</v>
      </c>
      <c r="DR17">
        <v>0.038</v>
      </c>
      <c r="DS17">
        <v>8.382</v>
      </c>
      <c r="DT17">
        <v>0.051</v>
      </c>
      <c r="DU17">
        <v>420</v>
      </c>
      <c r="DV17">
        <v>0</v>
      </c>
      <c r="DW17">
        <v>0.49</v>
      </c>
      <c r="DX17">
        <v>0.06</v>
      </c>
      <c r="DY17">
        <v>-18.3356975609756</v>
      </c>
      <c r="DZ17">
        <v>-0.224609059233435</v>
      </c>
      <c r="EA17">
        <v>0.0941523945987851</v>
      </c>
      <c r="EB17">
        <v>1</v>
      </c>
      <c r="EC17">
        <v>993.254529411765</v>
      </c>
      <c r="ED17">
        <v>-13.3328038061845</v>
      </c>
      <c r="EE17">
        <v>1.34823545323887</v>
      </c>
      <c r="EF17">
        <v>0</v>
      </c>
      <c r="EG17">
        <v>3.27516024390244</v>
      </c>
      <c r="EH17">
        <v>-0.0303834146341467</v>
      </c>
      <c r="EI17">
        <v>0.00376942674544714</v>
      </c>
      <c r="EJ17">
        <v>1</v>
      </c>
      <c r="EK17">
        <v>2</v>
      </c>
      <c r="EL17">
        <v>3</v>
      </c>
      <c r="EM17" t="s">
        <v>298</v>
      </c>
      <c r="EN17">
        <v>100</v>
      </c>
      <c r="EO17">
        <v>100</v>
      </c>
      <c r="EP17">
        <v>8.259</v>
      </c>
      <c r="EQ17">
        <v>0.0862</v>
      </c>
      <c r="ER17">
        <v>5.07444362199048</v>
      </c>
      <c r="ES17">
        <v>0.0095515401478521</v>
      </c>
      <c r="ET17">
        <v>-4.08282145803731e-06</v>
      </c>
      <c r="EU17">
        <v>9.61633180237613e-10</v>
      </c>
      <c r="EV17">
        <v>0.0475103132414239</v>
      </c>
      <c r="EW17">
        <v>0.00964955815971448</v>
      </c>
      <c r="EX17">
        <v>0.000351754833574242</v>
      </c>
      <c r="EY17">
        <v>-6.74969522547015e-06</v>
      </c>
      <c r="EZ17">
        <v>-4</v>
      </c>
      <c r="FA17">
        <v>2054</v>
      </c>
      <c r="FB17">
        <v>1</v>
      </c>
      <c r="FC17">
        <v>24</v>
      </c>
      <c r="FD17">
        <v>1.1</v>
      </c>
      <c r="FE17">
        <v>0.8</v>
      </c>
      <c r="FF17">
        <v>2</v>
      </c>
      <c r="FG17">
        <v>626.817</v>
      </c>
      <c r="FH17">
        <v>385.478</v>
      </c>
      <c r="FI17">
        <v>8.2298</v>
      </c>
      <c r="FJ17">
        <v>25.967</v>
      </c>
      <c r="FK17">
        <v>29.9979</v>
      </c>
      <c r="FL17">
        <v>25.9476</v>
      </c>
      <c r="FM17">
        <v>25.9266</v>
      </c>
      <c r="FN17">
        <v>20.9854</v>
      </c>
      <c r="FO17">
        <v>100</v>
      </c>
      <c r="FP17">
        <v>0</v>
      </c>
      <c r="FQ17">
        <v>8.34</v>
      </c>
      <c r="FR17">
        <v>420</v>
      </c>
      <c r="FS17">
        <v>0</v>
      </c>
      <c r="FT17">
        <v>100.214</v>
      </c>
      <c r="FU17">
        <v>100.57</v>
      </c>
    </row>
    <row r="18" spans="1:177">
      <c r="A18">
        <v>2</v>
      </c>
      <c r="B18">
        <v>1621626955</v>
      </c>
      <c r="C18">
        <v>15</v>
      </c>
      <c r="D18" t="s">
        <v>299</v>
      </c>
      <c r="E18" t="s">
        <v>300</v>
      </c>
      <c r="G18">
        <v>1621626954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12</v>
      </c>
      <c r="AE18">
        <v>2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295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295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295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296</v>
      </c>
      <c r="BV18">
        <v>2</v>
      </c>
      <c r="BW18">
        <v>1621626954</v>
      </c>
      <c r="BX18">
        <v>401.616666666667</v>
      </c>
      <c r="BY18">
        <v>420.091666666667</v>
      </c>
      <c r="BZ18">
        <v>3.66617666666667</v>
      </c>
      <c r="CA18">
        <v>0.395424</v>
      </c>
      <c r="CB18">
        <v>393.358333333333</v>
      </c>
      <c r="CC18">
        <v>3.57992666666667</v>
      </c>
      <c r="CD18">
        <v>599.992</v>
      </c>
      <c r="CE18">
        <v>101.215666666667</v>
      </c>
      <c r="CF18">
        <v>0.0589880666666667</v>
      </c>
      <c r="CG18">
        <v>13.9927</v>
      </c>
      <c r="CH18">
        <v>13.4330666666667</v>
      </c>
      <c r="CI18">
        <v>999.9</v>
      </c>
      <c r="CJ18">
        <v>0</v>
      </c>
      <c r="CK18">
        <v>0</v>
      </c>
      <c r="CL18">
        <v>10040</v>
      </c>
      <c r="CM18">
        <v>0</v>
      </c>
      <c r="CN18">
        <v>2.39729666666667</v>
      </c>
      <c r="CO18">
        <v>600.037666666667</v>
      </c>
      <c r="CP18">
        <v>0.932995333333333</v>
      </c>
      <c r="CQ18">
        <v>0.0670049</v>
      </c>
      <c r="CR18">
        <v>0</v>
      </c>
      <c r="CS18">
        <v>989.861333333333</v>
      </c>
      <c r="CT18">
        <v>4.99951</v>
      </c>
      <c r="CU18">
        <v>5759.45666666667</v>
      </c>
      <c r="CV18">
        <v>4814.39666666667</v>
      </c>
      <c r="CW18">
        <v>34.937</v>
      </c>
      <c r="CX18">
        <v>38.937</v>
      </c>
      <c r="CY18">
        <v>37.437</v>
      </c>
      <c r="CZ18">
        <v>38.437</v>
      </c>
      <c r="DA18">
        <v>36.75</v>
      </c>
      <c r="DB18">
        <v>555.166666666667</v>
      </c>
      <c r="DC18">
        <v>39.87</v>
      </c>
      <c r="DD18">
        <v>0</v>
      </c>
      <c r="DE18">
        <v>1621626959.1</v>
      </c>
      <c r="DF18">
        <v>0</v>
      </c>
      <c r="DG18">
        <v>990.23428</v>
      </c>
      <c r="DH18">
        <v>-6.90430771141786</v>
      </c>
      <c r="DI18">
        <v>-36.443076901933</v>
      </c>
      <c r="DJ18">
        <v>5761.6032</v>
      </c>
      <c r="DK18">
        <v>15</v>
      </c>
      <c r="DL18">
        <v>1621626892</v>
      </c>
      <c r="DM18" t="s">
        <v>297</v>
      </c>
      <c r="DN18">
        <v>1621626875.5</v>
      </c>
      <c r="DO18">
        <v>1621626892</v>
      </c>
      <c r="DP18">
        <v>2</v>
      </c>
      <c r="DQ18">
        <v>-0.088</v>
      </c>
      <c r="DR18">
        <v>0.038</v>
      </c>
      <c r="DS18">
        <v>8.382</v>
      </c>
      <c r="DT18">
        <v>0.051</v>
      </c>
      <c r="DU18">
        <v>420</v>
      </c>
      <c r="DV18">
        <v>0</v>
      </c>
      <c r="DW18">
        <v>0.49</v>
      </c>
      <c r="DX18">
        <v>0.06</v>
      </c>
      <c r="DY18">
        <v>-18.3798048780488</v>
      </c>
      <c r="DZ18">
        <v>-0.0536843205574883</v>
      </c>
      <c r="EA18">
        <v>0.0881785631579177</v>
      </c>
      <c r="EB18">
        <v>1</v>
      </c>
      <c r="EC18">
        <v>990.693264705882</v>
      </c>
      <c r="ED18">
        <v>-8.33996211260003</v>
      </c>
      <c r="EE18">
        <v>0.852177774494586</v>
      </c>
      <c r="EF18">
        <v>1</v>
      </c>
      <c r="EG18">
        <v>3.27181536585366</v>
      </c>
      <c r="EH18">
        <v>-0.00139108013936875</v>
      </c>
      <c r="EI18">
        <v>0.00245069138831989</v>
      </c>
      <c r="EJ18">
        <v>1</v>
      </c>
      <c r="EK18">
        <v>3</v>
      </c>
      <c r="EL18">
        <v>3</v>
      </c>
      <c r="EM18" t="s">
        <v>301</v>
      </c>
      <c r="EN18">
        <v>100</v>
      </c>
      <c r="EO18">
        <v>100</v>
      </c>
      <c r="EP18">
        <v>8.259</v>
      </c>
      <c r="EQ18">
        <v>0.0863</v>
      </c>
      <c r="ER18">
        <v>5.07444362199048</v>
      </c>
      <c r="ES18">
        <v>0.0095515401478521</v>
      </c>
      <c r="ET18">
        <v>-4.08282145803731e-06</v>
      </c>
      <c r="EU18">
        <v>9.61633180237613e-10</v>
      </c>
      <c r="EV18">
        <v>0.0475103132414239</v>
      </c>
      <c r="EW18">
        <v>0.00964955815971448</v>
      </c>
      <c r="EX18">
        <v>0.000351754833574242</v>
      </c>
      <c r="EY18">
        <v>-6.74969522547015e-06</v>
      </c>
      <c r="EZ18">
        <v>-4</v>
      </c>
      <c r="FA18">
        <v>2054</v>
      </c>
      <c r="FB18">
        <v>1</v>
      </c>
      <c r="FC18">
        <v>24</v>
      </c>
      <c r="FD18">
        <v>1.3</v>
      </c>
      <c r="FE18">
        <v>1.1</v>
      </c>
      <c r="FF18">
        <v>2</v>
      </c>
      <c r="FG18">
        <v>627.966</v>
      </c>
      <c r="FH18">
        <v>385.478</v>
      </c>
      <c r="FI18">
        <v>8.80044</v>
      </c>
      <c r="FJ18">
        <v>25.9648</v>
      </c>
      <c r="FK18">
        <v>29.9987</v>
      </c>
      <c r="FL18">
        <v>25.9454</v>
      </c>
      <c r="FM18">
        <v>25.9266</v>
      </c>
      <c r="FN18">
        <v>20.9859</v>
      </c>
      <c r="FO18">
        <v>100</v>
      </c>
      <c r="FP18">
        <v>0</v>
      </c>
      <c r="FQ18">
        <v>8.88</v>
      </c>
      <c r="FR18">
        <v>420</v>
      </c>
      <c r="FS18">
        <v>0</v>
      </c>
      <c r="FT18">
        <v>100.22</v>
      </c>
      <c r="FU18">
        <v>100.574</v>
      </c>
    </row>
    <row r="19" spans="1:177">
      <c r="A19">
        <v>3</v>
      </c>
      <c r="B19">
        <v>1621626970</v>
      </c>
      <c r="C19">
        <v>30</v>
      </c>
      <c r="D19" t="s">
        <v>302</v>
      </c>
      <c r="E19" t="s">
        <v>303</v>
      </c>
      <c r="G19">
        <v>1621626969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12</v>
      </c>
      <c r="AE19">
        <v>2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295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295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295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296</v>
      </c>
      <c r="BV19">
        <v>2</v>
      </c>
      <c r="BW19">
        <v>1621626969</v>
      </c>
      <c r="BX19">
        <v>401.633</v>
      </c>
      <c r="BY19">
        <v>419.855666666667</v>
      </c>
      <c r="BZ19">
        <v>3.67277</v>
      </c>
      <c r="CA19">
        <v>0.391497</v>
      </c>
      <c r="CB19">
        <v>393.375</v>
      </c>
      <c r="CC19">
        <v>3.58643666666667</v>
      </c>
      <c r="CD19">
        <v>599.985666666667</v>
      </c>
      <c r="CE19">
        <v>101.216</v>
      </c>
      <c r="CF19">
        <v>0.0587271333333333</v>
      </c>
      <c r="CG19">
        <v>14.1158666666667</v>
      </c>
      <c r="CH19">
        <v>13.5406666666667</v>
      </c>
      <c r="CI19">
        <v>999.9</v>
      </c>
      <c r="CJ19">
        <v>0</v>
      </c>
      <c r="CK19">
        <v>0</v>
      </c>
      <c r="CL19">
        <v>10023.3333333333</v>
      </c>
      <c r="CM19">
        <v>0</v>
      </c>
      <c r="CN19">
        <v>2.48776</v>
      </c>
      <c r="CO19">
        <v>599.929</v>
      </c>
      <c r="CP19">
        <v>0.932983666666667</v>
      </c>
      <c r="CQ19">
        <v>0.0670166</v>
      </c>
      <c r="CR19">
        <v>0</v>
      </c>
      <c r="CS19">
        <v>985.626333333333</v>
      </c>
      <c r="CT19">
        <v>4.99951</v>
      </c>
      <c r="CU19">
        <v>5741.13</v>
      </c>
      <c r="CV19">
        <v>4813.5</v>
      </c>
      <c r="CW19">
        <v>34.937</v>
      </c>
      <c r="CX19">
        <v>38.937</v>
      </c>
      <c r="CY19">
        <v>37.437</v>
      </c>
      <c r="CZ19">
        <v>38.437</v>
      </c>
      <c r="DA19">
        <v>36.75</v>
      </c>
      <c r="DB19">
        <v>555.063333333333</v>
      </c>
      <c r="DC19">
        <v>39.87</v>
      </c>
      <c r="DD19">
        <v>0</v>
      </c>
      <c r="DE19">
        <v>1621626974.1</v>
      </c>
      <c r="DF19">
        <v>0</v>
      </c>
      <c r="DG19">
        <v>987.340230769231</v>
      </c>
      <c r="DH19">
        <v>-16.345846158089</v>
      </c>
      <c r="DI19">
        <v>-73.0082051366516</v>
      </c>
      <c r="DJ19">
        <v>5749.98884615385</v>
      </c>
      <c r="DK19">
        <v>15</v>
      </c>
      <c r="DL19">
        <v>1621626892</v>
      </c>
      <c r="DM19" t="s">
        <v>297</v>
      </c>
      <c r="DN19">
        <v>1621626875.5</v>
      </c>
      <c r="DO19">
        <v>1621626892</v>
      </c>
      <c r="DP19">
        <v>2</v>
      </c>
      <c r="DQ19">
        <v>-0.088</v>
      </c>
      <c r="DR19">
        <v>0.038</v>
      </c>
      <c r="DS19">
        <v>8.382</v>
      </c>
      <c r="DT19">
        <v>0.051</v>
      </c>
      <c r="DU19">
        <v>420</v>
      </c>
      <c r="DV19">
        <v>0</v>
      </c>
      <c r="DW19">
        <v>0.49</v>
      </c>
      <c r="DX19">
        <v>0.06</v>
      </c>
      <c r="DY19">
        <v>-18.3453073170732</v>
      </c>
      <c r="DZ19">
        <v>0.345006271776976</v>
      </c>
      <c r="EA19">
        <v>0.210323058580962</v>
      </c>
      <c r="EB19">
        <v>1</v>
      </c>
      <c r="EC19">
        <v>988.017088235294</v>
      </c>
      <c r="ED19">
        <v>-14.0204652731367</v>
      </c>
      <c r="EE19">
        <v>1.41962694701288</v>
      </c>
      <c r="EF19">
        <v>0</v>
      </c>
      <c r="EG19">
        <v>3.2695487804878</v>
      </c>
      <c r="EH19">
        <v>-0.0299048780487822</v>
      </c>
      <c r="EI19">
        <v>0.0149733037550855</v>
      </c>
      <c r="EJ19">
        <v>1</v>
      </c>
      <c r="EK19">
        <v>2</v>
      </c>
      <c r="EL19">
        <v>3</v>
      </c>
      <c r="EM19" t="s">
        <v>298</v>
      </c>
      <c r="EN19">
        <v>100</v>
      </c>
      <c r="EO19">
        <v>100</v>
      </c>
      <c r="EP19">
        <v>8.259</v>
      </c>
      <c r="EQ19">
        <v>0.0863</v>
      </c>
      <c r="ER19">
        <v>5.07444362199048</v>
      </c>
      <c r="ES19">
        <v>0.0095515401478521</v>
      </c>
      <c r="ET19">
        <v>-4.08282145803731e-06</v>
      </c>
      <c r="EU19">
        <v>9.61633180237613e-10</v>
      </c>
      <c r="EV19">
        <v>0.0475103132414239</v>
      </c>
      <c r="EW19">
        <v>0.00964955815971448</v>
      </c>
      <c r="EX19">
        <v>0.000351754833574242</v>
      </c>
      <c r="EY19">
        <v>-6.74969522547015e-06</v>
      </c>
      <c r="EZ19">
        <v>-4</v>
      </c>
      <c r="FA19">
        <v>2054</v>
      </c>
      <c r="FB19">
        <v>1</v>
      </c>
      <c r="FC19">
        <v>24</v>
      </c>
      <c r="FD19">
        <v>1.6</v>
      </c>
      <c r="FE19">
        <v>1.3</v>
      </c>
      <c r="FF19">
        <v>2</v>
      </c>
      <c r="FG19">
        <v>628.087</v>
      </c>
      <c r="FH19">
        <v>384.68</v>
      </c>
      <c r="FI19">
        <v>9.30737</v>
      </c>
      <c r="FJ19">
        <v>25.9582</v>
      </c>
      <c r="FK19">
        <v>29.9992</v>
      </c>
      <c r="FL19">
        <v>25.9432</v>
      </c>
      <c r="FM19">
        <v>25.9245</v>
      </c>
      <c r="FN19">
        <v>20.9911</v>
      </c>
      <c r="FO19">
        <v>100</v>
      </c>
      <c r="FP19">
        <v>0</v>
      </c>
      <c r="FQ19">
        <v>9.35</v>
      </c>
      <c r="FR19">
        <v>420</v>
      </c>
      <c r="FS19">
        <v>0</v>
      </c>
      <c r="FT19">
        <v>100.217</v>
      </c>
      <c r="FU19">
        <v>100.576</v>
      </c>
    </row>
    <row r="20" spans="1:177">
      <c r="A20">
        <v>4</v>
      </c>
      <c r="B20">
        <v>1621626985</v>
      </c>
      <c r="C20">
        <v>45</v>
      </c>
      <c r="D20" t="s">
        <v>304</v>
      </c>
      <c r="E20" t="s">
        <v>305</v>
      </c>
      <c r="G20">
        <v>1621626984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11</v>
      </c>
      <c r="AE20">
        <v>2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295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295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295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296</v>
      </c>
      <c r="BV20">
        <v>2</v>
      </c>
      <c r="BW20">
        <v>1621626984</v>
      </c>
      <c r="BX20">
        <v>401.465666666667</v>
      </c>
      <c r="BY20">
        <v>419.97</v>
      </c>
      <c r="BZ20">
        <v>3.68317</v>
      </c>
      <c r="CA20">
        <v>0.395613</v>
      </c>
      <c r="CB20">
        <v>393.208</v>
      </c>
      <c r="CC20">
        <v>3.59672</v>
      </c>
      <c r="CD20">
        <v>600.034</v>
      </c>
      <c r="CE20">
        <v>101.217666666667</v>
      </c>
      <c r="CF20">
        <v>0.0587998333333333</v>
      </c>
      <c r="CG20">
        <v>14.2175</v>
      </c>
      <c r="CH20">
        <v>13.6489333333333</v>
      </c>
      <c r="CI20">
        <v>999.9</v>
      </c>
      <c r="CJ20">
        <v>0</v>
      </c>
      <c r="CK20">
        <v>0</v>
      </c>
      <c r="CL20">
        <v>9991.66666666667</v>
      </c>
      <c r="CM20">
        <v>0</v>
      </c>
      <c r="CN20">
        <v>2.48776</v>
      </c>
      <c r="CO20">
        <v>599.925666666667</v>
      </c>
      <c r="CP20">
        <v>0.932983666666667</v>
      </c>
      <c r="CQ20">
        <v>0.0670166</v>
      </c>
      <c r="CR20">
        <v>0</v>
      </c>
      <c r="CS20">
        <v>982.321666666667</v>
      </c>
      <c r="CT20">
        <v>4.99951</v>
      </c>
      <c r="CU20">
        <v>5721.87666666667</v>
      </c>
      <c r="CV20">
        <v>4813.47333333333</v>
      </c>
      <c r="CW20">
        <v>34.8956666666667</v>
      </c>
      <c r="CX20">
        <v>38.937</v>
      </c>
      <c r="CY20">
        <v>37.437</v>
      </c>
      <c r="CZ20">
        <v>38.4163333333333</v>
      </c>
      <c r="DA20">
        <v>36.687</v>
      </c>
      <c r="DB20">
        <v>555.056666666667</v>
      </c>
      <c r="DC20">
        <v>39.87</v>
      </c>
      <c r="DD20">
        <v>0</v>
      </c>
      <c r="DE20">
        <v>1621626989.1</v>
      </c>
      <c r="DF20">
        <v>0</v>
      </c>
      <c r="DG20">
        <v>983.80696</v>
      </c>
      <c r="DH20">
        <v>-14.1869230997277</v>
      </c>
      <c r="DI20">
        <v>-78.6007693941202</v>
      </c>
      <c r="DJ20">
        <v>5730.9912</v>
      </c>
      <c r="DK20">
        <v>15</v>
      </c>
      <c r="DL20">
        <v>1621626892</v>
      </c>
      <c r="DM20" t="s">
        <v>297</v>
      </c>
      <c r="DN20">
        <v>1621626875.5</v>
      </c>
      <c r="DO20">
        <v>1621626892</v>
      </c>
      <c r="DP20">
        <v>2</v>
      </c>
      <c r="DQ20">
        <v>-0.088</v>
      </c>
      <c r="DR20">
        <v>0.038</v>
      </c>
      <c r="DS20">
        <v>8.382</v>
      </c>
      <c r="DT20">
        <v>0.051</v>
      </c>
      <c r="DU20">
        <v>420</v>
      </c>
      <c r="DV20">
        <v>0</v>
      </c>
      <c r="DW20">
        <v>0.49</v>
      </c>
      <c r="DX20">
        <v>0.06</v>
      </c>
      <c r="DY20">
        <v>-18.3868073170732</v>
      </c>
      <c r="DZ20">
        <v>-0.295609756097589</v>
      </c>
      <c r="EA20">
        <v>0.281803177629476</v>
      </c>
      <c r="EB20">
        <v>1</v>
      </c>
      <c r="EC20">
        <v>984.525676470588</v>
      </c>
      <c r="ED20">
        <v>-13.5921624865541</v>
      </c>
      <c r="EE20">
        <v>1.3498730816285</v>
      </c>
      <c r="EF20">
        <v>0</v>
      </c>
      <c r="EG20">
        <v>3.27628707317073</v>
      </c>
      <c r="EH20">
        <v>0.0806149128919916</v>
      </c>
      <c r="EI20">
        <v>0.0170554755164494</v>
      </c>
      <c r="EJ20">
        <v>1</v>
      </c>
      <c r="EK20">
        <v>2</v>
      </c>
      <c r="EL20">
        <v>3</v>
      </c>
      <c r="EM20" t="s">
        <v>298</v>
      </c>
      <c r="EN20">
        <v>100</v>
      </c>
      <c r="EO20">
        <v>100</v>
      </c>
      <c r="EP20">
        <v>8.257</v>
      </c>
      <c r="EQ20">
        <v>0.0864</v>
      </c>
      <c r="ER20">
        <v>5.07444362199048</v>
      </c>
      <c r="ES20">
        <v>0.0095515401478521</v>
      </c>
      <c r="ET20">
        <v>-4.08282145803731e-06</v>
      </c>
      <c r="EU20">
        <v>9.61633180237613e-10</v>
      </c>
      <c r="EV20">
        <v>0.0475103132414239</v>
      </c>
      <c r="EW20">
        <v>0.00964955815971448</v>
      </c>
      <c r="EX20">
        <v>0.000351754833574242</v>
      </c>
      <c r="EY20">
        <v>-6.74969522547015e-06</v>
      </c>
      <c r="EZ20">
        <v>-4</v>
      </c>
      <c r="FA20">
        <v>2054</v>
      </c>
      <c r="FB20">
        <v>1</v>
      </c>
      <c r="FC20">
        <v>24</v>
      </c>
      <c r="FD20">
        <v>1.8</v>
      </c>
      <c r="FE20">
        <v>1.6</v>
      </c>
      <c r="FF20">
        <v>2</v>
      </c>
      <c r="FG20">
        <v>628.478</v>
      </c>
      <c r="FH20">
        <v>385</v>
      </c>
      <c r="FI20">
        <v>9.80479</v>
      </c>
      <c r="FJ20">
        <v>25.9516</v>
      </c>
      <c r="FK20">
        <v>29.9988</v>
      </c>
      <c r="FL20">
        <v>25.9389</v>
      </c>
      <c r="FM20">
        <v>25.9223</v>
      </c>
      <c r="FN20">
        <v>20.9851</v>
      </c>
      <c r="FO20">
        <v>100</v>
      </c>
      <c r="FP20">
        <v>0</v>
      </c>
      <c r="FQ20">
        <v>9.88</v>
      </c>
      <c r="FR20">
        <v>420</v>
      </c>
      <c r="FS20">
        <v>0</v>
      </c>
      <c r="FT20">
        <v>100.218</v>
      </c>
      <c r="FU20">
        <v>100.572</v>
      </c>
    </row>
    <row r="21" spans="1:177">
      <c r="A21">
        <v>5</v>
      </c>
      <c r="B21">
        <v>1621627000</v>
      </c>
      <c r="C21">
        <v>60</v>
      </c>
      <c r="D21" t="s">
        <v>306</v>
      </c>
      <c r="E21" t="s">
        <v>307</v>
      </c>
      <c r="G21">
        <v>1621626999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12</v>
      </c>
      <c r="AE21">
        <v>2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295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295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295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296</v>
      </c>
      <c r="BV21">
        <v>2</v>
      </c>
      <c r="BW21">
        <v>1621626999</v>
      </c>
      <c r="BX21">
        <v>401.505</v>
      </c>
      <c r="BY21">
        <v>419.958333333333</v>
      </c>
      <c r="BZ21">
        <v>3.69919</v>
      </c>
      <c r="CA21">
        <v>0.395414666666667</v>
      </c>
      <c r="CB21">
        <v>393.247333333333</v>
      </c>
      <c r="CC21">
        <v>3.61255</v>
      </c>
      <c r="CD21">
        <v>599.876333333333</v>
      </c>
      <c r="CE21">
        <v>101.213666666667</v>
      </c>
      <c r="CF21">
        <v>0.0586327</v>
      </c>
      <c r="CG21">
        <v>14.3489666666667</v>
      </c>
      <c r="CH21">
        <v>13.7589333333333</v>
      </c>
      <c r="CI21">
        <v>999.9</v>
      </c>
      <c r="CJ21">
        <v>0</v>
      </c>
      <c r="CK21">
        <v>0</v>
      </c>
      <c r="CL21">
        <v>10000</v>
      </c>
      <c r="CM21">
        <v>0</v>
      </c>
      <c r="CN21">
        <v>2.48776</v>
      </c>
      <c r="CO21">
        <v>599.944333333333</v>
      </c>
      <c r="CP21">
        <v>0.932983666666667</v>
      </c>
      <c r="CQ21">
        <v>0.0670166</v>
      </c>
      <c r="CR21">
        <v>0</v>
      </c>
      <c r="CS21">
        <v>978.686666666667</v>
      </c>
      <c r="CT21">
        <v>4.99951</v>
      </c>
      <c r="CU21">
        <v>5701.44333333333</v>
      </c>
      <c r="CV21">
        <v>4813.62333333333</v>
      </c>
      <c r="CW21">
        <v>34.875</v>
      </c>
      <c r="CX21">
        <v>38.937</v>
      </c>
      <c r="CY21">
        <v>37.437</v>
      </c>
      <c r="CZ21">
        <v>38.3956666666667</v>
      </c>
      <c r="DA21">
        <v>36.708</v>
      </c>
      <c r="DB21">
        <v>555.076666666667</v>
      </c>
      <c r="DC21">
        <v>39.87</v>
      </c>
      <c r="DD21">
        <v>0</v>
      </c>
      <c r="DE21">
        <v>1621627004.1</v>
      </c>
      <c r="DF21">
        <v>0</v>
      </c>
      <c r="DG21">
        <v>980.334538461539</v>
      </c>
      <c r="DH21">
        <v>-14.8369914426671</v>
      </c>
      <c r="DI21">
        <v>-87.7565810862133</v>
      </c>
      <c r="DJ21">
        <v>5710.63538461539</v>
      </c>
      <c r="DK21">
        <v>15</v>
      </c>
      <c r="DL21">
        <v>1621626892</v>
      </c>
      <c r="DM21" t="s">
        <v>297</v>
      </c>
      <c r="DN21">
        <v>1621626875.5</v>
      </c>
      <c r="DO21">
        <v>1621626892</v>
      </c>
      <c r="DP21">
        <v>2</v>
      </c>
      <c r="DQ21">
        <v>-0.088</v>
      </c>
      <c r="DR21">
        <v>0.038</v>
      </c>
      <c r="DS21">
        <v>8.382</v>
      </c>
      <c r="DT21">
        <v>0.051</v>
      </c>
      <c r="DU21">
        <v>420</v>
      </c>
      <c r="DV21">
        <v>0</v>
      </c>
      <c r="DW21">
        <v>0.49</v>
      </c>
      <c r="DX21">
        <v>0.06</v>
      </c>
      <c r="DY21">
        <v>-18.5098</v>
      </c>
      <c r="DZ21">
        <v>-0.187151916376332</v>
      </c>
      <c r="EA21">
        <v>0.122249676542043</v>
      </c>
      <c r="EB21">
        <v>1</v>
      </c>
      <c r="EC21">
        <v>981.050647058824</v>
      </c>
      <c r="ED21">
        <v>-14.5186102416441</v>
      </c>
      <c r="EE21">
        <v>1.44132093993777</v>
      </c>
      <c r="EF21">
        <v>0</v>
      </c>
      <c r="EG21">
        <v>3.29126463414634</v>
      </c>
      <c r="EH21">
        <v>0.0601036933797929</v>
      </c>
      <c r="EI21">
        <v>0.00632904111627638</v>
      </c>
      <c r="EJ21">
        <v>1</v>
      </c>
      <c r="EK21">
        <v>2</v>
      </c>
      <c r="EL21">
        <v>3</v>
      </c>
      <c r="EM21" t="s">
        <v>298</v>
      </c>
      <c r="EN21">
        <v>100</v>
      </c>
      <c r="EO21">
        <v>100</v>
      </c>
      <c r="EP21">
        <v>8.258</v>
      </c>
      <c r="EQ21">
        <v>0.0867</v>
      </c>
      <c r="ER21">
        <v>5.07444362199048</v>
      </c>
      <c r="ES21">
        <v>0.0095515401478521</v>
      </c>
      <c r="ET21">
        <v>-4.08282145803731e-06</v>
      </c>
      <c r="EU21">
        <v>9.61633180237613e-10</v>
      </c>
      <c r="EV21">
        <v>0.0475103132414239</v>
      </c>
      <c r="EW21">
        <v>0.00964955815971448</v>
      </c>
      <c r="EX21">
        <v>0.000351754833574242</v>
      </c>
      <c r="EY21">
        <v>-6.74969522547015e-06</v>
      </c>
      <c r="EZ21">
        <v>-4</v>
      </c>
      <c r="FA21">
        <v>2054</v>
      </c>
      <c r="FB21">
        <v>1</v>
      </c>
      <c r="FC21">
        <v>24</v>
      </c>
      <c r="FD21">
        <v>2.1</v>
      </c>
      <c r="FE21">
        <v>1.8</v>
      </c>
      <c r="FF21">
        <v>2</v>
      </c>
      <c r="FG21">
        <v>627.572</v>
      </c>
      <c r="FH21">
        <v>384.857</v>
      </c>
      <c r="FI21">
        <v>10.3079</v>
      </c>
      <c r="FJ21">
        <v>25.9407</v>
      </c>
      <c r="FK21">
        <v>29.9989</v>
      </c>
      <c r="FL21">
        <v>25.9367</v>
      </c>
      <c r="FM21">
        <v>25.918</v>
      </c>
      <c r="FN21">
        <v>20.982</v>
      </c>
      <c r="FO21">
        <v>100</v>
      </c>
      <c r="FP21">
        <v>0</v>
      </c>
      <c r="FQ21">
        <v>10.36</v>
      </c>
      <c r="FR21">
        <v>420</v>
      </c>
      <c r="FS21">
        <v>0</v>
      </c>
      <c r="FT21">
        <v>100.22</v>
      </c>
      <c r="FU21">
        <v>100.574</v>
      </c>
    </row>
    <row r="22" spans="1:177">
      <c r="A22">
        <v>6</v>
      </c>
      <c r="B22">
        <v>1621627015</v>
      </c>
      <c r="C22">
        <v>75</v>
      </c>
      <c r="D22" t="s">
        <v>308</v>
      </c>
      <c r="E22" t="s">
        <v>309</v>
      </c>
      <c r="G22">
        <v>1621627014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12</v>
      </c>
      <c r="AE22">
        <v>2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295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295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295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296</v>
      </c>
      <c r="BV22">
        <v>2</v>
      </c>
      <c r="BW22">
        <v>1621627014</v>
      </c>
      <c r="BX22">
        <v>401.371333333333</v>
      </c>
      <c r="BY22">
        <v>420.029333333333</v>
      </c>
      <c r="BZ22">
        <v>3.71792666666667</v>
      </c>
      <c r="CA22">
        <v>0.394719666666667</v>
      </c>
      <c r="CB22">
        <v>393.115</v>
      </c>
      <c r="CC22">
        <v>3.63106333333333</v>
      </c>
      <c r="CD22">
        <v>599.809666666667</v>
      </c>
      <c r="CE22">
        <v>101.214666666667</v>
      </c>
      <c r="CF22">
        <v>0.0579385333333333</v>
      </c>
      <c r="CG22">
        <v>14.466</v>
      </c>
      <c r="CH22">
        <v>13.8500333333333</v>
      </c>
      <c r="CI22">
        <v>999.9</v>
      </c>
      <c r="CJ22">
        <v>0</v>
      </c>
      <c r="CK22">
        <v>0</v>
      </c>
      <c r="CL22">
        <v>10008.3333333333</v>
      </c>
      <c r="CM22">
        <v>0</v>
      </c>
      <c r="CN22">
        <v>2.48776</v>
      </c>
      <c r="CO22">
        <v>600.041</v>
      </c>
      <c r="CP22">
        <v>0.932995333333333</v>
      </c>
      <c r="CQ22">
        <v>0.0670049</v>
      </c>
      <c r="CR22">
        <v>0</v>
      </c>
      <c r="CS22">
        <v>976.022</v>
      </c>
      <c r="CT22">
        <v>4.99951</v>
      </c>
      <c r="CU22">
        <v>5686.61333333333</v>
      </c>
      <c r="CV22">
        <v>4814.42</v>
      </c>
      <c r="CW22">
        <v>34.875</v>
      </c>
      <c r="CX22">
        <v>38.9163333333333</v>
      </c>
      <c r="CY22">
        <v>37.437</v>
      </c>
      <c r="CZ22">
        <v>38.375</v>
      </c>
      <c r="DA22">
        <v>36.708</v>
      </c>
      <c r="DB22">
        <v>555.17</v>
      </c>
      <c r="DC22">
        <v>39.87</v>
      </c>
      <c r="DD22">
        <v>0</v>
      </c>
      <c r="DE22">
        <v>1621627019.1</v>
      </c>
      <c r="DF22">
        <v>0</v>
      </c>
      <c r="DG22">
        <v>977.02112</v>
      </c>
      <c r="DH22">
        <v>-9.60230770138419</v>
      </c>
      <c r="DI22">
        <v>-55.0284615959051</v>
      </c>
      <c r="DJ22">
        <v>5691.5036</v>
      </c>
      <c r="DK22">
        <v>15</v>
      </c>
      <c r="DL22">
        <v>1621626892</v>
      </c>
      <c r="DM22" t="s">
        <v>297</v>
      </c>
      <c r="DN22">
        <v>1621626875.5</v>
      </c>
      <c r="DO22">
        <v>1621626892</v>
      </c>
      <c r="DP22">
        <v>2</v>
      </c>
      <c r="DQ22">
        <v>-0.088</v>
      </c>
      <c r="DR22">
        <v>0.038</v>
      </c>
      <c r="DS22">
        <v>8.382</v>
      </c>
      <c r="DT22">
        <v>0.051</v>
      </c>
      <c r="DU22">
        <v>420</v>
      </c>
      <c r="DV22">
        <v>0</v>
      </c>
      <c r="DW22">
        <v>0.49</v>
      </c>
      <c r="DX22">
        <v>0.06</v>
      </c>
      <c r="DY22">
        <v>-18.5895390243902</v>
      </c>
      <c r="DZ22">
        <v>-0.438865505226518</v>
      </c>
      <c r="EA22">
        <v>0.105151205594955</v>
      </c>
      <c r="EB22">
        <v>1</v>
      </c>
      <c r="EC22">
        <v>977.698941176471</v>
      </c>
      <c r="ED22">
        <v>-11.0948058823152</v>
      </c>
      <c r="EE22">
        <v>1.1317228651921</v>
      </c>
      <c r="EF22">
        <v>0</v>
      </c>
      <c r="EG22">
        <v>3.30892317073171</v>
      </c>
      <c r="EH22">
        <v>0.0810186062717746</v>
      </c>
      <c r="EI22">
        <v>0.0082742127881469</v>
      </c>
      <c r="EJ22">
        <v>1</v>
      </c>
      <c r="EK22">
        <v>2</v>
      </c>
      <c r="EL22">
        <v>3</v>
      </c>
      <c r="EM22" t="s">
        <v>298</v>
      </c>
      <c r="EN22">
        <v>100</v>
      </c>
      <c r="EO22">
        <v>100</v>
      </c>
      <c r="EP22">
        <v>8.257</v>
      </c>
      <c r="EQ22">
        <v>0.0869</v>
      </c>
      <c r="ER22">
        <v>5.07444362199048</v>
      </c>
      <c r="ES22">
        <v>0.0095515401478521</v>
      </c>
      <c r="ET22">
        <v>-4.08282145803731e-06</v>
      </c>
      <c r="EU22">
        <v>9.61633180237613e-10</v>
      </c>
      <c r="EV22">
        <v>0.0475103132414239</v>
      </c>
      <c r="EW22">
        <v>0.00964955815971448</v>
      </c>
      <c r="EX22">
        <v>0.000351754833574242</v>
      </c>
      <c r="EY22">
        <v>-6.74969522547015e-06</v>
      </c>
      <c r="EZ22">
        <v>-4</v>
      </c>
      <c r="FA22">
        <v>2054</v>
      </c>
      <c r="FB22">
        <v>1</v>
      </c>
      <c r="FC22">
        <v>24</v>
      </c>
      <c r="FD22">
        <v>2.3</v>
      </c>
      <c r="FE22">
        <v>2</v>
      </c>
      <c r="FF22">
        <v>2</v>
      </c>
      <c r="FG22">
        <v>627.818</v>
      </c>
      <c r="FH22">
        <v>384.939</v>
      </c>
      <c r="FI22">
        <v>10.8118</v>
      </c>
      <c r="FJ22">
        <v>25.9254</v>
      </c>
      <c r="FK22">
        <v>29.9991</v>
      </c>
      <c r="FL22">
        <v>25.9323</v>
      </c>
      <c r="FM22">
        <v>25.9137</v>
      </c>
      <c r="FN22">
        <v>20.9779</v>
      </c>
      <c r="FO22">
        <v>100</v>
      </c>
      <c r="FP22">
        <v>0</v>
      </c>
      <c r="FQ22">
        <v>10.89</v>
      </c>
      <c r="FR22">
        <v>420</v>
      </c>
      <c r="FS22">
        <v>0</v>
      </c>
      <c r="FT22">
        <v>100.22</v>
      </c>
      <c r="FU22">
        <v>100.574</v>
      </c>
    </row>
    <row r="23" spans="1:177">
      <c r="A23">
        <v>7</v>
      </c>
      <c r="B23">
        <v>1621627030</v>
      </c>
      <c r="C23">
        <v>90</v>
      </c>
      <c r="D23" t="s">
        <v>310</v>
      </c>
      <c r="E23" t="s">
        <v>311</v>
      </c>
      <c r="G23">
        <v>1621627029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12</v>
      </c>
      <c r="AE23">
        <v>2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295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295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295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296</v>
      </c>
      <c r="BV23">
        <v>2</v>
      </c>
      <c r="BW23">
        <v>1621627029</v>
      </c>
      <c r="BX23">
        <v>401.283</v>
      </c>
      <c r="BY23">
        <v>420.043666666667</v>
      </c>
      <c r="BZ23">
        <v>3.73816333333333</v>
      </c>
      <c r="CA23">
        <v>0.394793333333333</v>
      </c>
      <c r="CB23">
        <v>393.026666666667</v>
      </c>
      <c r="CC23">
        <v>3.65106333333333</v>
      </c>
      <c r="CD23">
        <v>600.126333333333</v>
      </c>
      <c r="CE23">
        <v>101.215</v>
      </c>
      <c r="CF23">
        <v>0.0576948666666667</v>
      </c>
      <c r="CG23">
        <v>14.6687333333333</v>
      </c>
      <c r="CH23">
        <v>14.0214333333333</v>
      </c>
      <c r="CI23">
        <v>999.9</v>
      </c>
      <c r="CJ23">
        <v>0</v>
      </c>
      <c r="CK23">
        <v>0</v>
      </c>
      <c r="CL23">
        <v>10005</v>
      </c>
      <c r="CM23">
        <v>0</v>
      </c>
      <c r="CN23">
        <v>2.48776</v>
      </c>
      <c r="CO23">
        <v>600.049666666667</v>
      </c>
      <c r="CP23">
        <v>0.932983666666667</v>
      </c>
      <c r="CQ23">
        <v>0.0670166</v>
      </c>
      <c r="CR23">
        <v>0</v>
      </c>
      <c r="CS23">
        <v>971.687666666667</v>
      </c>
      <c r="CT23">
        <v>4.99951</v>
      </c>
      <c r="CU23">
        <v>5661.47333333333</v>
      </c>
      <c r="CV23">
        <v>4814.48</v>
      </c>
      <c r="CW23">
        <v>34.875</v>
      </c>
      <c r="CX23">
        <v>38.937</v>
      </c>
      <c r="CY23">
        <v>37.4163333333333</v>
      </c>
      <c r="CZ23">
        <v>38.375</v>
      </c>
      <c r="DA23">
        <v>36.708</v>
      </c>
      <c r="DB23">
        <v>555.17</v>
      </c>
      <c r="DC23">
        <v>39.8766666666667</v>
      </c>
      <c r="DD23">
        <v>0</v>
      </c>
      <c r="DE23">
        <v>1621627034.1</v>
      </c>
      <c r="DF23">
        <v>0</v>
      </c>
      <c r="DG23">
        <v>973.418076923077</v>
      </c>
      <c r="DH23">
        <v>-15.1476923190469</v>
      </c>
      <c r="DI23">
        <v>-88.2064958101708</v>
      </c>
      <c r="DJ23">
        <v>5671.20076923077</v>
      </c>
      <c r="DK23">
        <v>15</v>
      </c>
      <c r="DL23">
        <v>1621626892</v>
      </c>
      <c r="DM23" t="s">
        <v>297</v>
      </c>
      <c r="DN23">
        <v>1621626875.5</v>
      </c>
      <c r="DO23">
        <v>1621626892</v>
      </c>
      <c r="DP23">
        <v>2</v>
      </c>
      <c r="DQ23">
        <v>-0.088</v>
      </c>
      <c r="DR23">
        <v>0.038</v>
      </c>
      <c r="DS23">
        <v>8.382</v>
      </c>
      <c r="DT23">
        <v>0.051</v>
      </c>
      <c r="DU23">
        <v>420</v>
      </c>
      <c r="DV23">
        <v>0</v>
      </c>
      <c r="DW23">
        <v>0.49</v>
      </c>
      <c r="DX23">
        <v>0.06</v>
      </c>
      <c r="DY23">
        <v>-18.6957390243902</v>
      </c>
      <c r="DZ23">
        <v>-0.370973519163774</v>
      </c>
      <c r="EA23">
        <v>0.102651641256761</v>
      </c>
      <c r="EB23">
        <v>1</v>
      </c>
      <c r="EC23">
        <v>974.302764705882</v>
      </c>
      <c r="ED23">
        <v>-16.884596210559</v>
      </c>
      <c r="EE23">
        <v>1.68376294368271</v>
      </c>
      <c r="EF23">
        <v>0</v>
      </c>
      <c r="EG23">
        <v>3.32999780487805</v>
      </c>
      <c r="EH23">
        <v>0.0908287108014029</v>
      </c>
      <c r="EI23">
        <v>0.00919651326085328</v>
      </c>
      <c r="EJ23">
        <v>1</v>
      </c>
      <c r="EK23">
        <v>2</v>
      </c>
      <c r="EL23">
        <v>3</v>
      </c>
      <c r="EM23" t="s">
        <v>298</v>
      </c>
      <c r="EN23">
        <v>100</v>
      </c>
      <c r="EO23">
        <v>100</v>
      </c>
      <c r="EP23">
        <v>8.256</v>
      </c>
      <c r="EQ23">
        <v>0.0872</v>
      </c>
      <c r="ER23">
        <v>5.07444362199048</v>
      </c>
      <c r="ES23">
        <v>0.0095515401478521</v>
      </c>
      <c r="ET23">
        <v>-4.08282145803731e-06</v>
      </c>
      <c r="EU23">
        <v>9.61633180237613e-10</v>
      </c>
      <c r="EV23">
        <v>0.0475103132414239</v>
      </c>
      <c r="EW23">
        <v>0.00964955815971448</v>
      </c>
      <c r="EX23">
        <v>0.000351754833574242</v>
      </c>
      <c r="EY23">
        <v>-6.74969522547015e-06</v>
      </c>
      <c r="EZ23">
        <v>-4</v>
      </c>
      <c r="FA23">
        <v>2054</v>
      </c>
      <c r="FB23">
        <v>1</v>
      </c>
      <c r="FC23">
        <v>24</v>
      </c>
      <c r="FD23">
        <v>2.6</v>
      </c>
      <c r="FE23">
        <v>2.3</v>
      </c>
      <c r="FF23">
        <v>2</v>
      </c>
      <c r="FG23">
        <v>627.012</v>
      </c>
      <c r="FH23">
        <v>385.676</v>
      </c>
      <c r="FI23">
        <v>11.3177</v>
      </c>
      <c r="FJ23">
        <v>25.9057</v>
      </c>
      <c r="FK23">
        <v>29.9992</v>
      </c>
      <c r="FL23">
        <v>25.9258</v>
      </c>
      <c r="FM23">
        <v>25.9072</v>
      </c>
      <c r="FN23">
        <v>20.9806</v>
      </c>
      <c r="FO23">
        <v>100</v>
      </c>
      <c r="FP23">
        <v>0</v>
      </c>
      <c r="FQ23">
        <v>11.36</v>
      </c>
      <c r="FR23">
        <v>420</v>
      </c>
      <c r="FS23">
        <v>0</v>
      </c>
      <c r="FT23">
        <v>100.223</v>
      </c>
      <c r="FU23">
        <v>100.575</v>
      </c>
    </row>
    <row r="24" spans="1:177">
      <c r="A24">
        <v>8</v>
      </c>
      <c r="B24">
        <v>1621627045</v>
      </c>
      <c r="C24">
        <v>105</v>
      </c>
      <c r="D24" t="s">
        <v>312</v>
      </c>
      <c r="E24" t="s">
        <v>313</v>
      </c>
      <c r="G24">
        <v>1621627044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12</v>
      </c>
      <c r="AE24">
        <v>2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295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295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295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296</v>
      </c>
      <c r="BV24">
        <v>2</v>
      </c>
      <c r="BW24">
        <v>1621627044</v>
      </c>
      <c r="BX24">
        <v>401.137666666667</v>
      </c>
      <c r="BY24">
        <v>420.011666666667</v>
      </c>
      <c r="BZ24">
        <v>3.76825</v>
      </c>
      <c r="CA24">
        <v>0.393167</v>
      </c>
      <c r="CB24">
        <v>392.882333333333</v>
      </c>
      <c r="CC24">
        <v>3.68079</v>
      </c>
      <c r="CD24">
        <v>599.836333333333</v>
      </c>
      <c r="CE24">
        <v>101.214666666667</v>
      </c>
      <c r="CF24">
        <v>0.0571807</v>
      </c>
      <c r="CG24">
        <v>14.8483333333333</v>
      </c>
      <c r="CH24">
        <v>14.2053</v>
      </c>
      <c r="CI24">
        <v>999.9</v>
      </c>
      <c r="CJ24">
        <v>0</v>
      </c>
      <c r="CK24">
        <v>0</v>
      </c>
      <c r="CL24">
        <v>9980</v>
      </c>
      <c r="CM24">
        <v>0</v>
      </c>
      <c r="CN24">
        <v>2.48776</v>
      </c>
      <c r="CO24">
        <v>599.951333333333</v>
      </c>
      <c r="CP24">
        <v>0.932983666666667</v>
      </c>
      <c r="CQ24">
        <v>0.0670166</v>
      </c>
      <c r="CR24">
        <v>0</v>
      </c>
      <c r="CS24">
        <v>967.854666666667</v>
      </c>
      <c r="CT24">
        <v>4.99951</v>
      </c>
      <c r="CU24">
        <v>5638.86333333333</v>
      </c>
      <c r="CV24">
        <v>4813.68</v>
      </c>
      <c r="CW24">
        <v>34.875</v>
      </c>
      <c r="CX24">
        <v>38.875</v>
      </c>
      <c r="CY24">
        <v>37.375</v>
      </c>
      <c r="CZ24">
        <v>38.375</v>
      </c>
      <c r="DA24">
        <v>36.687</v>
      </c>
      <c r="DB24">
        <v>555.08</v>
      </c>
      <c r="DC24">
        <v>39.87</v>
      </c>
      <c r="DD24">
        <v>0</v>
      </c>
      <c r="DE24">
        <v>1621627049.1</v>
      </c>
      <c r="DF24">
        <v>0</v>
      </c>
      <c r="DG24">
        <v>969.3356</v>
      </c>
      <c r="DH24">
        <v>-15.4283846418006</v>
      </c>
      <c r="DI24">
        <v>-83.1861540242106</v>
      </c>
      <c r="DJ24">
        <v>5647.8876</v>
      </c>
      <c r="DK24">
        <v>15</v>
      </c>
      <c r="DL24">
        <v>1621626892</v>
      </c>
      <c r="DM24" t="s">
        <v>297</v>
      </c>
      <c r="DN24">
        <v>1621626875.5</v>
      </c>
      <c r="DO24">
        <v>1621626892</v>
      </c>
      <c r="DP24">
        <v>2</v>
      </c>
      <c r="DQ24">
        <v>-0.088</v>
      </c>
      <c r="DR24">
        <v>0.038</v>
      </c>
      <c r="DS24">
        <v>8.382</v>
      </c>
      <c r="DT24">
        <v>0.051</v>
      </c>
      <c r="DU24">
        <v>420</v>
      </c>
      <c r="DV24">
        <v>0</v>
      </c>
      <c r="DW24">
        <v>0.49</v>
      </c>
      <c r="DX24">
        <v>0.06</v>
      </c>
      <c r="DY24">
        <v>-18.8137804878049</v>
      </c>
      <c r="DZ24">
        <v>-0.339177700348439</v>
      </c>
      <c r="EA24">
        <v>0.0981826874101495</v>
      </c>
      <c r="EB24">
        <v>1</v>
      </c>
      <c r="EC24">
        <v>970.211558823529</v>
      </c>
      <c r="ED24">
        <v>-15.7364019132851</v>
      </c>
      <c r="EE24">
        <v>1.5713513141313</v>
      </c>
      <c r="EF24">
        <v>0</v>
      </c>
      <c r="EG24">
        <v>3.35485048780488</v>
      </c>
      <c r="EH24">
        <v>0.110596515679438</v>
      </c>
      <c r="EI24">
        <v>0.0112204462654652</v>
      </c>
      <c r="EJ24">
        <v>0</v>
      </c>
      <c r="EK24">
        <v>1</v>
      </c>
      <c r="EL24">
        <v>3</v>
      </c>
      <c r="EM24" t="s">
        <v>314</v>
      </c>
      <c r="EN24">
        <v>100</v>
      </c>
      <c r="EO24">
        <v>100</v>
      </c>
      <c r="EP24">
        <v>8.255</v>
      </c>
      <c r="EQ24">
        <v>0.0875</v>
      </c>
      <c r="ER24">
        <v>5.07444362199048</v>
      </c>
      <c r="ES24">
        <v>0.0095515401478521</v>
      </c>
      <c r="ET24">
        <v>-4.08282145803731e-06</v>
      </c>
      <c r="EU24">
        <v>9.61633180237613e-10</v>
      </c>
      <c r="EV24">
        <v>0.0475103132414239</v>
      </c>
      <c r="EW24">
        <v>0.00964955815971448</v>
      </c>
      <c r="EX24">
        <v>0.000351754833574242</v>
      </c>
      <c r="EY24">
        <v>-6.74969522547015e-06</v>
      </c>
      <c r="EZ24">
        <v>-4</v>
      </c>
      <c r="FA24">
        <v>2054</v>
      </c>
      <c r="FB24">
        <v>1</v>
      </c>
      <c r="FC24">
        <v>24</v>
      </c>
      <c r="FD24">
        <v>2.8</v>
      </c>
      <c r="FE24">
        <v>2.5</v>
      </c>
      <c r="FF24">
        <v>2</v>
      </c>
      <c r="FG24">
        <v>628.55</v>
      </c>
      <c r="FH24">
        <v>385.517</v>
      </c>
      <c r="FI24">
        <v>11.8113</v>
      </c>
      <c r="FJ24">
        <v>25.8839</v>
      </c>
      <c r="FK24">
        <v>29.9991</v>
      </c>
      <c r="FL24">
        <v>25.9193</v>
      </c>
      <c r="FM24">
        <v>25.9007</v>
      </c>
      <c r="FN24">
        <v>20.9775</v>
      </c>
      <c r="FO24">
        <v>100</v>
      </c>
      <c r="FP24">
        <v>0</v>
      </c>
      <c r="FQ24">
        <v>11.83</v>
      </c>
      <c r="FR24">
        <v>420</v>
      </c>
      <c r="FS24">
        <v>0</v>
      </c>
      <c r="FT24">
        <v>100.227</v>
      </c>
      <c r="FU24">
        <v>100.579</v>
      </c>
    </row>
    <row r="25" spans="1:177">
      <c r="A25">
        <v>9</v>
      </c>
      <c r="B25">
        <v>1621627060</v>
      </c>
      <c r="C25">
        <v>120</v>
      </c>
      <c r="D25" t="s">
        <v>315</v>
      </c>
      <c r="E25" t="s">
        <v>316</v>
      </c>
      <c r="G25">
        <v>1621627059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12</v>
      </c>
      <c r="AE25">
        <v>2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295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295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295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296</v>
      </c>
      <c r="BV25">
        <v>2</v>
      </c>
      <c r="BW25">
        <v>1621627059</v>
      </c>
      <c r="BX25">
        <v>400.997</v>
      </c>
      <c r="BY25">
        <v>420.003333333333</v>
      </c>
      <c r="BZ25">
        <v>3.79755666666667</v>
      </c>
      <c r="CA25">
        <v>0.395523666666667</v>
      </c>
      <c r="CB25">
        <v>392.742666666667</v>
      </c>
      <c r="CC25">
        <v>3.70975333333333</v>
      </c>
      <c r="CD25">
        <v>600.129</v>
      </c>
      <c r="CE25">
        <v>101.215</v>
      </c>
      <c r="CF25">
        <v>0.0583266333333333</v>
      </c>
      <c r="CG25">
        <v>14.9953333333333</v>
      </c>
      <c r="CH25">
        <v>14.3456</v>
      </c>
      <c r="CI25">
        <v>999.9</v>
      </c>
      <c r="CJ25">
        <v>0</v>
      </c>
      <c r="CK25">
        <v>0</v>
      </c>
      <c r="CL25">
        <v>9991.66666666667</v>
      </c>
      <c r="CM25">
        <v>0</v>
      </c>
      <c r="CN25">
        <v>2.48776</v>
      </c>
      <c r="CO25">
        <v>599.944</v>
      </c>
      <c r="CP25">
        <v>0.932983666666667</v>
      </c>
      <c r="CQ25">
        <v>0.0670166</v>
      </c>
      <c r="CR25">
        <v>0</v>
      </c>
      <c r="CS25">
        <v>965.447333333333</v>
      </c>
      <c r="CT25">
        <v>4.99951</v>
      </c>
      <c r="CU25">
        <v>5625.29666666667</v>
      </c>
      <c r="CV25">
        <v>4813.62333333333</v>
      </c>
      <c r="CW25">
        <v>34.854</v>
      </c>
      <c r="CX25">
        <v>38.875</v>
      </c>
      <c r="CY25">
        <v>37.375</v>
      </c>
      <c r="CZ25">
        <v>38.375</v>
      </c>
      <c r="DA25">
        <v>36.6456666666667</v>
      </c>
      <c r="DB25">
        <v>555.073333333333</v>
      </c>
      <c r="DC25">
        <v>39.87</v>
      </c>
      <c r="DD25">
        <v>0</v>
      </c>
      <c r="DE25">
        <v>1621627064.1</v>
      </c>
      <c r="DF25">
        <v>0</v>
      </c>
      <c r="DG25">
        <v>966.197346153846</v>
      </c>
      <c r="DH25">
        <v>-9.53056410375084</v>
      </c>
      <c r="DI25">
        <v>-54.9712819483986</v>
      </c>
      <c r="DJ25">
        <v>5630.14653846154</v>
      </c>
      <c r="DK25">
        <v>15</v>
      </c>
      <c r="DL25">
        <v>1621626892</v>
      </c>
      <c r="DM25" t="s">
        <v>297</v>
      </c>
      <c r="DN25">
        <v>1621626875.5</v>
      </c>
      <c r="DO25">
        <v>1621626892</v>
      </c>
      <c r="DP25">
        <v>2</v>
      </c>
      <c r="DQ25">
        <v>-0.088</v>
      </c>
      <c r="DR25">
        <v>0.038</v>
      </c>
      <c r="DS25">
        <v>8.382</v>
      </c>
      <c r="DT25">
        <v>0.051</v>
      </c>
      <c r="DU25">
        <v>420</v>
      </c>
      <c r="DV25">
        <v>0</v>
      </c>
      <c r="DW25">
        <v>0.49</v>
      </c>
      <c r="DX25">
        <v>0.06</v>
      </c>
      <c r="DY25">
        <v>-19.0444926829268</v>
      </c>
      <c r="DZ25">
        <v>-1.16325156794428</v>
      </c>
      <c r="EA25">
        <v>0.726416781996377</v>
      </c>
      <c r="EB25">
        <v>0</v>
      </c>
      <c r="EC25">
        <v>966.753823529412</v>
      </c>
      <c r="ED25">
        <v>-10.8817673719779</v>
      </c>
      <c r="EE25">
        <v>1.0964483966449</v>
      </c>
      <c r="EF25">
        <v>0</v>
      </c>
      <c r="EG25">
        <v>3.38405780487805</v>
      </c>
      <c r="EH25">
        <v>0.110157282229969</v>
      </c>
      <c r="EI25">
        <v>0.0128133757308706</v>
      </c>
      <c r="EJ25">
        <v>0</v>
      </c>
      <c r="EK25">
        <v>0</v>
      </c>
      <c r="EL25">
        <v>3</v>
      </c>
      <c r="EM25" t="s">
        <v>317</v>
      </c>
      <c r="EN25">
        <v>100</v>
      </c>
      <c r="EO25">
        <v>100</v>
      </c>
      <c r="EP25">
        <v>8.254</v>
      </c>
      <c r="EQ25">
        <v>0.0878</v>
      </c>
      <c r="ER25">
        <v>5.07444362199048</v>
      </c>
      <c r="ES25">
        <v>0.0095515401478521</v>
      </c>
      <c r="ET25">
        <v>-4.08282145803731e-06</v>
      </c>
      <c r="EU25">
        <v>9.61633180237613e-10</v>
      </c>
      <c r="EV25">
        <v>0.0475103132414239</v>
      </c>
      <c r="EW25">
        <v>0.00964955815971448</v>
      </c>
      <c r="EX25">
        <v>0.000351754833574242</v>
      </c>
      <c r="EY25">
        <v>-6.74969522547015e-06</v>
      </c>
      <c r="EZ25">
        <v>-4</v>
      </c>
      <c r="FA25">
        <v>2054</v>
      </c>
      <c r="FB25">
        <v>1</v>
      </c>
      <c r="FC25">
        <v>24</v>
      </c>
      <c r="FD25">
        <v>3.1</v>
      </c>
      <c r="FE25">
        <v>2.8</v>
      </c>
      <c r="FF25">
        <v>2</v>
      </c>
      <c r="FG25">
        <v>627.861</v>
      </c>
      <c r="FH25">
        <v>385.679</v>
      </c>
      <c r="FI25">
        <v>12.3224</v>
      </c>
      <c r="FJ25">
        <v>25.86</v>
      </c>
      <c r="FK25">
        <v>29.9993</v>
      </c>
      <c r="FL25">
        <v>25.9106</v>
      </c>
      <c r="FM25">
        <v>25.892</v>
      </c>
      <c r="FN25">
        <v>20.9773</v>
      </c>
      <c r="FO25">
        <v>100</v>
      </c>
      <c r="FP25">
        <v>0</v>
      </c>
      <c r="FQ25">
        <v>12.37</v>
      </c>
      <c r="FR25">
        <v>420</v>
      </c>
      <c r="FS25">
        <v>0</v>
      </c>
      <c r="FT25">
        <v>100.229</v>
      </c>
      <c r="FU25">
        <v>100.582</v>
      </c>
    </row>
    <row r="26" spans="1:177">
      <c r="A26">
        <v>10</v>
      </c>
      <c r="B26">
        <v>1621627075</v>
      </c>
      <c r="C26">
        <v>135</v>
      </c>
      <c r="D26" t="s">
        <v>318</v>
      </c>
      <c r="E26" t="s">
        <v>319</v>
      </c>
      <c r="G26">
        <v>1621627074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12</v>
      </c>
      <c r="AE26">
        <v>2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295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295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295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296</v>
      </c>
      <c r="BV26">
        <v>2</v>
      </c>
      <c r="BW26">
        <v>1621627074</v>
      </c>
      <c r="BX26">
        <v>400.882333333333</v>
      </c>
      <c r="BY26">
        <v>420.000333333333</v>
      </c>
      <c r="BZ26">
        <v>3.82996333333333</v>
      </c>
      <c r="CA26">
        <v>0.394887333333333</v>
      </c>
      <c r="CB26">
        <v>392.628666666667</v>
      </c>
      <c r="CC26">
        <v>3.74177666666667</v>
      </c>
      <c r="CD26">
        <v>600.119333333333</v>
      </c>
      <c r="CE26">
        <v>101.211666666667</v>
      </c>
      <c r="CF26">
        <v>0.0570349</v>
      </c>
      <c r="CG26">
        <v>15.2080333333333</v>
      </c>
      <c r="CH26">
        <v>14.4816</v>
      </c>
      <c r="CI26">
        <v>999.9</v>
      </c>
      <c r="CJ26">
        <v>0</v>
      </c>
      <c r="CK26">
        <v>0</v>
      </c>
      <c r="CL26">
        <v>9996.66666666667</v>
      </c>
      <c r="CM26">
        <v>0</v>
      </c>
      <c r="CN26">
        <v>2.48776</v>
      </c>
      <c r="CO26">
        <v>599.943666666667</v>
      </c>
      <c r="CP26">
        <v>0.932983666666667</v>
      </c>
      <c r="CQ26">
        <v>0.0670166</v>
      </c>
      <c r="CR26">
        <v>0</v>
      </c>
      <c r="CS26">
        <v>962.611</v>
      </c>
      <c r="CT26">
        <v>4.99951</v>
      </c>
      <c r="CU26">
        <v>5608.29</v>
      </c>
      <c r="CV26">
        <v>4813.62333333333</v>
      </c>
      <c r="CW26">
        <v>34.812</v>
      </c>
      <c r="CX26">
        <v>38.875</v>
      </c>
      <c r="CY26">
        <v>37.375</v>
      </c>
      <c r="CZ26">
        <v>38.375</v>
      </c>
      <c r="DA26">
        <v>36.687</v>
      </c>
      <c r="DB26">
        <v>555.073333333333</v>
      </c>
      <c r="DC26">
        <v>39.87</v>
      </c>
      <c r="DD26">
        <v>0</v>
      </c>
      <c r="DE26">
        <v>1621627079.1</v>
      </c>
      <c r="DF26">
        <v>0</v>
      </c>
      <c r="DG26">
        <v>963.84776</v>
      </c>
      <c r="DH26">
        <v>-12.075307706346</v>
      </c>
      <c r="DI26">
        <v>-72.6407695316017</v>
      </c>
      <c r="DJ26">
        <v>5616.268</v>
      </c>
      <c r="DK26">
        <v>15</v>
      </c>
      <c r="DL26">
        <v>1621626892</v>
      </c>
      <c r="DM26" t="s">
        <v>297</v>
      </c>
      <c r="DN26">
        <v>1621626875.5</v>
      </c>
      <c r="DO26">
        <v>1621626892</v>
      </c>
      <c r="DP26">
        <v>2</v>
      </c>
      <c r="DQ26">
        <v>-0.088</v>
      </c>
      <c r="DR26">
        <v>0.038</v>
      </c>
      <c r="DS26">
        <v>8.382</v>
      </c>
      <c r="DT26">
        <v>0.051</v>
      </c>
      <c r="DU26">
        <v>420</v>
      </c>
      <c r="DV26">
        <v>0</v>
      </c>
      <c r="DW26">
        <v>0.49</v>
      </c>
      <c r="DX26">
        <v>0.06</v>
      </c>
      <c r="DY26">
        <v>-19.1018878048781</v>
      </c>
      <c r="DZ26">
        <v>0.174259233449515</v>
      </c>
      <c r="EA26">
        <v>0.523508969427259</v>
      </c>
      <c r="EB26">
        <v>1</v>
      </c>
      <c r="EC26">
        <v>964.384529411765</v>
      </c>
      <c r="ED26">
        <v>-10.2754421409709</v>
      </c>
      <c r="EE26">
        <v>1.0248297774091</v>
      </c>
      <c r="EF26">
        <v>0</v>
      </c>
      <c r="EG26">
        <v>3.41431024390244</v>
      </c>
      <c r="EH26">
        <v>0.124121602787458</v>
      </c>
      <c r="EI26">
        <v>0.0125558674434539</v>
      </c>
      <c r="EJ26">
        <v>0</v>
      </c>
      <c r="EK26">
        <v>1</v>
      </c>
      <c r="EL26">
        <v>3</v>
      </c>
      <c r="EM26" t="s">
        <v>314</v>
      </c>
      <c r="EN26">
        <v>100</v>
      </c>
      <c r="EO26">
        <v>100</v>
      </c>
      <c r="EP26">
        <v>8.253</v>
      </c>
      <c r="EQ26">
        <v>0.0882</v>
      </c>
      <c r="ER26">
        <v>5.07444362199048</v>
      </c>
      <c r="ES26">
        <v>0.0095515401478521</v>
      </c>
      <c r="ET26">
        <v>-4.08282145803731e-06</v>
      </c>
      <c r="EU26">
        <v>9.61633180237613e-10</v>
      </c>
      <c r="EV26">
        <v>0.0475103132414239</v>
      </c>
      <c r="EW26">
        <v>0.00964955815971448</v>
      </c>
      <c r="EX26">
        <v>0.000351754833574242</v>
      </c>
      <c r="EY26">
        <v>-6.74969522547015e-06</v>
      </c>
      <c r="EZ26">
        <v>-4</v>
      </c>
      <c r="FA26">
        <v>2054</v>
      </c>
      <c r="FB26">
        <v>1</v>
      </c>
      <c r="FC26">
        <v>24</v>
      </c>
      <c r="FD26">
        <v>3.3</v>
      </c>
      <c r="FE26">
        <v>3</v>
      </c>
      <c r="FF26">
        <v>2</v>
      </c>
      <c r="FG26">
        <v>628.473</v>
      </c>
      <c r="FH26">
        <v>385.603</v>
      </c>
      <c r="FI26">
        <v>12.8236</v>
      </c>
      <c r="FJ26">
        <v>25.8338</v>
      </c>
      <c r="FK26">
        <v>29.999</v>
      </c>
      <c r="FL26">
        <v>25.8998</v>
      </c>
      <c r="FM26">
        <v>25.8812</v>
      </c>
      <c r="FN26">
        <v>20.9751</v>
      </c>
      <c r="FO26">
        <v>100</v>
      </c>
      <c r="FP26">
        <v>0</v>
      </c>
      <c r="FQ26">
        <v>12.84</v>
      </c>
      <c r="FR26">
        <v>420</v>
      </c>
      <c r="FS26">
        <v>0</v>
      </c>
      <c r="FT26">
        <v>100.236</v>
      </c>
      <c r="FU26">
        <v>100.585</v>
      </c>
    </row>
    <row r="27" spans="1:177">
      <c r="A27">
        <v>11</v>
      </c>
      <c r="B27">
        <v>1621627090</v>
      </c>
      <c r="C27">
        <v>150</v>
      </c>
      <c r="D27" t="s">
        <v>320</v>
      </c>
      <c r="E27" t="s">
        <v>321</v>
      </c>
      <c r="G27">
        <v>1621627089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12</v>
      </c>
      <c r="AE27">
        <v>2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295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295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295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296</v>
      </c>
      <c r="BV27">
        <v>2</v>
      </c>
      <c r="BW27">
        <v>1621627089</v>
      </c>
      <c r="BX27">
        <v>400.689</v>
      </c>
      <c r="BY27">
        <v>419.985333333333</v>
      </c>
      <c r="BZ27">
        <v>3.86739</v>
      </c>
      <c r="CA27">
        <v>0.394482333333333</v>
      </c>
      <c r="CB27">
        <v>392.437</v>
      </c>
      <c r="CC27">
        <v>3.77876</v>
      </c>
      <c r="CD27">
        <v>600.000666666667</v>
      </c>
      <c r="CE27">
        <v>101.212</v>
      </c>
      <c r="CF27">
        <v>0.0579106666666667</v>
      </c>
      <c r="CG27">
        <v>15.4810666666667</v>
      </c>
      <c r="CH27">
        <v>14.7494333333333</v>
      </c>
      <c r="CI27">
        <v>999.9</v>
      </c>
      <c r="CJ27">
        <v>0</v>
      </c>
      <c r="CK27">
        <v>0</v>
      </c>
      <c r="CL27">
        <v>10000</v>
      </c>
      <c r="CM27">
        <v>0</v>
      </c>
      <c r="CN27">
        <v>2.48776</v>
      </c>
      <c r="CO27">
        <v>599.937333333333</v>
      </c>
      <c r="CP27">
        <v>0.932983666666667</v>
      </c>
      <c r="CQ27">
        <v>0.0670166</v>
      </c>
      <c r="CR27">
        <v>0</v>
      </c>
      <c r="CS27">
        <v>958.352333333333</v>
      </c>
      <c r="CT27">
        <v>4.99951</v>
      </c>
      <c r="CU27">
        <v>5585.34</v>
      </c>
      <c r="CV27">
        <v>4813.57</v>
      </c>
      <c r="CW27">
        <v>34.812</v>
      </c>
      <c r="CX27">
        <v>38.875</v>
      </c>
      <c r="CY27">
        <v>37.312</v>
      </c>
      <c r="CZ27">
        <v>38.375</v>
      </c>
      <c r="DA27">
        <v>36.708</v>
      </c>
      <c r="DB27">
        <v>555.066666666667</v>
      </c>
      <c r="DC27">
        <v>39.87</v>
      </c>
      <c r="DD27">
        <v>0</v>
      </c>
      <c r="DE27">
        <v>1621627094.1</v>
      </c>
      <c r="DF27">
        <v>0</v>
      </c>
      <c r="DG27">
        <v>959.965307692308</v>
      </c>
      <c r="DH27">
        <v>-16.8403418803994</v>
      </c>
      <c r="DI27">
        <v>-95.6054699691531</v>
      </c>
      <c r="DJ27">
        <v>5594.84307692308</v>
      </c>
      <c r="DK27">
        <v>15</v>
      </c>
      <c r="DL27">
        <v>1621626892</v>
      </c>
      <c r="DM27" t="s">
        <v>297</v>
      </c>
      <c r="DN27">
        <v>1621626875.5</v>
      </c>
      <c r="DO27">
        <v>1621626892</v>
      </c>
      <c r="DP27">
        <v>2</v>
      </c>
      <c r="DQ27">
        <v>-0.088</v>
      </c>
      <c r="DR27">
        <v>0.038</v>
      </c>
      <c r="DS27">
        <v>8.382</v>
      </c>
      <c r="DT27">
        <v>0.051</v>
      </c>
      <c r="DU27">
        <v>420</v>
      </c>
      <c r="DV27">
        <v>0</v>
      </c>
      <c r="DW27">
        <v>0.49</v>
      </c>
      <c r="DX27">
        <v>0.06</v>
      </c>
      <c r="DY27">
        <v>-19.2059829268293</v>
      </c>
      <c r="DZ27">
        <v>-0.65554076655053</v>
      </c>
      <c r="EA27">
        <v>0.104585653781002</v>
      </c>
      <c r="EB27">
        <v>0</v>
      </c>
      <c r="EC27">
        <v>960.750151515152</v>
      </c>
      <c r="ED27">
        <v>-17.208850551883</v>
      </c>
      <c r="EE27">
        <v>1.64803942511704</v>
      </c>
      <c r="EF27">
        <v>0</v>
      </c>
      <c r="EG27">
        <v>3.44828170731707</v>
      </c>
      <c r="EH27">
        <v>0.146350662020916</v>
      </c>
      <c r="EI27">
        <v>0.0146303103183732</v>
      </c>
      <c r="EJ27">
        <v>0</v>
      </c>
      <c r="EK27">
        <v>0</v>
      </c>
      <c r="EL27">
        <v>3</v>
      </c>
      <c r="EM27" t="s">
        <v>317</v>
      </c>
      <c r="EN27">
        <v>100</v>
      </c>
      <c r="EO27">
        <v>100</v>
      </c>
      <c r="EP27">
        <v>8.252</v>
      </c>
      <c r="EQ27">
        <v>0.0887</v>
      </c>
      <c r="ER27">
        <v>5.07444362199048</v>
      </c>
      <c r="ES27">
        <v>0.0095515401478521</v>
      </c>
      <c r="ET27">
        <v>-4.08282145803731e-06</v>
      </c>
      <c r="EU27">
        <v>9.61633180237613e-10</v>
      </c>
      <c r="EV27">
        <v>0.0475103132414239</v>
      </c>
      <c r="EW27">
        <v>0.00964955815971448</v>
      </c>
      <c r="EX27">
        <v>0.000351754833574242</v>
      </c>
      <c r="EY27">
        <v>-6.74969522547015e-06</v>
      </c>
      <c r="EZ27">
        <v>-4</v>
      </c>
      <c r="FA27">
        <v>2054</v>
      </c>
      <c r="FB27">
        <v>1</v>
      </c>
      <c r="FC27">
        <v>24</v>
      </c>
      <c r="FD27">
        <v>3.6</v>
      </c>
      <c r="FE27">
        <v>3.3</v>
      </c>
      <c r="FF27">
        <v>2</v>
      </c>
      <c r="FG27">
        <v>627.762</v>
      </c>
      <c r="FH27">
        <v>386.524</v>
      </c>
      <c r="FI27">
        <v>13.3241</v>
      </c>
      <c r="FJ27">
        <v>25.8034</v>
      </c>
      <c r="FK27">
        <v>29.9991</v>
      </c>
      <c r="FL27">
        <v>25.889</v>
      </c>
      <c r="FM27">
        <v>25.8687</v>
      </c>
      <c r="FN27">
        <v>20.9737</v>
      </c>
      <c r="FO27">
        <v>100</v>
      </c>
      <c r="FP27">
        <v>0</v>
      </c>
      <c r="FQ27">
        <v>13.38</v>
      </c>
      <c r="FR27">
        <v>420</v>
      </c>
      <c r="FS27">
        <v>0</v>
      </c>
      <c r="FT27">
        <v>100.234</v>
      </c>
      <c r="FU27">
        <v>100.587</v>
      </c>
    </row>
    <row r="28" spans="1:177">
      <c r="A28">
        <v>12</v>
      </c>
      <c r="B28">
        <v>1621627105</v>
      </c>
      <c r="C28">
        <v>165</v>
      </c>
      <c r="D28" t="s">
        <v>322</v>
      </c>
      <c r="E28" t="s">
        <v>323</v>
      </c>
      <c r="G28">
        <v>1621627104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11</v>
      </c>
      <c r="AE28">
        <v>2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295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295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295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296</v>
      </c>
      <c r="BV28">
        <v>2</v>
      </c>
      <c r="BW28">
        <v>1621627104</v>
      </c>
      <c r="BX28">
        <v>400.61</v>
      </c>
      <c r="BY28">
        <v>420.139333333333</v>
      </c>
      <c r="BZ28">
        <v>3.91078333333333</v>
      </c>
      <c r="CA28">
        <v>0.394958</v>
      </c>
      <c r="CB28">
        <v>392.358666666667</v>
      </c>
      <c r="CC28">
        <v>3.82163333333333</v>
      </c>
      <c r="CD28">
        <v>600.084</v>
      </c>
      <c r="CE28">
        <v>101.211</v>
      </c>
      <c r="CF28">
        <v>0.0574556333333333</v>
      </c>
      <c r="CG28">
        <v>15.7129333333333</v>
      </c>
      <c r="CH28">
        <v>14.9721666666667</v>
      </c>
      <c r="CI28">
        <v>999.9</v>
      </c>
      <c r="CJ28">
        <v>0</v>
      </c>
      <c r="CK28">
        <v>0</v>
      </c>
      <c r="CL28">
        <v>10018.3333333333</v>
      </c>
      <c r="CM28">
        <v>0</v>
      </c>
      <c r="CN28">
        <v>2.48776</v>
      </c>
      <c r="CO28">
        <v>600.047333333333</v>
      </c>
      <c r="CP28">
        <v>0.932983666666667</v>
      </c>
      <c r="CQ28">
        <v>0.0670166</v>
      </c>
      <c r="CR28">
        <v>0</v>
      </c>
      <c r="CS28">
        <v>955.830333333333</v>
      </c>
      <c r="CT28">
        <v>4.99951</v>
      </c>
      <c r="CU28">
        <v>5571.28</v>
      </c>
      <c r="CV28">
        <v>4814.45666666667</v>
      </c>
      <c r="CW28">
        <v>34.812</v>
      </c>
      <c r="CX28">
        <v>38.833</v>
      </c>
      <c r="CY28">
        <v>37.312</v>
      </c>
      <c r="CZ28">
        <v>38.375</v>
      </c>
      <c r="DA28">
        <v>36.729</v>
      </c>
      <c r="DB28">
        <v>555.17</v>
      </c>
      <c r="DC28">
        <v>39.8766666666667</v>
      </c>
      <c r="DD28">
        <v>0</v>
      </c>
      <c r="DE28">
        <v>1621627109.1</v>
      </c>
      <c r="DF28">
        <v>0</v>
      </c>
      <c r="DG28">
        <v>956.7146</v>
      </c>
      <c r="DH28">
        <v>-10.6749999996189</v>
      </c>
      <c r="DI28">
        <v>-62.9384614135607</v>
      </c>
      <c r="DJ28">
        <v>5576.64</v>
      </c>
      <c r="DK28">
        <v>15</v>
      </c>
      <c r="DL28">
        <v>1621626892</v>
      </c>
      <c r="DM28" t="s">
        <v>297</v>
      </c>
      <c r="DN28">
        <v>1621626875.5</v>
      </c>
      <c r="DO28">
        <v>1621626892</v>
      </c>
      <c r="DP28">
        <v>2</v>
      </c>
      <c r="DQ28">
        <v>-0.088</v>
      </c>
      <c r="DR28">
        <v>0.038</v>
      </c>
      <c r="DS28">
        <v>8.382</v>
      </c>
      <c r="DT28">
        <v>0.051</v>
      </c>
      <c r="DU28">
        <v>420</v>
      </c>
      <c r="DV28">
        <v>0</v>
      </c>
      <c r="DW28">
        <v>0.49</v>
      </c>
      <c r="DX28">
        <v>0.06</v>
      </c>
      <c r="DY28">
        <v>-19.3512292682927</v>
      </c>
      <c r="DZ28">
        <v>-0.743707317073196</v>
      </c>
      <c r="EA28">
        <v>0.118436728490626</v>
      </c>
      <c r="EB28">
        <v>0</v>
      </c>
      <c r="EC28">
        <v>957.333205882353</v>
      </c>
      <c r="ED28">
        <v>-10.8373192563685</v>
      </c>
      <c r="EE28">
        <v>1.08820818129977</v>
      </c>
      <c r="EF28">
        <v>0</v>
      </c>
      <c r="EG28">
        <v>3.48876756097561</v>
      </c>
      <c r="EH28">
        <v>0.1703312195122</v>
      </c>
      <c r="EI28">
        <v>0.0169259846102603</v>
      </c>
      <c r="EJ28">
        <v>0</v>
      </c>
      <c r="EK28">
        <v>0</v>
      </c>
      <c r="EL28">
        <v>3</v>
      </c>
      <c r="EM28" t="s">
        <v>317</v>
      </c>
      <c r="EN28">
        <v>100</v>
      </c>
      <c r="EO28">
        <v>100</v>
      </c>
      <c r="EP28">
        <v>8.251</v>
      </c>
      <c r="EQ28">
        <v>0.0892</v>
      </c>
      <c r="ER28">
        <v>5.07444362199048</v>
      </c>
      <c r="ES28">
        <v>0.0095515401478521</v>
      </c>
      <c r="ET28">
        <v>-4.08282145803731e-06</v>
      </c>
      <c r="EU28">
        <v>9.61633180237613e-10</v>
      </c>
      <c r="EV28">
        <v>0.0475103132414239</v>
      </c>
      <c r="EW28">
        <v>0.00964955815971448</v>
      </c>
      <c r="EX28">
        <v>0.000351754833574242</v>
      </c>
      <c r="EY28">
        <v>-6.74969522547015e-06</v>
      </c>
      <c r="EZ28">
        <v>-4</v>
      </c>
      <c r="FA28">
        <v>2054</v>
      </c>
      <c r="FB28">
        <v>1</v>
      </c>
      <c r="FC28">
        <v>24</v>
      </c>
      <c r="FD28">
        <v>3.8</v>
      </c>
      <c r="FE28">
        <v>3.5</v>
      </c>
      <c r="FF28">
        <v>2</v>
      </c>
      <c r="FG28">
        <v>628.492</v>
      </c>
      <c r="FH28">
        <v>385.984</v>
      </c>
      <c r="FI28">
        <v>13.8159</v>
      </c>
      <c r="FJ28">
        <v>25.7729</v>
      </c>
      <c r="FK28">
        <v>29.9995</v>
      </c>
      <c r="FL28">
        <v>25.8759</v>
      </c>
      <c r="FM28">
        <v>25.8558</v>
      </c>
      <c r="FN28">
        <v>20.9712</v>
      </c>
      <c r="FO28">
        <v>100</v>
      </c>
      <c r="FP28">
        <v>0</v>
      </c>
      <c r="FQ28">
        <v>13.85</v>
      </c>
      <c r="FR28">
        <v>420</v>
      </c>
      <c r="FS28">
        <v>0</v>
      </c>
      <c r="FT28">
        <v>100.238</v>
      </c>
      <c r="FU28">
        <v>100.589</v>
      </c>
    </row>
    <row r="29" spans="1:177">
      <c r="A29">
        <v>13</v>
      </c>
      <c r="B29">
        <v>1621627120</v>
      </c>
      <c r="C29">
        <v>180</v>
      </c>
      <c r="D29" t="s">
        <v>324</v>
      </c>
      <c r="E29" t="s">
        <v>325</v>
      </c>
      <c r="G29">
        <v>1621627119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12</v>
      </c>
      <c r="AE29">
        <v>2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295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295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295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296</v>
      </c>
      <c r="BV29">
        <v>2</v>
      </c>
      <c r="BW29">
        <v>1621627119</v>
      </c>
      <c r="BX29">
        <v>400.379666666667</v>
      </c>
      <c r="BY29">
        <v>419.948333333333</v>
      </c>
      <c r="BZ29">
        <v>3.95493</v>
      </c>
      <c r="CA29">
        <v>0.395348333333333</v>
      </c>
      <c r="CB29">
        <v>392.129666666667</v>
      </c>
      <c r="CC29">
        <v>3.86525666666667</v>
      </c>
      <c r="CD29">
        <v>600.124666666667</v>
      </c>
      <c r="CE29">
        <v>101.212666666667</v>
      </c>
      <c r="CF29">
        <v>0.0576226</v>
      </c>
      <c r="CG29">
        <v>15.9529666666667</v>
      </c>
      <c r="CH29">
        <v>15.1840666666667</v>
      </c>
      <c r="CI29">
        <v>999.9</v>
      </c>
      <c r="CJ29">
        <v>0</v>
      </c>
      <c r="CK29">
        <v>0</v>
      </c>
      <c r="CL29">
        <v>10031.6666666667</v>
      </c>
      <c r="CM29">
        <v>0</v>
      </c>
      <c r="CN29">
        <v>2.48776</v>
      </c>
      <c r="CO29">
        <v>600.043333333333</v>
      </c>
      <c r="CP29">
        <v>0.932983666666667</v>
      </c>
      <c r="CQ29">
        <v>0.0670166</v>
      </c>
      <c r="CR29">
        <v>0</v>
      </c>
      <c r="CS29">
        <v>953.9</v>
      </c>
      <c r="CT29">
        <v>4.99951</v>
      </c>
      <c r="CU29">
        <v>5560.81666666667</v>
      </c>
      <c r="CV29">
        <v>4814.42666666667</v>
      </c>
      <c r="CW29">
        <v>34.812</v>
      </c>
      <c r="CX29">
        <v>38.833</v>
      </c>
      <c r="CY29">
        <v>37.312</v>
      </c>
      <c r="CZ29">
        <v>38.375</v>
      </c>
      <c r="DA29">
        <v>36.687</v>
      </c>
      <c r="DB29">
        <v>555.166666666667</v>
      </c>
      <c r="DC29">
        <v>39.8766666666667</v>
      </c>
      <c r="DD29">
        <v>0</v>
      </c>
      <c r="DE29">
        <v>1621627124.1</v>
      </c>
      <c r="DF29">
        <v>0</v>
      </c>
      <c r="DG29">
        <v>954.622</v>
      </c>
      <c r="DH29">
        <v>-6.45675215446813</v>
      </c>
      <c r="DI29">
        <v>-38.3100855837238</v>
      </c>
      <c r="DJ29">
        <v>5564.47961538461</v>
      </c>
      <c r="DK29">
        <v>15</v>
      </c>
      <c r="DL29">
        <v>1621626892</v>
      </c>
      <c r="DM29" t="s">
        <v>297</v>
      </c>
      <c r="DN29">
        <v>1621626875.5</v>
      </c>
      <c r="DO29">
        <v>1621626892</v>
      </c>
      <c r="DP29">
        <v>2</v>
      </c>
      <c r="DQ29">
        <v>-0.088</v>
      </c>
      <c r="DR29">
        <v>0.038</v>
      </c>
      <c r="DS29">
        <v>8.382</v>
      </c>
      <c r="DT29">
        <v>0.051</v>
      </c>
      <c r="DU29">
        <v>420</v>
      </c>
      <c r="DV29">
        <v>0</v>
      </c>
      <c r="DW29">
        <v>0.49</v>
      </c>
      <c r="DX29">
        <v>0.06</v>
      </c>
      <c r="DY29">
        <v>-19.5204634146341</v>
      </c>
      <c r="DZ29">
        <v>-0.185586062717774</v>
      </c>
      <c r="EA29">
        <v>0.132193739485166</v>
      </c>
      <c r="EB29">
        <v>1</v>
      </c>
      <c r="EC29">
        <v>955.006264705882</v>
      </c>
      <c r="ED29">
        <v>-7.44053937648547</v>
      </c>
      <c r="EE29">
        <v>0.776420910286932</v>
      </c>
      <c r="EF29">
        <v>1</v>
      </c>
      <c r="EG29">
        <v>3.53214975609756</v>
      </c>
      <c r="EH29">
        <v>0.169664111498267</v>
      </c>
      <c r="EI29">
        <v>0.0187431944706579</v>
      </c>
      <c r="EJ29">
        <v>0</v>
      </c>
      <c r="EK29">
        <v>2</v>
      </c>
      <c r="EL29">
        <v>3</v>
      </c>
      <c r="EM29" t="s">
        <v>298</v>
      </c>
      <c r="EN29">
        <v>100</v>
      </c>
      <c r="EO29">
        <v>100</v>
      </c>
      <c r="EP29">
        <v>8.25</v>
      </c>
      <c r="EQ29">
        <v>0.0897</v>
      </c>
      <c r="ER29">
        <v>5.07444362199048</v>
      </c>
      <c r="ES29">
        <v>0.0095515401478521</v>
      </c>
      <c r="ET29">
        <v>-4.08282145803731e-06</v>
      </c>
      <c r="EU29">
        <v>9.61633180237613e-10</v>
      </c>
      <c r="EV29">
        <v>0.0475103132414239</v>
      </c>
      <c r="EW29">
        <v>0.00964955815971448</v>
      </c>
      <c r="EX29">
        <v>0.000351754833574242</v>
      </c>
      <c r="EY29">
        <v>-6.74969522547015e-06</v>
      </c>
      <c r="EZ29">
        <v>-4</v>
      </c>
      <c r="FA29">
        <v>2054</v>
      </c>
      <c r="FB29">
        <v>1</v>
      </c>
      <c r="FC29">
        <v>24</v>
      </c>
      <c r="FD29">
        <v>4.1</v>
      </c>
      <c r="FE29">
        <v>3.8</v>
      </c>
      <c r="FF29">
        <v>2</v>
      </c>
      <c r="FG29">
        <v>628.184</v>
      </c>
      <c r="FH29">
        <v>386.106</v>
      </c>
      <c r="FI29">
        <v>14.3187</v>
      </c>
      <c r="FJ29">
        <v>25.7409</v>
      </c>
      <c r="FK29">
        <v>29.9991</v>
      </c>
      <c r="FL29">
        <v>25.8612</v>
      </c>
      <c r="FM29">
        <v>25.8416</v>
      </c>
      <c r="FN29">
        <v>20.9729</v>
      </c>
      <c r="FO29">
        <v>100</v>
      </c>
      <c r="FP29">
        <v>0</v>
      </c>
      <c r="FQ29">
        <v>14.39</v>
      </c>
      <c r="FR29">
        <v>420</v>
      </c>
      <c r="FS29">
        <v>0</v>
      </c>
      <c r="FT29">
        <v>100.243</v>
      </c>
      <c r="FU29">
        <v>100.593</v>
      </c>
    </row>
    <row r="30" spans="1:177">
      <c r="A30">
        <v>14</v>
      </c>
      <c r="B30">
        <v>1621627135</v>
      </c>
      <c r="C30">
        <v>195</v>
      </c>
      <c r="D30" t="s">
        <v>326</v>
      </c>
      <c r="E30" t="s">
        <v>327</v>
      </c>
      <c r="G30">
        <v>1621627134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11</v>
      </c>
      <c r="AE30">
        <v>2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295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295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295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296</v>
      </c>
      <c r="BV30">
        <v>2</v>
      </c>
      <c r="BW30">
        <v>1621627134</v>
      </c>
      <c r="BX30">
        <v>400.212</v>
      </c>
      <c r="BY30">
        <v>420.033666666667</v>
      </c>
      <c r="BZ30">
        <v>3.99532</v>
      </c>
      <c r="CA30">
        <v>0.395332333333333</v>
      </c>
      <c r="CB30">
        <v>391.963</v>
      </c>
      <c r="CC30">
        <v>3.90516666666667</v>
      </c>
      <c r="CD30">
        <v>600.057333333333</v>
      </c>
      <c r="CE30">
        <v>101.212</v>
      </c>
      <c r="CF30">
        <v>0.0569155</v>
      </c>
      <c r="CG30">
        <v>16.1974333333333</v>
      </c>
      <c r="CH30">
        <v>15.3985666666667</v>
      </c>
      <c r="CI30">
        <v>999.9</v>
      </c>
      <c r="CJ30">
        <v>0</v>
      </c>
      <c r="CK30">
        <v>0</v>
      </c>
      <c r="CL30">
        <v>10043.3333333333</v>
      </c>
      <c r="CM30">
        <v>0</v>
      </c>
      <c r="CN30">
        <v>2.48776</v>
      </c>
      <c r="CO30">
        <v>600.050333333333</v>
      </c>
      <c r="CP30">
        <v>0.932995333333333</v>
      </c>
      <c r="CQ30">
        <v>0.0670049</v>
      </c>
      <c r="CR30">
        <v>0</v>
      </c>
      <c r="CS30">
        <v>952.204</v>
      </c>
      <c r="CT30">
        <v>4.99951</v>
      </c>
      <c r="CU30">
        <v>5552.51333333333</v>
      </c>
      <c r="CV30">
        <v>4814.49666666667</v>
      </c>
      <c r="CW30">
        <v>34.812</v>
      </c>
      <c r="CX30">
        <v>38.812</v>
      </c>
      <c r="CY30">
        <v>37.312</v>
      </c>
      <c r="CZ30">
        <v>38.312</v>
      </c>
      <c r="DA30">
        <v>36.708</v>
      </c>
      <c r="DB30">
        <v>555.18</v>
      </c>
      <c r="DC30">
        <v>39.87</v>
      </c>
      <c r="DD30">
        <v>0</v>
      </c>
      <c r="DE30">
        <v>1621627139.1</v>
      </c>
      <c r="DF30">
        <v>0</v>
      </c>
      <c r="DG30">
        <v>952.84548</v>
      </c>
      <c r="DH30">
        <v>-6.27607692002517</v>
      </c>
      <c r="DI30">
        <v>-31.0730767849667</v>
      </c>
      <c r="DJ30">
        <v>5555.2416</v>
      </c>
      <c r="DK30">
        <v>15</v>
      </c>
      <c r="DL30">
        <v>1621626892</v>
      </c>
      <c r="DM30" t="s">
        <v>297</v>
      </c>
      <c r="DN30">
        <v>1621626875.5</v>
      </c>
      <c r="DO30">
        <v>1621626892</v>
      </c>
      <c r="DP30">
        <v>2</v>
      </c>
      <c r="DQ30">
        <v>-0.088</v>
      </c>
      <c r="DR30">
        <v>0.038</v>
      </c>
      <c r="DS30">
        <v>8.382</v>
      </c>
      <c r="DT30">
        <v>0.051</v>
      </c>
      <c r="DU30">
        <v>420</v>
      </c>
      <c r="DV30">
        <v>0</v>
      </c>
      <c r="DW30">
        <v>0.49</v>
      </c>
      <c r="DX30">
        <v>0.06</v>
      </c>
      <c r="DY30">
        <v>-19.6521024390244</v>
      </c>
      <c r="DZ30">
        <v>-0.583105923344904</v>
      </c>
      <c r="EA30">
        <v>0.115768053404958</v>
      </c>
      <c r="EB30">
        <v>0</v>
      </c>
      <c r="EC30">
        <v>953.235264705882</v>
      </c>
      <c r="ED30">
        <v>-6.75515863277708</v>
      </c>
      <c r="EE30">
        <v>0.696545649398162</v>
      </c>
      <c r="EF30">
        <v>1</v>
      </c>
      <c r="EG30">
        <v>3.57443926829268</v>
      </c>
      <c r="EH30">
        <v>0.167536097560982</v>
      </c>
      <c r="EI30">
        <v>0.0166683136505289</v>
      </c>
      <c r="EJ30">
        <v>0</v>
      </c>
      <c r="EK30">
        <v>1</v>
      </c>
      <c r="EL30">
        <v>3</v>
      </c>
      <c r="EM30" t="s">
        <v>314</v>
      </c>
      <c r="EN30">
        <v>100</v>
      </c>
      <c r="EO30">
        <v>100</v>
      </c>
      <c r="EP30">
        <v>8.25</v>
      </c>
      <c r="EQ30">
        <v>0.0902</v>
      </c>
      <c r="ER30">
        <v>5.07444362199048</v>
      </c>
      <c r="ES30">
        <v>0.0095515401478521</v>
      </c>
      <c r="ET30">
        <v>-4.08282145803731e-06</v>
      </c>
      <c r="EU30">
        <v>9.61633180237613e-10</v>
      </c>
      <c r="EV30">
        <v>0.0475103132414239</v>
      </c>
      <c r="EW30">
        <v>0.00964955815971448</v>
      </c>
      <c r="EX30">
        <v>0.000351754833574242</v>
      </c>
      <c r="EY30">
        <v>-6.74969522547015e-06</v>
      </c>
      <c r="EZ30">
        <v>-4</v>
      </c>
      <c r="FA30">
        <v>2054</v>
      </c>
      <c r="FB30">
        <v>1</v>
      </c>
      <c r="FC30">
        <v>24</v>
      </c>
      <c r="FD30">
        <v>4.3</v>
      </c>
      <c r="FE30">
        <v>4</v>
      </c>
      <c r="FF30">
        <v>2</v>
      </c>
      <c r="FG30">
        <v>628.905</v>
      </c>
      <c r="FH30">
        <v>386.216</v>
      </c>
      <c r="FI30">
        <v>14.8266</v>
      </c>
      <c r="FJ30">
        <v>25.7079</v>
      </c>
      <c r="FK30">
        <v>29.9995</v>
      </c>
      <c r="FL30">
        <v>25.8478</v>
      </c>
      <c r="FM30">
        <v>25.8256</v>
      </c>
      <c r="FN30">
        <v>20.9687</v>
      </c>
      <c r="FO30">
        <v>100</v>
      </c>
      <c r="FP30">
        <v>0</v>
      </c>
      <c r="FQ30">
        <v>14.86</v>
      </c>
      <c r="FR30">
        <v>420</v>
      </c>
      <c r="FS30">
        <v>0</v>
      </c>
      <c r="FT30">
        <v>100.252</v>
      </c>
      <c r="FU30">
        <v>100.597</v>
      </c>
    </row>
    <row r="31" spans="1:177">
      <c r="A31">
        <v>15</v>
      </c>
      <c r="B31">
        <v>1621627150</v>
      </c>
      <c r="C31">
        <v>210</v>
      </c>
      <c r="D31" t="s">
        <v>328</v>
      </c>
      <c r="E31" t="s">
        <v>329</v>
      </c>
      <c r="G31">
        <v>1621627149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11</v>
      </c>
      <c r="AE31">
        <v>2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295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295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295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296</v>
      </c>
      <c r="BV31">
        <v>2</v>
      </c>
      <c r="BW31">
        <v>1621627149</v>
      </c>
      <c r="BX31">
        <v>400.173</v>
      </c>
      <c r="BY31">
        <v>420.059</v>
      </c>
      <c r="BZ31">
        <v>4.04255666666667</v>
      </c>
      <c r="CA31">
        <v>0.395739</v>
      </c>
      <c r="CB31">
        <v>391.924333333333</v>
      </c>
      <c r="CC31">
        <v>3.95183666666667</v>
      </c>
      <c r="CD31">
        <v>600.02</v>
      </c>
      <c r="CE31">
        <v>101.211</v>
      </c>
      <c r="CF31">
        <v>0.0561423666666667</v>
      </c>
      <c r="CG31">
        <v>16.4554666666667</v>
      </c>
      <c r="CH31">
        <v>15.6196666666667</v>
      </c>
      <c r="CI31">
        <v>999.9</v>
      </c>
      <c r="CJ31">
        <v>0</v>
      </c>
      <c r="CK31">
        <v>0</v>
      </c>
      <c r="CL31">
        <v>10060</v>
      </c>
      <c r="CM31">
        <v>0</v>
      </c>
      <c r="CN31">
        <v>2.48776</v>
      </c>
      <c r="CO31">
        <v>600.049333333333</v>
      </c>
      <c r="CP31">
        <v>0.932983666666667</v>
      </c>
      <c r="CQ31">
        <v>0.0670166</v>
      </c>
      <c r="CR31">
        <v>0</v>
      </c>
      <c r="CS31">
        <v>950.73</v>
      </c>
      <c r="CT31">
        <v>4.99951</v>
      </c>
      <c r="CU31">
        <v>5545.17666666667</v>
      </c>
      <c r="CV31">
        <v>4814.47666666667</v>
      </c>
      <c r="CW31">
        <v>34.812</v>
      </c>
      <c r="CX31">
        <v>38.812</v>
      </c>
      <c r="CY31">
        <v>37.312</v>
      </c>
      <c r="CZ31">
        <v>38.312</v>
      </c>
      <c r="DA31">
        <v>36.75</v>
      </c>
      <c r="DB31">
        <v>555.173333333333</v>
      </c>
      <c r="DC31">
        <v>39.8766666666667</v>
      </c>
      <c r="DD31">
        <v>0</v>
      </c>
      <c r="DE31">
        <v>1621627154.1</v>
      </c>
      <c r="DF31">
        <v>0</v>
      </c>
      <c r="DG31">
        <v>951.393961538462</v>
      </c>
      <c r="DH31">
        <v>-5.3429401839418</v>
      </c>
      <c r="DI31">
        <v>-24.5897437385252</v>
      </c>
      <c r="DJ31">
        <v>5547.69653846154</v>
      </c>
      <c r="DK31">
        <v>15</v>
      </c>
      <c r="DL31">
        <v>1621626892</v>
      </c>
      <c r="DM31" t="s">
        <v>297</v>
      </c>
      <c r="DN31">
        <v>1621626875.5</v>
      </c>
      <c r="DO31">
        <v>1621626892</v>
      </c>
      <c r="DP31">
        <v>2</v>
      </c>
      <c r="DQ31">
        <v>-0.088</v>
      </c>
      <c r="DR31">
        <v>0.038</v>
      </c>
      <c r="DS31">
        <v>8.382</v>
      </c>
      <c r="DT31">
        <v>0.051</v>
      </c>
      <c r="DU31">
        <v>420</v>
      </c>
      <c r="DV31">
        <v>0</v>
      </c>
      <c r="DW31">
        <v>0.49</v>
      </c>
      <c r="DX31">
        <v>0.06</v>
      </c>
      <c r="DY31">
        <v>-19.7869073170732</v>
      </c>
      <c r="DZ31">
        <v>-0.682354703832771</v>
      </c>
      <c r="EA31">
        <v>0.121739390563421</v>
      </c>
      <c r="EB31">
        <v>0</v>
      </c>
      <c r="EC31">
        <v>951.677558823529</v>
      </c>
      <c r="ED31">
        <v>-5.66724928584029</v>
      </c>
      <c r="EE31">
        <v>0.596888608741769</v>
      </c>
      <c r="EF31">
        <v>1</v>
      </c>
      <c r="EG31">
        <v>3.61795097560976</v>
      </c>
      <c r="EH31">
        <v>0.183651219512194</v>
      </c>
      <c r="EI31">
        <v>0.0182134553324114</v>
      </c>
      <c r="EJ31">
        <v>0</v>
      </c>
      <c r="EK31">
        <v>1</v>
      </c>
      <c r="EL31">
        <v>3</v>
      </c>
      <c r="EM31" t="s">
        <v>314</v>
      </c>
      <c r="EN31">
        <v>100</v>
      </c>
      <c r="EO31">
        <v>100</v>
      </c>
      <c r="EP31">
        <v>8.248</v>
      </c>
      <c r="EQ31">
        <v>0.0908</v>
      </c>
      <c r="ER31">
        <v>5.07444362199048</v>
      </c>
      <c r="ES31">
        <v>0.0095515401478521</v>
      </c>
      <c r="ET31">
        <v>-4.08282145803731e-06</v>
      </c>
      <c r="EU31">
        <v>9.61633180237613e-10</v>
      </c>
      <c r="EV31">
        <v>0.0475103132414239</v>
      </c>
      <c r="EW31">
        <v>0.00964955815971448</v>
      </c>
      <c r="EX31">
        <v>0.000351754833574242</v>
      </c>
      <c r="EY31">
        <v>-6.74969522547015e-06</v>
      </c>
      <c r="EZ31">
        <v>-4</v>
      </c>
      <c r="FA31">
        <v>2054</v>
      </c>
      <c r="FB31">
        <v>1</v>
      </c>
      <c r="FC31">
        <v>24</v>
      </c>
      <c r="FD31">
        <v>4.6</v>
      </c>
      <c r="FE31">
        <v>4.3</v>
      </c>
      <c r="FF31">
        <v>2</v>
      </c>
      <c r="FG31">
        <v>629.299</v>
      </c>
      <c r="FH31">
        <v>386.327</v>
      </c>
      <c r="FI31">
        <v>15.3256</v>
      </c>
      <c r="FJ31">
        <v>25.6755</v>
      </c>
      <c r="FK31">
        <v>29.9992</v>
      </c>
      <c r="FL31">
        <v>25.8305</v>
      </c>
      <c r="FM31">
        <v>25.8101</v>
      </c>
      <c r="FN31">
        <v>20.9661</v>
      </c>
      <c r="FO31">
        <v>100</v>
      </c>
      <c r="FP31">
        <v>0</v>
      </c>
      <c r="FQ31">
        <v>15.4</v>
      </c>
      <c r="FR31">
        <v>420</v>
      </c>
      <c r="FS31">
        <v>0</v>
      </c>
      <c r="FT31">
        <v>100.253</v>
      </c>
      <c r="FU31">
        <v>100.601</v>
      </c>
    </row>
    <row r="32" spans="1:177">
      <c r="A32">
        <v>16</v>
      </c>
      <c r="B32">
        <v>1621627165</v>
      </c>
      <c r="C32">
        <v>225</v>
      </c>
      <c r="D32" t="s">
        <v>330</v>
      </c>
      <c r="E32" t="s">
        <v>331</v>
      </c>
      <c r="G32">
        <v>1621627164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11</v>
      </c>
      <c r="AE32">
        <v>2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295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295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295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296</v>
      </c>
      <c r="BV32">
        <v>2</v>
      </c>
      <c r="BW32">
        <v>1621627164</v>
      </c>
      <c r="BX32">
        <v>399.975333333333</v>
      </c>
      <c r="BY32">
        <v>420.150333333333</v>
      </c>
      <c r="BZ32">
        <v>4.09355666666667</v>
      </c>
      <c r="CA32">
        <v>0.395814333333333</v>
      </c>
      <c r="CB32">
        <v>391.728333333333</v>
      </c>
      <c r="CC32">
        <v>4.00223</v>
      </c>
      <c r="CD32">
        <v>600.230333333333</v>
      </c>
      <c r="CE32">
        <v>101.212666666667</v>
      </c>
      <c r="CF32">
        <v>0.0571398</v>
      </c>
      <c r="CG32">
        <v>16.7191333333333</v>
      </c>
      <c r="CH32">
        <v>15.8547333333333</v>
      </c>
      <c r="CI32">
        <v>999.9</v>
      </c>
      <c r="CJ32">
        <v>0</v>
      </c>
      <c r="CK32">
        <v>0</v>
      </c>
      <c r="CL32">
        <v>10011.6666666667</v>
      </c>
      <c r="CM32">
        <v>0</v>
      </c>
      <c r="CN32">
        <v>2.48776</v>
      </c>
      <c r="CO32">
        <v>600.042666666667</v>
      </c>
      <c r="CP32">
        <v>0.932983666666667</v>
      </c>
      <c r="CQ32">
        <v>0.0670166</v>
      </c>
      <c r="CR32">
        <v>0</v>
      </c>
      <c r="CS32">
        <v>950.101333333333</v>
      </c>
      <c r="CT32">
        <v>4.99951</v>
      </c>
      <c r="CU32">
        <v>5540.37</v>
      </c>
      <c r="CV32">
        <v>4814.42</v>
      </c>
      <c r="CW32">
        <v>34.812</v>
      </c>
      <c r="CX32">
        <v>38.812</v>
      </c>
      <c r="CY32">
        <v>37.312</v>
      </c>
      <c r="CZ32">
        <v>38.312</v>
      </c>
      <c r="DA32">
        <v>36.75</v>
      </c>
      <c r="DB32">
        <v>555.166666666667</v>
      </c>
      <c r="DC32">
        <v>39.8766666666667</v>
      </c>
      <c r="DD32">
        <v>0</v>
      </c>
      <c r="DE32">
        <v>1621627169.1</v>
      </c>
      <c r="DF32">
        <v>0</v>
      </c>
      <c r="DG32">
        <v>950.30964</v>
      </c>
      <c r="DH32">
        <v>-3.08038461934574</v>
      </c>
      <c r="DI32">
        <v>-12.6430769266866</v>
      </c>
      <c r="DJ32">
        <v>5541.5652</v>
      </c>
      <c r="DK32">
        <v>15</v>
      </c>
      <c r="DL32">
        <v>1621626892</v>
      </c>
      <c r="DM32" t="s">
        <v>297</v>
      </c>
      <c r="DN32">
        <v>1621626875.5</v>
      </c>
      <c r="DO32">
        <v>1621626892</v>
      </c>
      <c r="DP32">
        <v>2</v>
      </c>
      <c r="DQ32">
        <v>-0.088</v>
      </c>
      <c r="DR32">
        <v>0.038</v>
      </c>
      <c r="DS32">
        <v>8.382</v>
      </c>
      <c r="DT32">
        <v>0.051</v>
      </c>
      <c r="DU32">
        <v>420</v>
      </c>
      <c r="DV32">
        <v>0</v>
      </c>
      <c r="DW32">
        <v>0.49</v>
      </c>
      <c r="DX32">
        <v>0.06</v>
      </c>
      <c r="DY32">
        <v>-19.9306658536585</v>
      </c>
      <c r="DZ32">
        <v>-0.705804878048809</v>
      </c>
      <c r="EA32">
        <v>0.140359009390043</v>
      </c>
      <c r="EB32">
        <v>0</v>
      </c>
      <c r="EC32">
        <v>950.493735294118</v>
      </c>
      <c r="ED32">
        <v>-3.48664392939644</v>
      </c>
      <c r="EE32">
        <v>0.39123584799239</v>
      </c>
      <c r="EF32">
        <v>1</v>
      </c>
      <c r="EG32">
        <v>3.66723536585366</v>
      </c>
      <c r="EH32">
        <v>0.202985644599301</v>
      </c>
      <c r="EI32">
        <v>0.0201666239719772</v>
      </c>
      <c r="EJ32">
        <v>0</v>
      </c>
      <c r="EK32">
        <v>1</v>
      </c>
      <c r="EL32">
        <v>3</v>
      </c>
      <c r="EM32" t="s">
        <v>314</v>
      </c>
      <c r="EN32">
        <v>100</v>
      </c>
      <c r="EO32">
        <v>100</v>
      </c>
      <c r="EP32">
        <v>8.247</v>
      </c>
      <c r="EQ32">
        <v>0.0914</v>
      </c>
      <c r="ER32">
        <v>5.07444362199048</v>
      </c>
      <c r="ES32">
        <v>0.0095515401478521</v>
      </c>
      <c r="ET32">
        <v>-4.08282145803731e-06</v>
      </c>
      <c r="EU32">
        <v>9.61633180237613e-10</v>
      </c>
      <c r="EV32">
        <v>0.0475103132414239</v>
      </c>
      <c r="EW32">
        <v>0.00964955815971448</v>
      </c>
      <c r="EX32">
        <v>0.000351754833574242</v>
      </c>
      <c r="EY32">
        <v>-6.74969522547015e-06</v>
      </c>
      <c r="EZ32">
        <v>-4</v>
      </c>
      <c r="FA32">
        <v>2054</v>
      </c>
      <c r="FB32">
        <v>1</v>
      </c>
      <c r="FC32">
        <v>24</v>
      </c>
      <c r="FD32">
        <v>4.8</v>
      </c>
      <c r="FE32">
        <v>4.5</v>
      </c>
      <c r="FF32">
        <v>2</v>
      </c>
      <c r="FG32">
        <v>628.068</v>
      </c>
      <c r="FH32">
        <v>387.101</v>
      </c>
      <c r="FI32">
        <v>15.8198</v>
      </c>
      <c r="FJ32">
        <v>25.6409</v>
      </c>
      <c r="FK32">
        <v>29.9993</v>
      </c>
      <c r="FL32">
        <v>25.8132</v>
      </c>
      <c r="FM32">
        <v>25.7929</v>
      </c>
      <c r="FN32">
        <v>20.964</v>
      </c>
      <c r="FO32">
        <v>100</v>
      </c>
      <c r="FP32">
        <v>0</v>
      </c>
      <c r="FQ32">
        <v>15.87</v>
      </c>
      <c r="FR32">
        <v>420</v>
      </c>
      <c r="FS32">
        <v>0</v>
      </c>
      <c r="FT32">
        <v>100.259</v>
      </c>
      <c r="FU32">
        <v>100.608</v>
      </c>
    </row>
    <row r="33" spans="1:177">
      <c r="A33">
        <v>17</v>
      </c>
      <c r="B33">
        <v>1621627180</v>
      </c>
      <c r="C33">
        <v>240</v>
      </c>
      <c r="D33" t="s">
        <v>332</v>
      </c>
      <c r="E33" t="s">
        <v>333</v>
      </c>
      <c r="G33">
        <v>1621627179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12</v>
      </c>
      <c r="AE33">
        <v>2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295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295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295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296</v>
      </c>
      <c r="BV33">
        <v>2</v>
      </c>
      <c r="BW33">
        <v>1621627179</v>
      </c>
      <c r="BX33">
        <v>399.831666666667</v>
      </c>
      <c r="BY33">
        <v>420.074666666667</v>
      </c>
      <c r="BZ33">
        <v>4.14641</v>
      </c>
      <c r="CA33">
        <v>0.394587</v>
      </c>
      <c r="CB33">
        <v>391.585333333333</v>
      </c>
      <c r="CC33">
        <v>4.05444333333333</v>
      </c>
      <c r="CD33">
        <v>600.036666666667</v>
      </c>
      <c r="CE33">
        <v>101.206666666667</v>
      </c>
      <c r="CF33">
        <v>0.0571459666666667</v>
      </c>
      <c r="CG33">
        <v>16.9526666666667</v>
      </c>
      <c r="CH33">
        <v>16.0538</v>
      </c>
      <c r="CI33">
        <v>999.9</v>
      </c>
      <c r="CJ33">
        <v>0</v>
      </c>
      <c r="CK33">
        <v>0</v>
      </c>
      <c r="CL33">
        <v>10028.3333333333</v>
      </c>
      <c r="CM33">
        <v>0</v>
      </c>
      <c r="CN33">
        <v>2.48776</v>
      </c>
      <c r="CO33">
        <v>599.947</v>
      </c>
      <c r="CP33">
        <v>0.932983666666667</v>
      </c>
      <c r="CQ33">
        <v>0.0670166</v>
      </c>
      <c r="CR33">
        <v>0</v>
      </c>
      <c r="CS33">
        <v>949.394666666667</v>
      </c>
      <c r="CT33">
        <v>4.99951</v>
      </c>
      <c r="CU33">
        <v>5537.24</v>
      </c>
      <c r="CV33">
        <v>4813.64666666667</v>
      </c>
      <c r="CW33">
        <v>34.812</v>
      </c>
      <c r="CX33">
        <v>38.812</v>
      </c>
      <c r="CY33">
        <v>37.25</v>
      </c>
      <c r="CZ33">
        <v>38.312</v>
      </c>
      <c r="DA33">
        <v>36.75</v>
      </c>
      <c r="DB33">
        <v>555.073333333333</v>
      </c>
      <c r="DC33">
        <v>39.87</v>
      </c>
      <c r="DD33">
        <v>0</v>
      </c>
      <c r="DE33">
        <v>1621627184.1</v>
      </c>
      <c r="DF33">
        <v>0</v>
      </c>
      <c r="DG33">
        <v>949.546923076923</v>
      </c>
      <c r="DH33">
        <v>-1.81504272426552</v>
      </c>
      <c r="DI33">
        <v>-4.86564094134122</v>
      </c>
      <c r="DJ33">
        <v>5537.37307692308</v>
      </c>
      <c r="DK33">
        <v>15</v>
      </c>
      <c r="DL33">
        <v>1621626892</v>
      </c>
      <c r="DM33" t="s">
        <v>297</v>
      </c>
      <c r="DN33">
        <v>1621626875.5</v>
      </c>
      <c r="DO33">
        <v>1621626892</v>
      </c>
      <c r="DP33">
        <v>2</v>
      </c>
      <c r="DQ33">
        <v>-0.088</v>
      </c>
      <c r="DR33">
        <v>0.038</v>
      </c>
      <c r="DS33">
        <v>8.382</v>
      </c>
      <c r="DT33">
        <v>0.051</v>
      </c>
      <c r="DU33">
        <v>420</v>
      </c>
      <c r="DV33">
        <v>0</v>
      </c>
      <c r="DW33">
        <v>0.49</v>
      </c>
      <c r="DX33">
        <v>0.06</v>
      </c>
      <c r="DY33">
        <v>-20.0944780487805</v>
      </c>
      <c r="DZ33">
        <v>-0.528869686411156</v>
      </c>
      <c r="EA33">
        <v>0.125353919475619</v>
      </c>
      <c r="EB33">
        <v>0</v>
      </c>
      <c r="EC33">
        <v>949.702235294118</v>
      </c>
      <c r="ED33">
        <v>-2.59904459519462</v>
      </c>
      <c r="EE33">
        <v>0.341048043779889</v>
      </c>
      <c r="EF33">
        <v>1</v>
      </c>
      <c r="EG33">
        <v>3.71724073170732</v>
      </c>
      <c r="EH33">
        <v>0.20691533101044</v>
      </c>
      <c r="EI33">
        <v>0.0205460849502205</v>
      </c>
      <c r="EJ33">
        <v>0</v>
      </c>
      <c r="EK33">
        <v>1</v>
      </c>
      <c r="EL33">
        <v>3</v>
      </c>
      <c r="EM33" t="s">
        <v>314</v>
      </c>
      <c r="EN33">
        <v>100</v>
      </c>
      <c r="EO33">
        <v>100</v>
      </c>
      <c r="EP33">
        <v>8.247</v>
      </c>
      <c r="EQ33">
        <v>0.092</v>
      </c>
      <c r="ER33">
        <v>5.07444362199048</v>
      </c>
      <c r="ES33">
        <v>0.0095515401478521</v>
      </c>
      <c r="ET33">
        <v>-4.08282145803731e-06</v>
      </c>
      <c r="EU33">
        <v>9.61633180237613e-10</v>
      </c>
      <c r="EV33">
        <v>0.0475103132414239</v>
      </c>
      <c r="EW33">
        <v>0.00964955815971448</v>
      </c>
      <c r="EX33">
        <v>0.000351754833574242</v>
      </c>
      <c r="EY33">
        <v>-6.74969522547015e-06</v>
      </c>
      <c r="EZ33">
        <v>-4</v>
      </c>
      <c r="FA33">
        <v>2054</v>
      </c>
      <c r="FB33">
        <v>1</v>
      </c>
      <c r="FC33">
        <v>24</v>
      </c>
      <c r="FD33">
        <v>5.1</v>
      </c>
      <c r="FE33">
        <v>4.8</v>
      </c>
      <c r="FF33">
        <v>2</v>
      </c>
      <c r="FG33">
        <v>628.898</v>
      </c>
      <c r="FH33">
        <v>387.089</v>
      </c>
      <c r="FI33">
        <v>16.3329</v>
      </c>
      <c r="FJ33">
        <v>25.6086</v>
      </c>
      <c r="FK33">
        <v>29.9989</v>
      </c>
      <c r="FL33">
        <v>25.7959</v>
      </c>
      <c r="FM33">
        <v>25.7757</v>
      </c>
      <c r="FN33">
        <v>20.9649</v>
      </c>
      <c r="FO33">
        <v>100</v>
      </c>
      <c r="FP33">
        <v>0</v>
      </c>
      <c r="FQ33">
        <v>16.34</v>
      </c>
      <c r="FR33">
        <v>420</v>
      </c>
      <c r="FS33">
        <v>0</v>
      </c>
      <c r="FT33">
        <v>100.26</v>
      </c>
      <c r="FU33">
        <v>100.612</v>
      </c>
    </row>
    <row r="34" spans="1:177">
      <c r="A34">
        <v>18</v>
      </c>
      <c r="B34">
        <v>1621627195</v>
      </c>
      <c r="C34">
        <v>255</v>
      </c>
      <c r="D34" t="s">
        <v>334</v>
      </c>
      <c r="E34" t="s">
        <v>335</v>
      </c>
      <c r="G34">
        <v>1621627194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11</v>
      </c>
      <c r="AE34">
        <v>2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295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295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295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296</v>
      </c>
      <c r="BV34">
        <v>2</v>
      </c>
      <c r="BW34">
        <v>1621627194</v>
      </c>
      <c r="BX34">
        <v>399.707333333333</v>
      </c>
      <c r="BY34">
        <v>420.018333333333</v>
      </c>
      <c r="BZ34">
        <v>4.20260333333333</v>
      </c>
      <c r="CA34">
        <v>0.395032333333333</v>
      </c>
      <c r="CB34">
        <v>391.461666666667</v>
      </c>
      <c r="CC34">
        <v>4.10996</v>
      </c>
      <c r="CD34">
        <v>600.147666666667</v>
      </c>
      <c r="CE34">
        <v>101.207666666667</v>
      </c>
      <c r="CF34">
        <v>0.0575243</v>
      </c>
      <c r="CG34">
        <v>17.2323333333333</v>
      </c>
      <c r="CH34">
        <v>16.2881</v>
      </c>
      <c r="CI34">
        <v>999.9</v>
      </c>
      <c r="CJ34">
        <v>0</v>
      </c>
      <c r="CK34">
        <v>0</v>
      </c>
      <c r="CL34">
        <v>9995</v>
      </c>
      <c r="CM34">
        <v>0</v>
      </c>
      <c r="CN34">
        <v>2.48776</v>
      </c>
      <c r="CO34">
        <v>599.949333333333</v>
      </c>
      <c r="CP34">
        <v>0.932983666666667</v>
      </c>
      <c r="CQ34">
        <v>0.0670166</v>
      </c>
      <c r="CR34">
        <v>0</v>
      </c>
      <c r="CS34">
        <v>949.276333333333</v>
      </c>
      <c r="CT34">
        <v>4.99951</v>
      </c>
      <c r="CU34">
        <v>5537.11</v>
      </c>
      <c r="CV34">
        <v>4813.66666666667</v>
      </c>
      <c r="CW34">
        <v>34.75</v>
      </c>
      <c r="CX34">
        <v>38.812</v>
      </c>
      <c r="CY34">
        <v>37.25</v>
      </c>
      <c r="CZ34">
        <v>38.312</v>
      </c>
      <c r="DA34">
        <v>36.7706666666667</v>
      </c>
      <c r="DB34">
        <v>555.076666666667</v>
      </c>
      <c r="DC34">
        <v>39.87</v>
      </c>
      <c r="DD34">
        <v>0</v>
      </c>
      <c r="DE34">
        <v>1621627199.1</v>
      </c>
      <c r="DF34">
        <v>0</v>
      </c>
      <c r="DG34">
        <v>949.41532</v>
      </c>
      <c r="DH34">
        <v>-0.105999999303667</v>
      </c>
      <c r="DI34">
        <v>-2.34461556271147</v>
      </c>
      <c r="DJ34">
        <v>5537.8956</v>
      </c>
      <c r="DK34">
        <v>15</v>
      </c>
      <c r="DL34">
        <v>1621626892</v>
      </c>
      <c r="DM34" t="s">
        <v>297</v>
      </c>
      <c r="DN34">
        <v>1621626875.5</v>
      </c>
      <c r="DO34">
        <v>1621626892</v>
      </c>
      <c r="DP34">
        <v>2</v>
      </c>
      <c r="DQ34">
        <v>-0.088</v>
      </c>
      <c r="DR34">
        <v>0.038</v>
      </c>
      <c r="DS34">
        <v>8.382</v>
      </c>
      <c r="DT34">
        <v>0.051</v>
      </c>
      <c r="DU34">
        <v>420</v>
      </c>
      <c r="DV34">
        <v>0</v>
      </c>
      <c r="DW34">
        <v>0.49</v>
      </c>
      <c r="DX34">
        <v>0.06</v>
      </c>
      <c r="DY34">
        <v>-20.246512195122</v>
      </c>
      <c r="DZ34">
        <v>-0.594273867595849</v>
      </c>
      <c r="EA34">
        <v>0.0987352710722871</v>
      </c>
      <c r="EB34">
        <v>0</v>
      </c>
      <c r="EC34">
        <v>949.433272727273</v>
      </c>
      <c r="ED34">
        <v>0.0236114973180564</v>
      </c>
      <c r="EE34">
        <v>0.215895355224961</v>
      </c>
      <c r="EF34">
        <v>1</v>
      </c>
      <c r="EG34">
        <v>3.77216317073171</v>
      </c>
      <c r="EH34">
        <v>0.225715400696878</v>
      </c>
      <c r="EI34">
        <v>0.0223413417985826</v>
      </c>
      <c r="EJ34">
        <v>0</v>
      </c>
      <c r="EK34">
        <v>1</v>
      </c>
      <c r="EL34">
        <v>3</v>
      </c>
      <c r="EM34" t="s">
        <v>314</v>
      </c>
      <c r="EN34">
        <v>100</v>
      </c>
      <c r="EO34">
        <v>100</v>
      </c>
      <c r="EP34">
        <v>8.245</v>
      </c>
      <c r="EQ34">
        <v>0.0927</v>
      </c>
      <c r="ER34">
        <v>5.07444362199048</v>
      </c>
      <c r="ES34">
        <v>0.0095515401478521</v>
      </c>
      <c r="ET34">
        <v>-4.08282145803731e-06</v>
      </c>
      <c r="EU34">
        <v>9.61633180237613e-10</v>
      </c>
      <c r="EV34">
        <v>0.0475103132414239</v>
      </c>
      <c r="EW34">
        <v>0.00964955815971448</v>
      </c>
      <c r="EX34">
        <v>0.000351754833574242</v>
      </c>
      <c r="EY34">
        <v>-6.74969522547015e-06</v>
      </c>
      <c r="EZ34">
        <v>-4</v>
      </c>
      <c r="FA34">
        <v>2054</v>
      </c>
      <c r="FB34">
        <v>1</v>
      </c>
      <c r="FC34">
        <v>24</v>
      </c>
      <c r="FD34">
        <v>5.3</v>
      </c>
      <c r="FE34">
        <v>5</v>
      </c>
      <c r="FF34">
        <v>2</v>
      </c>
      <c r="FG34">
        <v>629.581</v>
      </c>
      <c r="FH34">
        <v>387.182</v>
      </c>
      <c r="FI34">
        <v>16.8277</v>
      </c>
      <c r="FJ34">
        <v>25.574</v>
      </c>
      <c r="FK34">
        <v>29.9994</v>
      </c>
      <c r="FL34">
        <v>25.7786</v>
      </c>
      <c r="FM34">
        <v>25.7568</v>
      </c>
      <c r="FN34">
        <v>20.9648</v>
      </c>
      <c r="FO34">
        <v>100</v>
      </c>
      <c r="FP34">
        <v>0</v>
      </c>
      <c r="FQ34">
        <v>16.88</v>
      </c>
      <c r="FR34">
        <v>420</v>
      </c>
      <c r="FS34">
        <v>0</v>
      </c>
      <c r="FT34">
        <v>100.263</v>
      </c>
      <c r="FU34">
        <v>100.618</v>
      </c>
    </row>
    <row r="35" spans="1:177">
      <c r="A35">
        <v>19</v>
      </c>
      <c r="B35">
        <v>1621627210</v>
      </c>
      <c r="C35">
        <v>270</v>
      </c>
      <c r="D35" t="s">
        <v>336</v>
      </c>
      <c r="E35" t="s">
        <v>337</v>
      </c>
      <c r="G35">
        <v>1621627209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11</v>
      </c>
      <c r="AE35">
        <v>2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295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295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295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296</v>
      </c>
      <c r="BV35">
        <v>2</v>
      </c>
      <c r="BW35">
        <v>1621627209</v>
      </c>
      <c r="BX35">
        <v>399.526</v>
      </c>
      <c r="BY35">
        <v>419.992666666667</v>
      </c>
      <c r="BZ35">
        <v>4.25826333333333</v>
      </c>
      <c r="CA35">
        <v>0.395751333333333</v>
      </c>
      <c r="CB35">
        <v>391.281333333333</v>
      </c>
      <c r="CC35">
        <v>4.16495</v>
      </c>
      <c r="CD35">
        <v>600.291</v>
      </c>
      <c r="CE35">
        <v>101.207333333333</v>
      </c>
      <c r="CF35">
        <v>0.0560698666666667</v>
      </c>
      <c r="CG35">
        <v>17.5155666666667</v>
      </c>
      <c r="CH35">
        <v>16.5247666666667</v>
      </c>
      <c r="CI35">
        <v>999.9</v>
      </c>
      <c r="CJ35">
        <v>0</v>
      </c>
      <c r="CK35">
        <v>0</v>
      </c>
      <c r="CL35">
        <v>10035</v>
      </c>
      <c r="CM35">
        <v>0</v>
      </c>
      <c r="CN35">
        <v>2.51037666666667</v>
      </c>
      <c r="CO35">
        <v>599.941333333333</v>
      </c>
      <c r="CP35">
        <v>0.932972</v>
      </c>
      <c r="CQ35">
        <v>0.0670283</v>
      </c>
      <c r="CR35">
        <v>0</v>
      </c>
      <c r="CS35">
        <v>949.146666666667</v>
      </c>
      <c r="CT35">
        <v>4.99951</v>
      </c>
      <c r="CU35">
        <v>5535.64333333333</v>
      </c>
      <c r="CV35">
        <v>4813.58666666667</v>
      </c>
      <c r="CW35">
        <v>34.812</v>
      </c>
      <c r="CX35">
        <v>38.812</v>
      </c>
      <c r="CY35">
        <v>37.25</v>
      </c>
      <c r="CZ35">
        <v>38.312</v>
      </c>
      <c r="DA35">
        <v>36.812</v>
      </c>
      <c r="DB35">
        <v>555.06</v>
      </c>
      <c r="DC35">
        <v>39.8766666666667</v>
      </c>
      <c r="DD35">
        <v>0</v>
      </c>
      <c r="DE35">
        <v>1621627214.1</v>
      </c>
      <c r="DF35">
        <v>0</v>
      </c>
      <c r="DG35">
        <v>949.263192307693</v>
      </c>
      <c r="DH35">
        <v>-0.425880339018123</v>
      </c>
      <c r="DI35">
        <v>-13.1206836887408</v>
      </c>
      <c r="DJ35">
        <v>5536.89076923077</v>
      </c>
      <c r="DK35">
        <v>15</v>
      </c>
      <c r="DL35">
        <v>1621626892</v>
      </c>
      <c r="DM35" t="s">
        <v>297</v>
      </c>
      <c r="DN35">
        <v>1621626875.5</v>
      </c>
      <c r="DO35">
        <v>1621626892</v>
      </c>
      <c r="DP35">
        <v>2</v>
      </c>
      <c r="DQ35">
        <v>-0.088</v>
      </c>
      <c r="DR35">
        <v>0.038</v>
      </c>
      <c r="DS35">
        <v>8.382</v>
      </c>
      <c r="DT35">
        <v>0.051</v>
      </c>
      <c r="DU35">
        <v>420</v>
      </c>
      <c r="DV35">
        <v>0</v>
      </c>
      <c r="DW35">
        <v>0.49</v>
      </c>
      <c r="DX35">
        <v>0.06</v>
      </c>
      <c r="DY35">
        <v>-20.3976512195122</v>
      </c>
      <c r="DZ35">
        <v>-0.447338675958199</v>
      </c>
      <c r="EA35">
        <v>0.150435817481874</v>
      </c>
      <c r="EB35">
        <v>1</v>
      </c>
      <c r="EC35">
        <v>949.309735294118</v>
      </c>
      <c r="ED35">
        <v>-0.995203041215444</v>
      </c>
      <c r="EE35">
        <v>0.214064628616937</v>
      </c>
      <c r="EF35">
        <v>1</v>
      </c>
      <c r="EG35">
        <v>3.82759219512195</v>
      </c>
      <c r="EH35">
        <v>0.224805574912893</v>
      </c>
      <c r="EI35">
        <v>0.0224297082516606</v>
      </c>
      <c r="EJ35">
        <v>0</v>
      </c>
      <c r="EK35">
        <v>2</v>
      </c>
      <c r="EL35">
        <v>3</v>
      </c>
      <c r="EM35" t="s">
        <v>298</v>
      </c>
      <c r="EN35">
        <v>100</v>
      </c>
      <c r="EO35">
        <v>100</v>
      </c>
      <c r="EP35">
        <v>8.244</v>
      </c>
      <c r="EQ35">
        <v>0.0934</v>
      </c>
      <c r="ER35">
        <v>5.07444362199048</v>
      </c>
      <c r="ES35">
        <v>0.0095515401478521</v>
      </c>
      <c r="ET35">
        <v>-4.08282145803731e-06</v>
      </c>
      <c r="EU35">
        <v>9.61633180237613e-10</v>
      </c>
      <c r="EV35">
        <v>0.0475103132414239</v>
      </c>
      <c r="EW35">
        <v>0.00964955815971448</v>
      </c>
      <c r="EX35">
        <v>0.000351754833574242</v>
      </c>
      <c r="EY35">
        <v>-6.74969522547015e-06</v>
      </c>
      <c r="EZ35">
        <v>-4</v>
      </c>
      <c r="FA35">
        <v>2054</v>
      </c>
      <c r="FB35">
        <v>1</v>
      </c>
      <c r="FC35">
        <v>24</v>
      </c>
      <c r="FD35">
        <v>5.6</v>
      </c>
      <c r="FE35">
        <v>5.3</v>
      </c>
      <c r="FF35">
        <v>2</v>
      </c>
      <c r="FG35">
        <v>628.623</v>
      </c>
      <c r="FH35">
        <v>387.603</v>
      </c>
      <c r="FI35">
        <v>17.332</v>
      </c>
      <c r="FJ35">
        <v>25.5397</v>
      </c>
      <c r="FK35">
        <v>29.9992</v>
      </c>
      <c r="FL35">
        <v>25.7592</v>
      </c>
      <c r="FM35">
        <v>25.7374</v>
      </c>
      <c r="FN35">
        <v>20.9613</v>
      </c>
      <c r="FO35">
        <v>100</v>
      </c>
      <c r="FP35">
        <v>0</v>
      </c>
      <c r="FQ35">
        <v>17.35</v>
      </c>
      <c r="FR35">
        <v>420</v>
      </c>
      <c r="FS35">
        <v>0</v>
      </c>
      <c r="FT35">
        <v>100.264</v>
      </c>
      <c r="FU35">
        <v>100.62</v>
      </c>
    </row>
    <row r="36" spans="1:177">
      <c r="A36">
        <v>20</v>
      </c>
      <c r="B36">
        <v>1621627225</v>
      </c>
      <c r="C36">
        <v>285</v>
      </c>
      <c r="D36" t="s">
        <v>338</v>
      </c>
      <c r="E36" t="s">
        <v>339</v>
      </c>
      <c r="G36">
        <v>1621627224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11</v>
      </c>
      <c r="AE36">
        <v>2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295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295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295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296</v>
      </c>
      <c r="BV36">
        <v>2</v>
      </c>
      <c r="BW36">
        <v>1621627224</v>
      </c>
      <c r="BX36">
        <v>399.407333333333</v>
      </c>
      <c r="BY36">
        <v>420.087666666667</v>
      </c>
      <c r="BZ36">
        <v>4.31897666666667</v>
      </c>
      <c r="CA36">
        <v>0.394719333333333</v>
      </c>
      <c r="CB36">
        <v>391.164</v>
      </c>
      <c r="CC36">
        <v>4.22492666666667</v>
      </c>
      <c r="CD36">
        <v>599.947</v>
      </c>
      <c r="CE36">
        <v>101.203666666667</v>
      </c>
      <c r="CF36">
        <v>0.0572308666666667</v>
      </c>
      <c r="CG36">
        <v>17.8117333333333</v>
      </c>
      <c r="CH36">
        <v>16.7945666666667</v>
      </c>
      <c r="CI36">
        <v>999.9</v>
      </c>
      <c r="CJ36">
        <v>0</v>
      </c>
      <c r="CK36">
        <v>0</v>
      </c>
      <c r="CL36">
        <v>10028.3333333333</v>
      </c>
      <c r="CM36">
        <v>0</v>
      </c>
      <c r="CN36">
        <v>2.48776</v>
      </c>
      <c r="CO36">
        <v>599.945333333333</v>
      </c>
      <c r="CP36">
        <v>0.932983666666667</v>
      </c>
      <c r="CQ36">
        <v>0.0670166</v>
      </c>
      <c r="CR36">
        <v>0</v>
      </c>
      <c r="CS36">
        <v>949.083666666667</v>
      </c>
      <c r="CT36">
        <v>4.99951</v>
      </c>
      <c r="CU36">
        <v>5538.03666666667</v>
      </c>
      <c r="CV36">
        <v>4813.63333333333</v>
      </c>
      <c r="CW36">
        <v>34.7913333333333</v>
      </c>
      <c r="CX36">
        <v>38.812</v>
      </c>
      <c r="CY36">
        <v>37.25</v>
      </c>
      <c r="CZ36">
        <v>38.312</v>
      </c>
      <c r="DA36">
        <v>36.812</v>
      </c>
      <c r="DB36">
        <v>555.076666666667</v>
      </c>
      <c r="DC36">
        <v>39.87</v>
      </c>
      <c r="DD36">
        <v>0</v>
      </c>
      <c r="DE36">
        <v>1621627229.1</v>
      </c>
      <c r="DF36">
        <v>0</v>
      </c>
      <c r="DG36">
        <v>949.22844</v>
      </c>
      <c r="DH36">
        <v>-0.635769236583148</v>
      </c>
      <c r="DI36">
        <v>29.9007691684283</v>
      </c>
      <c r="DJ36">
        <v>5535.9104</v>
      </c>
      <c r="DK36">
        <v>15</v>
      </c>
      <c r="DL36">
        <v>1621626892</v>
      </c>
      <c r="DM36" t="s">
        <v>297</v>
      </c>
      <c r="DN36">
        <v>1621626875.5</v>
      </c>
      <c r="DO36">
        <v>1621626892</v>
      </c>
      <c r="DP36">
        <v>2</v>
      </c>
      <c r="DQ36">
        <v>-0.088</v>
      </c>
      <c r="DR36">
        <v>0.038</v>
      </c>
      <c r="DS36">
        <v>8.382</v>
      </c>
      <c r="DT36">
        <v>0.051</v>
      </c>
      <c r="DU36">
        <v>420</v>
      </c>
      <c r="DV36">
        <v>0</v>
      </c>
      <c r="DW36">
        <v>0.49</v>
      </c>
      <c r="DX36">
        <v>0.06</v>
      </c>
      <c r="DY36">
        <v>-20.5247414634146</v>
      </c>
      <c r="DZ36">
        <v>-0.556551219512209</v>
      </c>
      <c r="EA36">
        <v>0.10366583033163</v>
      </c>
      <c r="EB36">
        <v>0</v>
      </c>
      <c r="EC36">
        <v>949.216058823529</v>
      </c>
      <c r="ED36">
        <v>-0.392519332920579</v>
      </c>
      <c r="EE36">
        <v>0.17754319129463</v>
      </c>
      <c r="EF36">
        <v>1</v>
      </c>
      <c r="EG36">
        <v>3.88534902439024</v>
      </c>
      <c r="EH36">
        <v>0.235265644599306</v>
      </c>
      <c r="EI36">
        <v>0.02329275892977</v>
      </c>
      <c r="EJ36">
        <v>0</v>
      </c>
      <c r="EK36">
        <v>1</v>
      </c>
      <c r="EL36">
        <v>3</v>
      </c>
      <c r="EM36" t="s">
        <v>314</v>
      </c>
      <c r="EN36">
        <v>100</v>
      </c>
      <c r="EO36">
        <v>100</v>
      </c>
      <c r="EP36">
        <v>8.244</v>
      </c>
      <c r="EQ36">
        <v>0.0941</v>
      </c>
      <c r="ER36">
        <v>5.07444362199048</v>
      </c>
      <c r="ES36">
        <v>0.0095515401478521</v>
      </c>
      <c r="ET36">
        <v>-4.08282145803731e-06</v>
      </c>
      <c r="EU36">
        <v>9.61633180237613e-10</v>
      </c>
      <c r="EV36">
        <v>0.0475103132414239</v>
      </c>
      <c r="EW36">
        <v>0.00964955815971448</v>
      </c>
      <c r="EX36">
        <v>0.000351754833574242</v>
      </c>
      <c r="EY36">
        <v>-6.74969522547015e-06</v>
      </c>
      <c r="EZ36">
        <v>-4</v>
      </c>
      <c r="FA36">
        <v>2054</v>
      </c>
      <c r="FB36">
        <v>1</v>
      </c>
      <c r="FC36">
        <v>24</v>
      </c>
      <c r="FD36">
        <v>5.8</v>
      </c>
      <c r="FE36">
        <v>5.5</v>
      </c>
      <c r="FF36">
        <v>2</v>
      </c>
      <c r="FG36">
        <v>629.307</v>
      </c>
      <c r="FH36">
        <v>387.138</v>
      </c>
      <c r="FI36">
        <v>17.8266</v>
      </c>
      <c r="FJ36">
        <v>25.5096</v>
      </c>
      <c r="FK36">
        <v>29.9994</v>
      </c>
      <c r="FL36">
        <v>25.742</v>
      </c>
      <c r="FM36">
        <v>25.7198</v>
      </c>
      <c r="FN36">
        <v>20.9584</v>
      </c>
      <c r="FO36">
        <v>100</v>
      </c>
      <c r="FP36">
        <v>0</v>
      </c>
      <c r="FQ36">
        <v>17.89</v>
      </c>
      <c r="FR36">
        <v>420</v>
      </c>
      <c r="FS36">
        <v>0</v>
      </c>
      <c r="FT36">
        <v>100.268</v>
      </c>
      <c r="FU36">
        <v>100.626</v>
      </c>
    </row>
    <row r="37" spans="1:177">
      <c r="A37">
        <v>21</v>
      </c>
      <c r="B37">
        <v>1621627240</v>
      </c>
      <c r="C37">
        <v>300</v>
      </c>
      <c r="D37" t="s">
        <v>340</v>
      </c>
      <c r="E37" t="s">
        <v>341</v>
      </c>
      <c r="G37">
        <v>1621627239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11</v>
      </c>
      <c r="AE37">
        <v>2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295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295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295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296</v>
      </c>
      <c r="BV37">
        <v>2</v>
      </c>
      <c r="BW37">
        <v>1621627239</v>
      </c>
      <c r="BX37">
        <v>399.252</v>
      </c>
      <c r="BY37">
        <v>419.947666666667</v>
      </c>
      <c r="BZ37">
        <v>4.38298333333333</v>
      </c>
      <c r="CA37">
        <v>0.395288333333333</v>
      </c>
      <c r="CB37">
        <v>391.009333333333</v>
      </c>
      <c r="CC37">
        <v>4.28815666666667</v>
      </c>
      <c r="CD37">
        <v>599.808333333333</v>
      </c>
      <c r="CE37">
        <v>101.209666666667</v>
      </c>
      <c r="CF37">
        <v>0.0567042333333333</v>
      </c>
      <c r="CG37">
        <v>18.1047</v>
      </c>
      <c r="CH37">
        <v>17.0589</v>
      </c>
      <c r="CI37">
        <v>999.9</v>
      </c>
      <c r="CJ37">
        <v>0</v>
      </c>
      <c r="CK37">
        <v>0</v>
      </c>
      <c r="CL37">
        <v>10025</v>
      </c>
      <c r="CM37">
        <v>0</v>
      </c>
      <c r="CN37">
        <v>2.48776</v>
      </c>
      <c r="CO37">
        <v>599.944333333333</v>
      </c>
      <c r="CP37">
        <v>0.932983666666667</v>
      </c>
      <c r="CQ37">
        <v>0.0670166</v>
      </c>
      <c r="CR37">
        <v>0</v>
      </c>
      <c r="CS37">
        <v>949.721</v>
      </c>
      <c r="CT37">
        <v>4.99951</v>
      </c>
      <c r="CU37">
        <v>5541.27333333333</v>
      </c>
      <c r="CV37">
        <v>4813.62333333333</v>
      </c>
      <c r="CW37">
        <v>34.7913333333333</v>
      </c>
      <c r="CX37">
        <v>38.812</v>
      </c>
      <c r="CY37">
        <v>37.25</v>
      </c>
      <c r="CZ37">
        <v>38.312</v>
      </c>
      <c r="DA37">
        <v>36.833</v>
      </c>
      <c r="DB37">
        <v>555.07</v>
      </c>
      <c r="DC37">
        <v>39.87</v>
      </c>
      <c r="DD37">
        <v>0</v>
      </c>
      <c r="DE37">
        <v>1621627244.1</v>
      </c>
      <c r="DF37">
        <v>0</v>
      </c>
      <c r="DG37">
        <v>949.401038461538</v>
      </c>
      <c r="DH37">
        <v>1.49965812548415</v>
      </c>
      <c r="DI37">
        <v>10.0417095096533</v>
      </c>
      <c r="DJ37">
        <v>5540.24230769231</v>
      </c>
      <c r="DK37">
        <v>15</v>
      </c>
      <c r="DL37">
        <v>1621626892</v>
      </c>
      <c r="DM37" t="s">
        <v>297</v>
      </c>
      <c r="DN37">
        <v>1621626875.5</v>
      </c>
      <c r="DO37">
        <v>1621626892</v>
      </c>
      <c r="DP37">
        <v>2</v>
      </c>
      <c r="DQ37">
        <v>-0.088</v>
      </c>
      <c r="DR37">
        <v>0.038</v>
      </c>
      <c r="DS37">
        <v>8.382</v>
      </c>
      <c r="DT37">
        <v>0.051</v>
      </c>
      <c r="DU37">
        <v>420</v>
      </c>
      <c r="DV37">
        <v>0</v>
      </c>
      <c r="DW37">
        <v>0.49</v>
      </c>
      <c r="DX37">
        <v>0.06</v>
      </c>
      <c r="DY37">
        <v>-20.6503463414634</v>
      </c>
      <c r="DZ37">
        <v>-0.569105226480883</v>
      </c>
      <c r="EA37">
        <v>0.100322886277287</v>
      </c>
      <c r="EB37">
        <v>0</v>
      </c>
      <c r="EC37">
        <v>949.329441176471</v>
      </c>
      <c r="ED37">
        <v>1.47274420934107</v>
      </c>
      <c r="EE37">
        <v>0.222269866600517</v>
      </c>
      <c r="EF37">
        <v>1</v>
      </c>
      <c r="EG37">
        <v>3.94562658536585</v>
      </c>
      <c r="EH37">
        <v>0.255123135888501</v>
      </c>
      <c r="EI37">
        <v>0.0252607494249677</v>
      </c>
      <c r="EJ37">
        <v>0</v>
      </c>
      <c r="EK37">
        <v>1</v>
      </c>
      <c r="EL37">
        <v>3</v>
      </c>
      <c r="EM37" t="s">
        <v>314</v>
      </c>
      <c r="EN37">
        <v>100</v>
      </c>
      <c r="EO37">
        <v>100</v>
      </c>
      <c r="EP37">
        <v>8.243</v>
      </c>
      <c r="EQ37">
        <v>0.0949</v>
      </c>
      <c r="ER37">
        <v>5.07444362199048</v>
      </c>
      <c r="ES37">
        <v>0.0095515401478521</v>
      </c>
      <c r="ET37">
        <v>-4.08282145803731e-06</v>
      </c>
      <c r="EU37">
        <v>9.61633180237613e-10</v>
      </c>
      <c r="EV37">
        <v>0.0475103132414239</v>
      </c>
      <c r="EW37">
        <v>0.00964955815971448</v>
      </c>
      <c r="EX37">
        <v>0.000351754833574242</v>
      </c>
      <c r="EY37">
        <v>-6.74969522547015e-06</v>
      </c>
      <c r="EZ37">
        <v>-4</v>
      </c>
      <c r="FA37">
        <v>2054</v>
      </c>
      <c r="FB37">
        <v>1</v>
      </c>
      <c r="FC37">
        <v>24</v>
      </c>
      <c r="FD37">
        <v>6.1</v>
      </c>
      <c r="FE37">
        <v>5.8</v>
      </c>
      <c r="FF37">
        <v>2</v>
      </c>
      <c r="FG37">
        <v>629.378</v>
      </c>
      <c r="FH37">
        <v>387.335</v>
      </c>
      <c r="FI37">
        <v>18.3306</v>
      </c>
      <c r="FJ37">
        <v>25.4774</v>
      </c>
      <c r="FK37">
        <v>29.9996</v>
      </c>
      <c r="FL37">
        <v>25.7226</v>
      </c>
      <c r="FM37">
        <v>25.7005</v>
      </c>
      <c r="FN37">
        <v>20.9604</v>
      </c>
      <c r="FO37">
        <v>100</v>
      </c>
      <c r="FP37">
        <v>0</v>
      </c>
      <c r="FQ37">
        <v>18.36</v>
      </c>
      <c r="FR37">
        <v>420</v>
      </c>
      <c r="FS37">
        <v>0</v>
      </c>
      <c r="FT37">
        <v>100.273</v>
      </c>
      <c r="FU37">
        <v>100.627</v>
      </c>
    </row>
    <row r="38" spans="1:177">
      <c r="A38">
        <v>22</v>
      </c>
      <c r="B38">
        <v>1621627255</v>
      </c>
      <c r="C38">
        <v>315</v>
      </c>
      <c r="D38" t="s">
        <v>342</v>
      </c>
      <c r="E38" t="s">
        <v>343</v>
      </c>
      <c r="G38">
        <v>1621627254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11</v>
      </c>
      <c r="AE38">
        <v>2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295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295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295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296</v>
      </c>
      <c r="BV38">
        <v>2</v>
      </c>
      <c r="BW38">
        <v>1621627254</v>
      </c>
      <c r="BX38">
        <v>399.216333333333</v>
      </c>
      <c r="BY38">
        <v>420.015333333333</v>
      </c>
      <c r="BZ38">
        <v>4.44055</v>
      </c>
      <c r="CA38">
        <v>0.394895666666667</v>
      </c>
      <c r="CB38">
        <v>390.974</v>
      </c>
      <c r="CC38">
        <v>4.34502666666667</v>
      </c>
      <c r="CD38">
        <v>599.946</v>
      </c>
      <c r="CE38">
        <v>101.204333333333</v>
      </c>
      <c r="CF38">
        <v>0.0567939</v>
      </c>
      <c r="CG38">
        <v>18.4359666666667</v>
      </c>
      <c r="CH38">
        <v>17.3931666666667</v>
      </c>
      <c r="CI38">
        <v>999.9</v>
      </c>
      <c r="CJ38">
        <v>0</v>
      </c>
      <c r="CK38">
        <v>0</v>
      </c>
      <c r="CL38">
        <v>9995</v>
      </c>
      <c r="CM38">
        <v>0</v>
      </c>
      <c r="CN38">
        <v>2.48776</v>
      </c>
      <c r="CO38">
        <v>600.035333333333</v>
      </c>
      <c r="CP38">
        <v>0.932995333333333</v>
      </c>
      <c r="CQ38">
        <v>0.0670049</v>
      </c>
      <c r="CR38">
        <v>0</v>
      </c>
      <c r="CS38">
        <v>950.083666666667</v>
      </c>
      <c r="CT38">
        <v>4.99951</v>
      </c>
      <c r="CU38">
        <v>5545.29666666667</v>
      </c>
      <c r="CV38">
        <v>4814.37666666667</v>
      </c>
      <c r="CW38">
        <v>34.812</v>
      </c>
      <c r="CX38">
        <v>38.812</v>
      </c>
      <c r="CY38">
        <v>37.25</v>
      </c>
      <c r="CZ38">
        <v>38.312</v>
      </c>
      <c r="DA38">
        <v>36.875</v>
      </c>
      <c r="DB38">
        <v>555.166666666667</v>
      </c>
      <c r="DC38">
        <v>39.87</v>
      </c>
      <c r="DD38">
        <v>0</v>
      </c>
      <c r="DE38">
        <v>1621627259.1</v>
      </c>
      <c r="DF38">
        <v>0</v>
      </c>
      <c r="DG38">
        <v>949.8666</v>
      </c>
      <c r="DH38">
        <v>1.85830770412802</v>
      </c>
      <c r="DI38">
        <v>7.30000010906748</v>
      </c>
      <c r="DJ38">
        <v>5543.4968</v>
      </c>
      <c r="DK38">
        <v>15</v>
      </c>
      <c r="DL38">
        <v>1621626892</v>
      </c>
      <c r="DM38" t="s">
        <v>297</v>
      </c>
      <c r="DN38">
        <v>1621626875.5</v>
      </c>
      <c r="DO38">
        <v>1621626892</v>
      </c>
      <c r="DP38">
        <v>2</v>
      </c>
      <c r="DQ38">
        <v>-0.088</v>
      </c>
      <c r="DR38">
        <v>0.038</v>
      </c>
      <c r="DS38">
        <v>8.382</v>
      </c>
      <c r="DT38">
        <v>0.051</v>
      </c>
      <c r="DU38">
        <v>420</v>
      </c>
      <c r="DV38">
        <v>0</v>
      </c>
      <c r="DW38">
        <v>0.49</v>
      </c>
      <c r="DX38">
        <v>0.06</v>
      </c>
      <c r="DY38">
        <v>-20.7827756097561</v>
      </c>
      <c r="DZ38">
        <v>-0.272931010452982</v>
      </c>
      <c r="EA38">
        <v>0.0776779837612533</v>
      </c>
      <c r="EB38">
        <v>1</v>
      </c>
      <c r="EC38">
        <v>949.770323529412</v>
      </c>
      <c r="ED38">
        <v>1.87858970827641</v>
      </c>
      <c r="EE38">
        <v>0.261150139438451</v>
      </c>
      <c r="EF38">
        <v>1</v>
      </c>
      <c r="EG38">
        <v>4.0087556097561</v>
      </c>
      <c r="EH38">
        <v>0.242442229965155</v>
      </c>
      <c r="EI38">
        <v>0.0239997946178997</v>
      </c>
      <c r="EJ38">
        <v>0</v>
      </c>
      <c r="EK38">
        <v>2</v>
      </c>
      <c r="EL38">
        <v>3</v>
      </c>
      <c r="EM38" t="s">
        <v>298</v>
      </c>
      <c r="EN38">
        <v>100</v>
      </c>
      <c r="EO38">
        <v>100</v>
      </c>
      <c r="EP38">
        <v>8.242</v>
      </c>
      <c r="EQ38">
        <v>0.0956</v>
      </c>
      <c r="ER38">
        <v>5.07444362199048</v>
      </c>
      <c r="ES38">
        <v>0.0095515401478521</v>
      </c>
      <c r="ET38">
        <v>-4.08282145803731e-06</v>
      </c>
      <c r="EU38">
        <v>9.61633180237613e-10</v>
      </c>
      <c r="EV38">
        <v>0.0475103132414239</v>
      </c>
      <c r="EW38">
        <v>0.00964955815971448</v>
      </c>
      <c r="EX38">
        <v>0.000351754833574242</v>
      </c>
      <c r="EY38">
        <v>-6.74969522547015e-06</v>
      </c>
      <c r="EZ38">
        <v>-4</v>
      </c>
      <c r="FA38">
        <v>2054</v>
      </c>
      <c r="FB38">
        <v>1</v>
      </c>
      <c r="FC38">
        <v>24</v>
      </c>
      <c r="FD38">
        <v>6.3</v>
      </c>
      <c r="FE38">
        <v>6</v>
      </c>
      <c r="FF38">
        <v>2</v>
      </c>
      <c r="FG38">
        <v>629.448</v>
      </c>
      <c r="FH38">
        <v>387.758</v>
      </c>
      <c r="FI38">
        <v>18.8367</v>
      </c>
      <c r="FJ38">
        <v>25.4474</v>
      </c>
      <c r="FK38">
        <v>29.9995</v>
      </c>
      <c r="FL38">
        <v>25.7032</v>
      </c>
      <c r="FM38">
        <v>25.6812</v>
      </c>
      <c r="FN38">
        <v>20.9565</v>
      </c>
      <c r="FO38">
        <v>100</v>
      </c>
      <c r="FP38">
        <v>0</v>
      </c>
      <c r="FQ38">
        <v>18.9</v>
      </c>
      <c r="FR38">
        <v>420</v>
      </c>
      <c r="FS38">
        <v>0</v>
      </c>
      <c r="FT38">
        <v>100.274</v>
      </c>
      <c r="FU38">
        <v>100.629</v>
      </c>
    </row>
    <row r="39" spans="1:177">
      <c r="A39">
        <v>23</v>
      </c>
      <c r="B39">
        <v>1621627270</v>
      </c>
      <c r="C39">
        <v>330</v>
      </c>
      <c r="D39" t="s">
        <v>344</v>
      </c>
      <c r="E39" t="s">
        <v>345</v>
      </c>
      <c r="G39">
        <v>1621627269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11</v>
      </c>
      <c r="AE39">
        <v>2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295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295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295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296</v>
      </c>
      <c r="BV39">
        <v>2</v>
      </c>
      <c r="BW39">
        <v>1621627269</v>
      </c>
      <c r="BX39">
        <v>399.036333333333</v>
      </c>
      <c r="BY39">
        <v>420.034</v>
      </c>
      <c r="BZ39">
        <v>4.51279</v>
      </c>
      <c r="CA39">
        <v>0.395094</v>
      </c>
      <c r="CB39">
        <v>390.795333333333</v>
      </c>
      <c r="CC39">
        <v>4.41638333333333</v>
      </c>
      <c r="CD39">
        <v>599.873333333333</v>
      </c>
      <c r="CE39">
        <v>101.206666666667</v>
      </c>
      <c r="CF39">
        <v>0.0566561666666667</v>
      </c>
      <c r="CG39">
        <v>18.7048666666667</v>
      </c>
      <c r="CH39">
        <v>17.6032333333333</v>
      </c>
      <c r="CI39">
        <v>999.9</v>
      </c>
      <c r="CJ39">
        <v>0</v>
      </c>
      <c r="CK39">
        <v>0</v>
      </c>
      <c r="CL39">
        <v>10075</v>
      </c>
      <c r="CM39">
        <v>0</v>
      </c>
      <c r="CN39">
        <v>2.48776</v>
      </c>
      <c r="CO39">
        <v>600.044666666667</v>
      </c>
      <c r="CP39">
        <v>0.932995333333333</v>
      </c>
      <c r="CQ39">
        <v>0.0670049</v>
      </c>
      <c r="CR39">
        <v>0</v>
      </c>
      <c r="CS39">
        <v>950.817</v>
      </c>
      <c r="CT39">
        <v>4.99951</v>
      </c>
      <c r="CU39">
        <v>5551.03666666667</v>
      </c>
      <c r="CV39">
        <v>4814.45333333333</v>
      </c>
      <c r="CW39">
        <v>34.812</v>
      </c>
      <c r="CX39">
        <v>38.812</v>
      </c>
      <c r="CY39">
        <v>37.25</v>
      </c>
      <c r="CZ39">
        <v>38.312</v>
      </c>
      <c r="DA39">
        <v>36.854</v>
      </c>
      <c r="DB39">
        <v>555.173333333333</v>
      </c>
      <c r="DC39">
        <v>39.87</v>
      </c>
      <c r="DD39">
        <v>0</v>
      </c>
      <c r="DE39">
        <v>1621627274.1</v>
      </c>
      <c r="DF39">
        <v>0</v>
      </c>
      <c r="DG39">
        <v>950.420307692308</v>
      </c>
      <c r="DH39">
        <v>3.48909402526467</v>
      </c>
      <c r="DI39">
        <v>20.3179488456379</v>
      </c>
      <c r="DJ39">
        <v>5547.5</v>
      </c>
      <c r="DK39">
        <v>15</v>
      </c>
      <c r="DL39">
        <v>1621626892</v>
      </c>
      <c r="DM39" t="s">
        <v>297</v>
      </c>
      <c r="DN39">
        <v>1621626875.5</v>
      </c>
      <c r="DO39">
        <v>1621626892</v>
      </c>
      <c r="DP39">
        <v>2</v>
      </c>
      <c r="DQ39">
        <v>-0.088</v>
      </c>
      <c r="DR39">
        <v>0.038</v>
      </c>
      <c r="DS39">
        <v>8.382</v>
      </c>
      <c r="DT39">
        <v>0.051</v>
      </c>
      <c r="DU39">
        <v>420</v>
      </c>
      <c r="DV39">
        <v>0</v>
      </c>
      <c r="DW39">
        <v>0.49</v>
      </c>
      <c r="DX39">
        <v>0.06</v>
      </c>
      <c r="DY39">
        <v>-20.890512195122</v>
      </c>
      <c r="DZ39">
        <v>-0.696370034843204</v>
      </c>
      <c r="EA39">
        <v>0.112255542956461</v>
      </c>
      <c r="EB39">
        <v>0</v>
      </c>
      <c r="EC39">
        <v>950.285617647059</v>
      </c>
      <c r="ED39">
        <v>2.93598148939807</v>
      </c>
      <c r="EE39">
        <v>0.369582277292318</v>
      </c>
      <c r="EF39">
        <v>1</v>
      </c>
      <c r="EG39">
        <v>4.07248268292683</v>
      </c>
      <c r="EH39">
        <v>0.280450034843204</v>
      </c>
      <c r="EI39">
        <v>0.0277665768571294</v>
      </c>
      <c r="EJ39">
        <v>0</v>
      </c>
      <c r="EK39">
        <v>1</v>
      </c>
      <c r="EL39">
        <v>3</v>
      </c>
      <c r="EM39" t="s">
        <v>314</v>
      </c>
      <c r="EN39">
        <v>100</v>
      </c>
      <c r="EO39">
        <v>100</v>
      </c>
      <c r="EP39">
        <v>8.241</v>
      </c>
      <c r="EQ39">
        <v>0.0965</v>
      </c>
      <c r="ER39">
        <v>5.07444362199048</v>
      </c>
      <c r="ES39">
        <v>0.0095515401478521</v>
      </c>
      <c r="ET39">
        <v>-4.08282145803731e-06</v>
      </c>
      <c r="EU39">
        <v>9.61633180237613e-10</v>
      </c>
      <c r="EV39">
        <v>0.0475103132414239</v>
      </c>
      <c r="EW39">
        <v>0.00964955815971448</v>
      </c>
      <c r="EX39">
        <v>0.000351754833574242</v>
      </c>
      <c r="EY39">
        <v>-6.74969522547015e-06</v>
      </c>
      <c r="EZ39">
        <v>-4</v>
      </c>
      <c r="FA39">
        <v>2054</v>
      </c>
      <c r="FB39">
        <v>1</v>
      </c>
      <c r="FC39">
        <v>24</v>
      </c>
      <c r="FD39">
        <v>6.6</v>
      </c>
      <c r="FE39">
        <v>6.3</v>
      </c>
      <c r="FF39">
        <v>2</v>
      </c>
      <c r="FG39">
        <v>629.667</v>
      </c>
      <c r="FH39">
        <v>387.626</v>
      </c>
      <c r="FI39">
        <v>19.3322</v>
      </c>
      <c r="FJ39">
        <v>25.4174</v>
      </c>
      <c r="FK39">
        <v>29.9992</v>
      </c>
      <c r="FL39">
        <v>25.6839</v>
      </c>
      <c r="FM39">
        <v>25.6624</v>
      </c>
      <c r="FN39">
        <v>20.9573</v>
      </c>
      <c r="FO39">
        <v>100</v>
      </c>
      <c r="FP39">
        <v>0</v>
      </c>
      <c r="FQ39">
        <v>19.37</v>
      </c>
      <c r="FR39">
        <v>420</v>
      </c>
      <c r="FS39">
        <v>0</v>
      </c>
      <c r="FT39">
        <v>100.281</v>
      </c>
      <c r="FU39">
        <v>100.634</v>
      </c>
    </row>
    <row r="40" spans="1:177">
      <c r="A40">
        <v>24</v>
      </c>
      <c r="B40">
        <v>1621627285</v>
      </c>
      <c r="C40">
        <v>345</v>
      </c>
      <c r="D40" t="s">
        <v>346</v>
      </c>
      <c r="E40" t="s">
        <v>347</v>
      </c>
      <c r="G40">
        <v>1621627284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11</v>
      </c>
      <c r="AE40">
        <v>2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295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295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295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296</v>
      </c>
      <c r="BV40">
        <v>2</v>
      </c>
      <c r="BW40">
        <v>1621627284</v>
      </c>
      <c r="BX40">
        <v>398.968666666667</v>
      </c>
      <c r="BY40">
        <v>419.929</v>
      </c>
      <c r="BZ40">
        <v>4.58601333333333</v>
      </c>
      <c r="CA40">
        <v>0.395734333333333</v>
      </c>
      <c r="CB40">
        <v>390.728333333333</v>
      </c>
      <c r="CC40">
        <v>4.48871666666667</v>
      </c>
      <c r="CD40">
        <v>600.037</v>
      </c>
      <c r="CE40">
        <v>101.207</v>
      </c>
      <c r="CF40">
        <v>0.0565705</v>
      </c>
      <c r="CG40">
        <v>19.0111</v>
      </c>
      <c r="CH40">
        <v>17.8713666666667</v>
      </c>
      <c r="CI40">
        <v>999.9</v>
      </c>
      <c r="CJ40">
        <v>0</v>
      </c>
      <c r="CK40">
        <v>0</v>
      </c>
      <c r="CL40">
        <v>9990</v>
      </c>
      <c r="CM40">
        <v>0</v>
      </c>
      <c r="CN40">
        <v>2.48776</v>
      </c>
      <c r="CO40">
        <v>600.145</v>
      </c>
      <c r="CP40">
        <v>0.933007</v>
      </c>
      <c r="CQ40">
        <v>0.0669932</v>
      </c>
      <c r="CR40">
        <v>0</v>
      </c>
      <c r="CS40">
        <v>952.013333333333</v>
      </c>
      <c r="CT40">
        <v>4.99951</v>
      </c>
      <c r="CU40">
        <v>5557.66666666667</v>
      </c>
      <c r="CV40">
        <v>4815.27666666667</v>
      </c>
      <c r="CW40">
        <v>34.812</v>
      </c>
      <c r="CX40">
        <v>38.7913333333333</v>
      </c>
      <c r="CY40">
        <v>37.25</v>
      </c>
      <c r="CZ40">
        <v>38.312</v>
      </c>
      <c r="DA40">
        <v>36.937</v>
      </c>
      <c r="DB40">
        <v>555.273333333333</v>
      </c>
      <c r="DC40">
        <v>39.87</v>
      </c>
      <c r="DD40">
        <v>0</v>
      </c>
      <c r="DE40">
        <v>1621627289.1</v>
      </c>
      <c r="DF40">
        <v>0</v>
      </c>
      <c r="DG40">
        <v>951.48532</v>
      </c>
      <c r="DH40">
        <v>3.87592307490465</v>
      </c>
      <c r="DI40">
        <v>22.7161539364757</v>
      </c>
      <c r="DJ40">
        <v>5553.9888</v>
      </c>
      <c r="DK40">
        <v>15</v>
      </c>
      <c r="DL40">
        <v>1621626892</v>
      </c>
      <c r="DM40" t="s">
        <v>297</v>
      </c>
      <c r="DN40">
        <v>1621626875.5</v>
      </c>
      <c r="DO40">
        <v>1621626892</v>
      </c>
      <c r="DP40">
        <v>2</v>
      </c>
      <c r="DQ40">
        <v>-0.088</v>
      </c>
      <c r="DR40">
        <v>0.038</v>
      </c>
      <c r="DS40">
        <v>8.382</v>
      </c>
      <c r="DT40">
        <v>0.051</v>
      </c>
      <c r="DU40">
        <v>420</v>
      </c>
      <c r="DV40">
        <v>0</v>
      </c>
      <c r="DW40">
        <v>0.49</v>
      </c>
      <c r="DX40">
        <v>0.06</v>
      </c>
      <c r="DY40">
        <v>-20.9951268292683</v>
      </c>
      <c r="DZ40">
        <v>-0.354286411149859</v>
      </c>
      <c r="EA40">
        <v>0.0989791109383265</v>
      </c>
      <c r="EB40">
        <v>1</v>
      </c>
      <c r="EC40">
        <v>951.254882352941</v>
      </c>
      <c r="ED40">
        <v>4.27037540754624</v>
      </c>
      <c r="EE40">
        <v>0.482494850000309</v>
      </c>
      <c r="EF40">
        <v>1</v>
      </c>
      <c r="EG40">
        <v>4.14299878048781</v>
      </c>
      <c r="EH40">
        <v>0.275246341463426</v>
      </c>
      <c r="EI40">
        <v>0.0272466188723703</v>
      </c>
      <c r="EJ40">
        <v>0</v>
      </c>
      <c r="EK40">
        <v>2</v>
      </c>
      <c r="EL40">
        <v>3</v>
      </c>
      <c r="EM40" t="s">
        <v>298</v>
      </c>
      <c r="EN40">
        <v>100</v>
      </c>
      <c r="EO40">
        <v>100</v>
      </c>
      <c r="EP40">
        <v>8.241</v>
      </c>
      <c r="EQ40">
        <v>0.0973</v>
      </c>
      <c r="ER40">
        <v>5.07444362199048</v>
      </c>
      <c r="ES40">
        <v>0.0095515401478521</v>
      </c>
      <c r="ET40">
        <v>-4.08282145803731e-06</v>
      </c>
      <c r="EU40">
        <v>9.61633180237613e-10</v>
      </c>
      <c r="EV40">
        <v>0.0475103132414239</v>
      </c>
      <c r="EW40">
        <v>0.00964955815971448</v>
      </c>
      <c r="EX40">
        <v>0.000351754833574242</v>
      </c>
      <c r="EY40">
        <v>-6.74969522547015e-06</v>
      </c>
      <c r="EZ40">
        <v>-4</v>
      </c>
      <c r="FA40">
        <v>2054</v>
      </c>
      <c r="FB40">
        <v>1</v>
      </c>
      <c r="FC40">
        <v>24</v>
      </c>
      <c r="FD40">
        <v>6.8</v>
      </c>
      <c r="FE40">
        <v>6.5</v>
      </c>
      <c r="FF40">
        <v>2</v>
      </c>
      <c r="FG40">
        <v>629.004</v>
      </c>
      <c r="FH40">
        <v>388.498</v>
      </c>
      <c r="FI40">
        <v>19.8288</v>
      </c>
      <c r="FJ40">
        <v>25.3896</v>
      </c>
      <c r="FK40">
        <v>29.9994</v>
      </c>
      <c r="FL40">
        <v>25.6645</v>
      </c>
      <c r="FM40">
        <v>25.6431</v>
      </c>
      <c r="FN40">
        <v>20.9583</v>
      </c>
      <c r="FO40">
        <v>100</v>
      </c>
      <c r="FP40">
        <v>0</v>
      </c>
      <c r="FQ40">
        <v>19.84</v>
      </c>
      <c r="FR40">
        <v>420</v>
      </c>
      <c r="FS40">
        <v>0</v>
      </c>
      <c r="FT40">
        <v>100.287</v>
      </c>
      <c r="FU40">
        <v>100.636</v>
      </c>
    </row>
    <row r="41" spans="1:177">
      <c r="A41">
        <v>25</v>
      </c>
      <c r="B41">
        <v>1621627300</v>
      </c>
      <c r="C41">
        <v>360</v>
      </c>
      <c r="D41" t="s">
        <v>348</v>
      </c>
      <c r="E41" t="s">
        <v>349</v>
      </c>
      <c r="G41">
        <v>1621627299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11</v>
      </c>
      <c r="AE41">
        <v>2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295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295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295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296</v>
      </c>
      <c r="BV41">
        <v>2</v>
      </c>
      <c r="BW41">
        <v>1621627299</v>
      </c>
      <c r="BX41">
        <v>398.799666666667</v>
      </c>
      <c r="BY41">
        <v>420.031333333333</v>
      </c>
      <c r="BZ41">
        <v>4.65293333333333</v>
      </c>
      <c r="CA41">
        <v>0.395391666666667</v>
      </c>
      <c r="CB41">
        <v>390.56</v>
      </c>
      <c r="CC41">
        <v>4.55481</v>
      </c>
      <c r="CD41">
        <v>600.155666666667</v>
      </c>
      <c r="CE41">
        <v>101.206666666667</v>
      </c>
      <c r="CF41">
        <v>0.0574436333333333</v>
      </c>
      <c r="CG41">
        <v>19.3184666666667</v>
      </c>
      <c r="CH41">
        <v>18.1526666666667</v>
      </c>
      <c r="CI41">
        <v>999.9</v>
      </c>
      <c r="CJ41">
        <v>0</v>
      </c>
      <c r="CK41">
        <v>0</v>
      </c>
      <c r="CL41">
        <v>10003.3333333333</v>
      </c>
      <c r="CM41">
        <v>0</v>
      </c>
      <c r="CN41">
        <v>2.48776</v>
      </c>
      <c r="CO41">
        <v>600.030333333333</v>
      </c>
      <c r="CP41">
        <v>0.932995333333333</v>
      </c>
      <c r="CQ41">
        <v>0.0670049</v>
      </c>
      <c r="CR41">
        <v>0</v>
      </c>
      <c r="CS41">
        <v>952.67</v>
      </c>
      <c r="CT41">
        <v>4.99951</v>
      </c>
      <c r="CU41">
        <v>5561.62</v>
      </c>
      <c r="CV41">
        <v>4814.33333333333</v>
      </c>
      <c r="CW41">
        <v>34.812</v>
      </c>
      <c r="CX41">
        <v>38.812</v>
      </c>
      <c r="CY41">
        <v>37.25</v>
      </c>
      <c r="CZ41">
        <v>38.312</v>
      </c>
      <c r="DA41">
        <v>36.937</v>
      </c>
      <c r="DB41">
        <v>555.163333333333</v>
      </c>
      <c r="DC41">
        <v>39.87</v>
      </c>
      <c r="DD41">
        <v>0</v>
      </c>
      <c r="DE41">
        <v>1621627304.1</v>
      </c>
      <c r="DF41">
        <v>0</v>
      </c>
      <c r="DG41">
        <v>952.218230769231</v>
      </c>
      <c r="DH41">
        <v>3.94352136972222</v>
      </c>
      <c r="DI41">
        <v>26.5897437068929</v>
      </c>
      <c r="DJ41">
        <v>5558.87576923077</v>
      </c>
      <c r="DK41">
        <v>15</v>
      </c>
      <c r="DL41">
        <v>1621626892</v>
      </c>
      <c r="DM41" t="s">
        <v>297</v>
      </c>
      <c r="DN41">
        <v>1621626875.5</v>
      </c>
      <c r="DO41">
        <v>1621626892</v>
      </c>
      <c r="DP41">
        <v>2</v>
      </c>
      <c r="DQ41">
        <v>-0.088</v>
      </c>
      <c r="DR41">
        <v>0.038</v>
      </c>
      <c r="DS41">
        <v>8.382</v>
      </c>
      <c r="DT41">
        <v>0.051</v>
      </c>
      <c r="DU41">
        <v>420</v>
      </c>
      <c r="DV41">
        <v>0</v>
      </c>
      <c r="DW41">
        <v>0.49</v>
      </c>
      <c r="DX41">
        <v>0.06</v>
      </c>
      <c r="DY41">
        <v>-21.0914975609756</v>
      </c>
      <c r="DZ41">
        <v>-0.432370034843234</v>
      </c>
      <c r="EA41">
        <v>0.116126792538461</v>
      </c>
      <c r="EB41">
        <v>1</v>
      </c>
      <c r="EC41">
        <v>952.088852941176</v>
      </c>
      <c r="ED41">
        <v>2.76673394265878</v>
      </c>
      <c r="EE41">
        <v>0.341750092073916</v>
      </c>
      <c r="EF41">
        <v>1</v>
      </c>
      <c r="EG41">
        <v>4.2132356097561</v>
      </c>
      <c r="EH41">
        <v>0.288505714285706</v>
      </c>
      <c r="EI41">
        <v>0.0285590850991654</v>
      </c>
      <c r="EJ41">
        <v>0</v>
      </c>
      <c r="EK41">
        <v>2</v>
      </c>
      <c r="EL41">
        <v>3</v>
      </c>
      <c r="EM41" t="s">
        <v>298</v>
      </c>
      <c r="EN41">
        <v>100</v>
      </c>
      <c r="EO41">
        <v>100</v>
      </c>
      <c r="EP41">
        <v>8.239</v>
      </c>
      <c r="EQ41">
        <v>0.0982</v>
      </c>
      <c r="ER41">
        <v>5.07444362199048</v>
      </c>
      <c r="ES41">
        <v>0.0095515401478521</v>
      </c>
      <c r="ET41">
        <v>-4.08282145803731e-06</v>
      </c>
      <c r="EU41">
        <v>9.61633180237613e-10</v>
      </c>
      <c r="EV41">
        <v>0.0475103132414239</v>
      </c>
      <c r="EW41">
        <v>0.00964955815971448</v>
      </c>
      <c r="EX41">
        <v>0.000351754833574242</v>
      </c>
      <c r="EY41">
        <v>-6.74969522547015e-06</v>
      </c>
      <c r="EZ41">
        <v>-4</v>
      </c>
      <c r="FA41">
        <v>2054</v>
      </c>
      <c r="FB41">
        <v>1</v>
      </c>
      <c r="FC41">
        <v>24</v>
      </c>
      <c r="FD41">
        <v>7.1</v>
      </c>
      <c r="FE41">
        <v>6.8</v>
      </c>
      <c r="FF41">
        <v>2</v>
      </c>
      <c r="FG41">
        <v>629.662</v>
      </c>
      <c r="FH41">
        <v>388.359</v>
      </c>
      <c r="FI41">
        <v>20.3344</v>
      </c>
      <c r="FJ41">
        <v>25.3619</v>
      </c>
      <c r="FK41">
        <v>29.999</v>
      </c>
      <c r="FL41">
        <v>25.6452</v>
      </c>
      <c r="FM41">
        <v>25.6239</v>
      </c>
      <c r="FN41">
        <v>20.957</v>
      </c>
      <c r="FO41">
        <v>100</v>
      </c>
      <c r="FP41">
        <v>0</v>
      </c>
      <c r="FQ41">
        <v>20.38</v>
      </c>
      <c r="FR41">
        <v>420</v>
      </c>
      <c r="FS41">
        <v>0</v>
      </c>
      <c r="FT41">
        <v>100.29</v>
      </c>
      <c r="FU41">
        <v>100.641</v>
      </c>
    </row>
    <row r="42" spans="1:177">
      <c r="A42">
        <v>26</v>
      </c>
      <c r="B42">
        <v>1621627315</v>
      </c>
      <c r="C42">
        <v>375</v>
      </c>
      <c r="D42" t="s">
        <v>350</v>
      </c>
      <c r="E42" t="s">
        <v>351</v>
      </c>
      <c r="G42">
        <v>1621627314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11</v>
      </c>
      <c r="AE42">
        <v>2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295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295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295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296</v>
      </c>
      <c r="BV42">
        <v>2</v>
      </c>
      <c r="BW42">
        <v>1621627314</v>
      </c>
      <c r="BX42">
        <v>398.763</v>
      </c>
      <c r="BY42">
        <v>420.008333333333</v>
      </c>
      <c r="BZ42">
        <v>4.72309666666667</v>
      </c>
      <c r="CA42">
        <v>0.395496666666667</v>
      </c>
      <c r="CB42">
        <v>390.524</v>
      </c>
      <c r="CC42">
        <v>4.62411333333333</v>
      </c>
      <c r="CD42">
        <v>599.937333333333</v>
      </c>
      <c r="CE42">
        <v>101.207666666667</v>
      </c>
      <c r="CF42">
        <v>0.0567904666666667</v>
      </c>
      <c r="CG42">
        <v>19.6628333333333</v>
      </c>
      <c r="CH42">
        <v>18.5291</v>
      </c>
      <c r="CI42">
        <v>999.9</v>
      </c>
      <c r="CJ42">
        <v>0</v>
      </c>
      <c r="CK42">
        <v>0</v>
      </c>
      <c r="CL42">
        <v>9933.33333333333</v>
      </c>
      <c r="CM42">
        <v>0</v>
      </c>
      <c r="CN42">
        <v>2.48776</v>
      </c>
      <c r="CO42">
        <v>600.015333333333</v>
      </c>
      <c r="CP42">
        <v>0.932995333333333</v>
      </c>
      <c r="CQ42">
        <v>0.0670049</v>
      </c>
      <c r="CR42">
        <v>0</v>
      </c>
      <c r="CS42">
        <v>953.439</v>
      </c>
      <c r="CT42">
        <v>4.99951</v>
      </c>
      <c r="CU42">
        <v>5567.07</v>
      </c>
      <c r="CV42">
        <v>4814.21333333333</v>
      </c>
      <c r="CW42">
        <v>34.812</v>
      </c>
      <c r="CX42">
        <v>38.812</v>
      </c>
      <c r="CY42">
        <v>37.25</v>
      </c>
      <c r="CZ42">
        <v>38.312</v>
      </c>
      <c r="DA42">
        <v>37</v>
      </c>
      <c r="DB42">
        <v>555.143333333333</v>
      </c>
      <c r="DC42">
        <v>39.87</v>
      </c>
      <c r="DD42">
        <v>0</v>
      </c>
      <c r="DE42">
        <v>1621627319.1</v>
      </c>
      <c r="DF42">
        <v>0</v>
      </c>
      <c r="DG42">
        <v>953.12104</v>
      </c>
      <c r="DH42">
        <v>3.63715384328043</v>
      </c>
      <c r="DI42">
        <v>26.3038461423697</v>
      </c>
      <c r="DJ42">
        <v>5564.9544</v>
      </c>
      <c r="DK42">
        <v>15</v>
      </c>
      <c r="DL42">
        <v>1621626892</v>
      </c>
      <c r="DM42" t="s">
        <v>297</v>
      </c>
      <c r="DN42">
        <v>1621626875.5</v>
      </c>
      <c r="DO42">
        <v>1621626892</v>
      </c>
      <c r="DP42">
        <v>2</v>
      </c>
      <c r="DQ42">
        <v>-0.088</v>
      </c>
      <c r="DR42">
        <v>0.038</v>
      </c>
      <c r="DS42">
        <v>8.382</v>
      </c>
      <c r="DT42">
        <v>0.051</v>
      </c>
      <c r="DU42">
        <v>420</v>
      </c>
      <c r="DV42">
        <v>0</v>
      </c>
      <c r="DW42">
        <v>0.49</v>
      </c>
      <c r="DX42">
        <v>0.06</v>
      </c>
      <c r="DY42">
        <v>-21.181356097561</v>
      </c>
      <c r="DZ42">
        <v>-0.478045296167226</v>
      </c>
      <c r="EA42">
        <v>0.107549530390467</v>
      </c>
      <c r="EB42">
        <v>1</v>
      </c>
      <c r="EC42">
        <v>952.9295</v>
      </c>
      <c r="ED42">
        <v>3.51977534866439</v>
      </c>
      <c r="EE42">
        <v>0.421296336254151</v>
      </c>
      <c r="EF42">
        <v>1</v>
      </c>
      <c r="EG42">
        <v>4.28514585365854</v>
      </c>
      <c r="EH42">
        <v>0.280369547038334</v>
      </c>
      <c r="EI42">
        <v>0.0277327743922382</v>
      </c>
      <c r="EJ42">
        <v>0</v>
      </c>
      <c r="EK42">
        <v>2</v>
      </c>
      <c r="EL42">
        <v>3</v>
      </c>
      <c r="EM42" t="s">
        <v>298</v>
      </c>
      <c r="EN42">
        <v>100</v>
      </c>
      <c r="EO42">
        <v>100</v>
      </c>
      <c r="EP42">
        <v>8.239</v>
      </c>
      <c r="EQ42">
        <v>0.0991</v>
      </c>
      <c r="ER42">
        <v>5.07444362199048</v>
      </c>
      <c r="ES42">
        <v>0.0095515401478521</v>
      </c>
      <c r="ET42">
        <v>-4.08282145803731e-06</v>
      </c>
      <c r="EU42">
        <v>9.61633180237613e-10</v>
      </c>
      <c r="EV42">
        <v>0.0475103132414239</v>
      </c>
      <c r="EW42">
        <v>0.00964955815971448</v>
      </c>
      <c r="EX42">
        <v>0.000351754833574242</v>
      </c>
      <c r="EY42">
        <v>-6.74969522547015e-06</v>
      </c>
      <c r="EZ42">
        <v>-4</v>
      </c>
      <c r="FA42">
        <v>2054</v>
      </c>
      <c r="FB42">
        <v>1</v>
      </c>
      <c r="FC42">
        <v>24</v>
      </c>
      <c r="FD42">
        <v>7.3</v>
      </c>
      <c r="FE42">
        <v>7</v>
      </c>
      <c r="FF42">
        <v>2</v>
      </c>
      <c r="FG42">
        <v>629.586</v>
      </c>
      <c r="FH42">
        <v>387.653</v>
      </c>
      <c r="FI42">
        <v>20.8367</v>
      </c>
      <c r="FJ42">
        <v>25.3363</v>
      </c>
      <c r="FK42">
        <v>29.9994</v>
      </c>
      <c r="FL42">
        <v>25.6259</v>
      </c>
      <c r="FM42">
        <v>25.6043</v>
      </c>
      <c r="FN42">
        <v>20.9558</v>
      </c>
      <c r="FO42">
        <v>100</v>
      </c>
      <c r="FP42">
        <v>0</v>
      </c>
      <c r="FQ42">
        <v>20.85</v>
      </c>
      <c r="FR42">
        <v>420</v>
      </c>
      <c r="FS42">
        <v>0</v>
      </c>
      <c r="FT42">
        <v>100.293</v>
      </c>
      <c r="FU42">
        <v>100.646</v>
      </c>
    </row>
    <row r="43" spans="1:177">
      <c r="A43">
        <v>27</v>
      </c>
      <c r="B43">
        <v>1621627330</v>
      </c>
      <c r="C43">
        <v>390</v>
      </c>
      <c r="D43" t="s">
        <v>352</v>
      </c>
      <c r="E43" t="s">
        <v>353</v>
      </c>
      <c r="G43">
        <v>1621627329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11</v>
      </c>
      <c r="AE43">
        <v>2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295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295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295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296</v>
      </c>
      <c r="BV43">
        <v>2</v>
      </c>
      <c r="BW43">
        <v>1621627329</v>
      </c>
      <c r="BX43">
        <v>398.684</v>
      </c>
      <c r="BY43">
        <v>420.007333333333</v>
      </c>
      <c r="BZ43">
        <v>4.79997666666667</v>
      </c>
      <c r="CA43">
        <v>0.395111333333333</v>
      </c>
      <c r="CB43">
        <v>390.445</v>
      </c>
      <c r="CC43">
        <v>4.70004</v>
      </c>
      <c r="CD43">
        <v>600.033666666667</v>
      </c>
      <c r="CE43">
        <v>101.208</v>
      </c>
      <c r="CF43">
        <v>0.0562186</v>
      </c>
      <c r="CG43">
        <v>19.9458666666667</v>
      </c>
      <c r="CH43">
        <v>18.7605</v>
      </c>
      <c r="CI43">
        <v>999.9</v>
      </c>
      <c r="CJ43">
        <v>0</v>
      </c>
      <c r="CK43">
        <v>0</v>
      </c>
      <c r="CL43">
        <v>10015</v>
      </c>
      <c r="CM43">
        <v>0</v>
      </c>
      <c r="CN43">
        <v>2.48776</v>
      </c>
      <c r="CO43">
        <v>600.016333333333</v>
      </c>
      <c r="CP43">
        <v>0.932995333333333</v>
      </c>
      <c r="CQ43">
        <v>0.0670049</v>
      </c>
      <c r="CR43">
        <v>0</v>
      </c>
      <c r="CS43">
        <v>953.803333333333</v>
      </c>
      <c r="CT43">
        <v>4.99951</v>
      </c>
      <c r="CU43">
        <v>5570.64333333333</v>
      </c>
      <c r="CV43">
        <v>4814.22333333333</v>
      </c>
      <c r="CW43">
        <v>34.812</v>
      </c>
      <c r="CX43">
        <v>38.7706666666667</v>
      </c>
      <c r="CY43">
        <v>37.25</v>
      </c>
      <c r="CZ43">
        <v>38.312</v>
      </c>
      <c r="DA43">
        <v>37</v>
      </c>
      <c r="DB43">
        <v>555.146666666667</v>
      </c>
      <c r="DC43">
        <v>39.87</v>
      </c>
      <c r="DD43">
        <v>0</v>
      </c>
      <c r="DE43">
        <v>1621627334.1</v>
      </c>
      <c r="DF43">
        <v>0</v>
      </c>
      <c r="DG43">
        <v>953.646346153846</v>
      </c>
      <c r="DH43">
        <v>1.72311111655179</v>
      </c>
      <c r="DI43">
        <v>16.4523077448427</v>
      </c>
      <c r="DJ43">
        <v>5569.145</v>
      </c>
      <c r="DK43">
        <v>15</v>
      </c>
      <c r="DL43">
        <v>1621626892</v>
      </c>
      <c r="DM43" t="s">
        <v>297</v>
      </c>
      <c r="DN43">
        <v>1621626875.5</v>
      </c>
      <c r="DO43">
        <v>1621626892</v>
      </c>
      <c r="DP43">
        <v>2</v>
      </c>
      <c r="DQ43">
        <v>-0.088</v>
      </c>
      <c r="DR43">
        <v>0.038</v>
      </c>
      <c r="DS43">
        <v>8.382</v>
      </c>
      <c r="DT43">
        <v>0.051</v>
      </c>
      <c r="DU43">
        <v>420</v>
      </c>
      <c r="DV43">
        <v>0</v>
      </c>
      <c r="DW43">
        <v>0.49</v>
      </c>
      <c r="DX43">
        <v>0.06</v>
      </c>
      <c r="DY43">
        <v>-21.2595365853659</v>
      </c>
      <c r="DZ43">
        <v>-0.179061324041833</v>
      </c>
      <c r="EA43">
        <v>0.111357113424745</v>
      </c>
      <c r="EB43">
        <v>1</v>
      </c>
      <c r="EC43">
        <v>953.568121212121</v>
      </c>
      <c r="ED43">
        <v>1.76435462361429</v>
      </c>
      <c r="EE43">
        <v>0.250665509053073</v>
      </c>
      <c r="EF43">
        <v>1</v>
      </c>
      <c r="EG43">
        <v>4.35441170731707</v>
      </c>
      <c r="EH43">
        <v>0.287030592334509</v>
      </c>
      <c r="EI43">
        <v>0.0284373291173585</v>
      </c>
      <c r="EJ43">
        <v>0</v>
      </c>
      <c r="EK43">
        <v>2</v>
      </c>
      <c r="EL43">
        <v>3</v>
      </c>
      <c r="EM43" t="s">
        <v>298</v>
      </c>
      <c r="EN43">
        <v>100</v>
      </c>
      <c r="EO43">
        <v>100</v>
      </c>
      <c r="EP43">
        <v>8.239</v>
      </c>
      <c r="EQ43">
        <v>0.1</v>
      </c>
      <c r="ER43">
        <v>5.07444362199048</v>
      </c>
      <c r="ES43">
        <v>0.0095515401478521</v>
      </c>
      <c r="ET43">
        <v>-4.08282145803731e-06</v>
      </c>
      <c r="EU43">
        <v>9.61633180237613e-10</v>
      </c>
      <c r="EV43">
        <v>0.0475103132414239</v>
      </c>
      <c r="EW43">
        <v>0.00964955815971448</v>
      </c>
      <c r="EX43">
        <v>0.000351754833574242</v>
      </c>
      <c r="EY43">
        <v>-6.74969522547015e-06</v>
      </c>
      <c r="EZ43">
        <v>-4</v>
      </c>
      <c r="FA43">
        <v>2054</v>
      </c>
      <c r="FB43">
        <v>1</v>
      </c>
      <c r="FC43">
        <v>24</v>
      </c>
      <c r="FD43">
        <v>7.6</v>
      </c>
      <c r="FE43">
        <v>7.3</v>
      </c>
      <c r="FF43">
        <v>2</v>
      </c>
      <c r="FG43">
        <v>629.51</v>
      </c>
      <c r="FH43">
        <v>387.955</v>
      </c>
      <c r="FI43">
        <v>21.3386</v>
      </c>
      <c r="FJ43">
        <v>25.3107</v>
      </c>
      <c r="FK43">
        <v>29.9995</v>
      </c>
      <c r="FL43">
        <v>25.6066</v>
      </c>
      <c r="FM43">
        <v>25.5834</v>
      </c>
      <c r="FN43">
        <v>20.9576</v>
      </c>
      <c r="FO43">
        <v>100</v>
      </c>
      <c r="FP43">
        <v>0</v>
      </c>
      <c r="FQ43">
        <v>21.38</v>
      </c>
      <c r="FR43">
        <v>420</v>
      </c>
      <c r="FS43">
        <v>0</v>
      </c>
      <c r="FT43">
        <v>100.303</v>
      </c>
      <c r="FU43">
        <v>100.654</v>
      </c>
    </row>
    <row r="44" spans="1:177">
      <c r="A44">
        <v>28</v>
      </c>
      <c r="B44">
        <v>1621627345</v>
      </c>
      <c r="C44">
        <v>405</v>
      </c>
      <c r="D44" t="s">
        <v>354</v>
      </c>
      <c r="E44" t="s">
        <v>355</v>
      </c>
      <c r="G44">
        <v>1621627344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10</v>
      </c>
      <c r="AE44">
        <v>2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295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295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295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296</v>
      </c>
      <c r="BV44">
        <v>2</v>
      </c>
      <c r="BW44">
        <v>1621627344</v>
      </c>
      <c r="BX44">
        <v>398.556</v>
      </c>
      <c r="BY44">
        <v>420.038666666667</v>
      </c>
      <c r="BZ44">
        <v>4.88229</v>
      </c>
      <c r="CA44">
        <v>0.396023666666667</v>
      </c>
      <c r="CB44">
        <v>390.318333333333</v>
      </c>
      <c r="CC44">
        <v>4.78133666666667</v>
      </c>
      <c r="CD44">
        <v>599.986</v>
      </c>
      <c r="CE44">
        <v>101.21</v>
      </c>
      <c r="CF44">
        <v>0.0567456666666667</v>
      </c>
      <c r="CG44">
        <v>20.2909333333333</v>
      </c>
      <c r="CH44">
        <v>19.0611666666667</v>
      </c>
      <c r="CI44">
        <v>999.9</v>
      </c>
      <c r="CJ44">
        <v>0</v>
      </c>
      <c r="CK44">
        <v>0</v>
      </c>
      <c r="CL44">
        <v>10016.6666666667</v>
      </c>
      <c r="CM44">
        <v>0</v>
      </c>
      <c r="CN44">
        <v>2.48776</v>
      </c>
      <c r="CO44">
        <v>600.016</v>
      </c>
      <c r="CP44">
        <v>0.932983666666667</v>
      </c>
      <c r="CQ44">
        <v>0.0670166</v>
      </c>
      <c r="CR44">
        <v>0</v>
      </c>
      <c r="CS44">
        <v>954.856</v>
      </c>
      <c r="CT44">
        <v>4.99951</v>
      </c>
      <c r="CU44">
        <v>5577.02</v>
      </c>
      <c r="CV44">
        <v>4814.20666666667</v>
      </c>
      <c r="CW44">
        <v>34.812</v>
      </c>
      <c r="CX44">
        <v>38.812</v>
      </c>
      <c r="CY44">
        <v>37.25</v>
      </c>
      <c r="CZ44">
        <v>38.312</v>
      </c>
      <c r="DA44">
        <v>37.062</v>
      </c>
      <c r="DB44">
        <v>555.143333333333</v>
      </c>
      <c r="DC44">
        <v>39.8766666666667</v>
      </c>
      <c r="DD44">
        <v>0</v>
      </c>
      <c r="DE44">
        <v>1621627349.1</v>
      </c>
      <c r="DF44">
        <v>0</v>
      </c>
      <c r="DG44">
        <v>954.3984</v>
      </c>
      <c r="DH44">
        <v>4.38938461202619</v>
      </c>
      <c r="DI44">
        <v>28.7707693187164</v>
      </c>
      <c r="DJ44">
        <v>5573.9588</v>
      </c>
      <c r="DK44">
        <v>15</v>
      </c>
      <c r="DL44">
        <v>1621626892</v>
      </c>
      <c r="DM44" t="s">
        <v>297</v>
      </c>
      <c r="DN44">
        <v>1621626875.5</v>
      </c>
      <c r="DO44">
        <v>1621626892</v>
      </c>
      <c r="DP44">
        <v>2</v>
      </c>
      <c r="DQ44">
        <v>-0.088</v>
      </c>
      <c r="DR44">
        <v>0.038</v>
      </c>
      <c r="DS44">
        <v>8.382</v>
      </c>
      <c r="DT44">
        <v>0.051</v>
      </c>
      <c r="DU44">
        <v>420</v>
      </c>
      <c r="DV44">
        <v>0</v>
      </c>
      <c r="DW44">
        <v>0.49</v>
      </c>
      <c r="DX44">
        <v>0.06</v>
      </c>
      <c r="DY44">
        <v>-21.3703634146341</v>
      </c>
      <c r="DZ44">
        <v>-0.326496167247374</v>
      </c>
      <c r="EA44">
        <v>0.111247563428724</v>
      </c>
      <c r="EB44">
        <v>1</v>
      </c>
      <c r="EC44">
        <v>954.204088235294</v>
      </c>
      <c r="ED44">
        <v>3.5818190870325</v>
      </c>
      <c r="EE44">
        <v>0.397573549810166</v>
      </c>
      <c r="EF44">
        <v>1</v>
      </c>
      <c r="EG44">
        <v>4.43517926829268</v>
      </c>
      <c r="EH44">
        <v>0.347136585365853</v>
      </c>
      <c r="EI44">
        <v>0.0343525075159782</v>
      </c>
      <c r="EJ44">
        <v>0</v>
      </c>
      <c r="EK44">
        <v>2</v>
      </c>
      <c r="EL44">
        <v>3</v>
      </c>
      <c r="EM44" t="s">
        <v>298</v>
      </c>
      <c r="EN44">
        <v>100</v>
      </c>
      <c r="EO44">
        <v>100</v>
      </c>
      <c r="EP44">
        <v>8.238</v>
      </c>
      <c r="EQ44">
        <v>0.101</v>
      </c>
      <c r="ER44">
        <v>5.07444362199048</v>
      </c>
      <c r="ES44">
        <v>0.0095515401478521</v>
      </c>
      <c r="ET44">
        <v>-4.08282145803731e-06</v>
      </c>
      <c r="EU44">
        <v>9.61633180237613e-10</v>
      </c>
      <c r="EV44">
        <v>0.0475103132414239</v>
      </c>
      <c r="EW44">
        <v>0.00964955815971448</v>
      </c>
      <c r="EX44">
        <v>0.000351754833574242</v>
      </c>
      <c r="EY44">
        <v>-6.74969522547015e-06</v>
      </c>
      <c r="EZ44">
        <v>-4</v>
      </c>
      <c r="FA44">
        <v>2054</v>
      </c>
      <c r="FB44">
        <v>1</v>
      </c>
      <c r="FC44">
        <v>24</v>
      </c>
      <c r="FD44">
        <v>7.8</v>
      </c>
      <c r="FE44">
        <v>7.5</v>
      </c>
      <c r="FF44">
        <v>2</v>
      </c>
      <c r="FG44">
        <v>629.877</v>
      </c>
      <c r="FH44">
        <v>388.49</v>
      </c>
      <c r="FI44">
        <v>21.8341</v>
      </c>
      <c r="FJ44">
        <v>25.2852</v>
      </c>
      <c r="FK44">
        <v>29.9993</v>
      </c>
      <c r="FL44">
        <v>25.5874</v>
      </c>
      <c r="FM44">
        <v>25.5642</v>
      </c>
      <c r="FN44">
        <v>20.9558</v>
      </c>
      <c r="FO44">
        <v>100</v>
      </c>
      <c r="FP44">
        <v>0</v>
      </c>
      <c r="FQ44">
        <v>21.86</v>
      </c>
      <c r="FR44">
        <v>420</v>
      </c>
      <c r="FS44">
        <v>0</v>
      </c>
      <c r="FT44">
        <v>100.306</v>
      </c>
      <c r="FU44">
        <v>100.653</v>
      </c>
    </row>
    <row r="45" spans="1:177">
      <c r="A45">
        <v>29</v>
      </c>
      <c r="B45">
        <v>1621627360</v>
      </c>
      <c r="C45">
        <v>420</v>
      </c>
      <c r="D45" t="s">
        <v>356</v>
      </c>
      <c r="E45" t="s">
        <v>357</v>
      </c>
      <c r="G45">
        <v>1621627359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10</v>
      </c>
      <c r="AE45">
        <v>2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295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295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295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296</v>
      </c>
      <c r="BV45">
        <v>2</v>
      </c>
      <c r="BW45">
        <v>1621627359</v>
      </c>
      <c r="BX45">
        <v>398.447666666667</v>
      </c>
      <c r="BY45">
        <v>420.006</v>
      </c>
      <c r="BZ45">
        <v>4.95331666666667</v>
      </c>
      <c r="CA45">
        <v>0.394845666666667</v>
      </c>
      <c r="CB45">
        <v>390.210666666667</v>
      </c>
      <c r="CC45">
        <v>4.85148333333333</v>
      </c>
      <c r="CD45">
        <v>599.921666666667</v>
      </c>
      <c r="CE45">
        <v>101.207</v>
      </c>
      <c r="CF45">
        <v>0.0573490333333333</v>
      </c>
      <c r="CG45">
        <v>20.6069</v>
      </c>
      <c r="CH45">
        <v>19.3784333333333</v>
      </c>
      <c r="CI45">
        <v>999.9</v>
      </c>
      <c r="CJ45">
        <v>0</v>
      </c>
      <c r="CK45">
        <v>0</v>
      </c>
      <c r="CL45">
        <v>10011.6666666667</v>
      </c>
      <c r="CM45">
        <v>0</v>
      </c>
      <c r="CN45">
        <v>2.48776</v>
      </c>
      <c r="CO45">
        <v>600.014333333333</v>
      </c>
      <c r="CP45">
        <v>0.932983666666667</v>
      </c>
      <c r="CQ45">
        <v>0.0670166</v>
      </c>
      <c r="CR45">
        <v>0</v>
      </c>
      <c r="CS45">
        <v>954.925666666667</v>
      </c>
      <c r="CT45">
        <v>4.99951</v>
      </c>
      <c r="CU45">
        <v>5579.02666666667</v>
      </c>
      <c r="CV45">
        <v>4814.19333333333</v>
      </c>
      <c r="CW45">
        <v>34.812</v>
      </c>
      <c r="CX45">
        <v>38.7706666666667</v>
      </c>
      <c r="CY45">
        <v>37.25</v>
      </c>
      <c r="CZ45">
        <v>38.312</v>
      </c>
      <c r="DA45">
        <v>37.062</v>
      </c>
      <c r="DB45">
        <v>555.14</v>
      </c>
      <c r="DC45">
        <v>39.8766666666667</v>
      </c>
      <c r="DD45">
        <v>0</v>
      </c>
      <c r="DE45">
        <v>1621627364.1</v>
      </c>
      <c r="DF45">
        <v>0</v>
      </c>
      <c r="DG45">
        <v>954.936576923077</v>
      </c>
      <c r="DH45">
        <v>0.313401713496883</v>
      </c>
      <c r="DI45">
        <v>11.441025643919</v>
      </c>
      <c r="DJ45">
        <v>5577.82730769231</v>
      </c>
      <c r="DK45">
        <v>15</v>
      </c>
      <c r="DL45">
        <v>1621626892</v>
      </c>
      <c r="DM45" t="s">
        <v>297</v>
      </c>
      <c r="DN45">
        <v>1621626875.5</v>
      </c>
      <c r="DO45">
        <v>1621626892</v>
      </c>
      <c r="DP45">
        <v>2</v>
      </c>
      <c r="DQ45">
        <v>-0.088</v>
      </c>
      <c r="DR45">
        <v>0.038</v>
      </c>
      <c r="DS45">
        <v>8.382</v>
      </c>
      <c r="DT45">
        <v>0.051</v>
      </c>
      <c r="DU45">
        <v>420</v>
      </c>
      <c r="DV45">
        <v>0</v>
      </c>
      <c r="DW45">
        <v>0.49</v>
      </c>
      <c r="DX45">
        <v>0.06</v>
      </c>
      <c r="DY45">
        <v>-21.4641048780488</v>
      </c>
      <c r="DZ45">
        <v>-0.293558885017448</v>
      </c>
      <c r="EA45">
        <v>0.0974362003925459</v>
      </c>
      <c r="EB45">
        <v>1</v>
      </c>
      <c r="EC45">
        <v>954.877558823529</v>
      </c>
      <c r="ED45">
        <v>0.923100037561209</v>
      </c>
      <c r="EE45">
        <v>0.226016682254734</v>
      </c>
      <c r="EF45">
        <v>1</v>
      </c>
      <c r="EG45">
        <v>4.5109487804878</v>
      </c>
      <c r="EH45">
        <v>0.28766174216028</v>
      </c>
      <c r="EI45">
        <v>0.0284653641650581</v>
      </c>
      <c r="EJ45">
        <v>0</v>
      </c>
      <c r="EK45">
        <v>2</v>
      </c>
      <c r="EL45">
        <v>3</v>
      </c>
      <c r="EM45" t="s">
        <v>298</v>
      </c>
      <c r="EN45">
        <v>100</v>
      </c>
      <c r="EO45">
        <v>100</v>
      </c>
      <c r="EP45">
        <v>8.238</v>
      </c>
      <c r="EQ45">
        <v>0.1019</v>
      </c>
      <c r="ER45">
        <v>5.07444362199048</v>
      </c>
      <c r="ES45">
        <v>0.0095515401478521</v>
      </c>
      <c r="ET45">
        <v>-4.08282145803731e-06</v>
      </c>
      <c r="EU45">
        <v>9.61633180237613e-10</v>
      </c>
      <c r="EV45">
        <v>0.0475103132414239</v>
      </c>
      <c r="EW45">
        <v>0.00964955815971448</v>
      </c>
      <c r="EX45">
        <v>0.000351754833574242</v>
      </c>
      <c r="EY45">
        <v>-6.74969522547015e-06</v>
      </c>
      <c r="EZ45">
        <v>-4</v>
      </c>
      <c r="FA45">
        <v>2054</v>
      </c>
      <c r="FB45">
        <v>1</v>
      </c>
      <c r="FC45">
        <v>24</v>
      </c>
      <c r="FD45">
        <v>8.1</v>
      </c>
      <c r="FE45">
        <v>7.8</v>
      </c>
      <c r="FF45">
        <v>2</v>
      </c>
      <c r="FG45">
        <v>630.546</v>
      </c>
      <c r="FH45">
        <v>387.911</v>
      </c>
      <c r="FI45">
        <v>22.333</v>
      </c>
      <c r="FJ45">
        <v>25.2622</v>
      </c>
      <c r="FK45">
        <v>29.9996</v>
      </c>
      <c r="FL45">
        <v>25.5685</v>
      </c>
      <c r="FM45">
        <v>25.5467</v>
      </c>
      <c r="FN45">
        <v>20.9568</v>
      </c>
      <c r="FO45">
        <v>100</v>
      </c>
      <c r="FP45">
        <v>0</v>
      </c>
      <c r="FQ45">
        <v>22.39</v>
      </c>
      <c r="FR45">
        <v>420</v>
      </c>
      <c r="FS45">
        <v>0</v>
      </c>
      <c r="FT45">
        <v>100.309</v>
      </c>
      <c r="FU45">
        <v>100.654</v>
      </c>
    </row>
    <row r="46" spans="1:177">
      <c r="A46">
        <v>30</v>
      </c>
      <c r="B46">
        <v>1621627375</v>
      </c>
      <c r="C46">
        <v>435</v>
      </c>
      <c r="D46" t="s">
        <v>358</v>
      </c>
      <c r="E46" t="s">
        <v>359</v>
      </c>
      <c r="G46">
        <v>1621627374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10</v>
      </c>
      <c r="AE46">
        <v>2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295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295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295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296</v>
      </c>
      <c r="BV46">
        <v>2</v>
      </c>
      <c r="BW46">
        <v>1621627374</v>
      </c>
      <c r="BX46">
        <v>398.46</v>
      </c>
      <c r="BY46">
        <v>419.888</v>
      </c>
      <c r="BZ46">
        <v>5.03410666666667</v>
      </c>
      <c r="CA46">
        <v>0.395671333333333</v>
      </c>
      <c r="CB46">
        <v>390.223</v>
      </c>
      <c r="CC46">
        <v>4.93126666666667</v>
      </c>
      <c r="CD46">
        <v>599.966333333333</v>
      </c>
      <c r="CE46">
        <v>101.211333333333</v>
      </c>
      <c r="CF46">
        <v>0.0562529</v>
      </c>
      <c r="CG46">
        <v>20.9291333333333</v>
      </c>
      <c r="CH46">
        <v>19.6763333333333</v>
      </c>
      <c r="CI46">
        <v>999.9</v>
      </c>
      <c r="CJ46">
        <v>0</v>
      </c>
      <c r="CK46">
        <v>0</v>
      </c>
      <c r="CL46">
        <v>10006.6666666667</v>
      </c>
      <c r="CM46">
        <v>0</v>
      </c>
      <c r="CN46">
        <v>2.48776</v>
      </c>
      <c r="CO46">
        <v>600.000333333333</v>
      </c>
      <c r="CP46">
        <v>0.932995333333333</v>
      </c>
      <c r="CQ46">
        <v>0.0670049</v>
      </c>
      <c r="CR46">
        <v>0</v>
      </c>
      <c r="CS46">
        <v>955.384</v>
      </c>
      <c r="CT46">
        <v>4.99951</v>
      </c>
      <c r="CU46">
        <v>5581.33</v>
      </c>
      <c r="CV46">
        <v>4814.09666666667</v>
      </c>
      <c r="CW46">
        <v>34.812</v>
      </c>
      <c r="CX46">
        <v>38.7913333333333</v>
      </c>
      <c r="CY46">
        <v>37.25</v>
      </c>
      <c r="CZ46">
        <v>38.375</v>
      </c>
      <c r="DA46">
        <v>37.125</v>
      </c>
      <c r="DB46">
        <v>555.13</v>
      </c>
      <c r="DC46">
        <v>39.87</v>
      </c>
      <c r="DD46">
        <v>0</v>
      </c>
      <c r="DE46">
        <v>1621627379.1</v>
      </c>
      <c r="DF46">
        <v>0</v>
      </c>
      <c r="DG46">
        <v>955.26116</v>
      </c>
      <c r="DH46">
        <v>1.14330769104772</v>
      </c>
      <c r="DI46">
        <v>6.5300000053401</v>
      </c>
      <c r="DJ46">
        <v>5580.1668</v>
      </c>
      <c r="DK46">
        <v>15</v>
      </c>
      <c r="DL46">
        <v>1621626892</v>
      </c>
      <c r="DM46" t="s">
        <v>297</v>
      </c>
      <c r="DN46">
        <v>1621626875.5</v>
      </c>
      <c r="DO46">
        <v>1621626892</v>
      </c>
      <c r="DP46">
        <v>2</v>
      </c>
      <c r="DQ46">
        <v>-0.088</v>
      </c>
      <c r="DR46">
        <v>0.038</v>
      </c>
      <c r="DS46">
        <v>8.382</v>
      </c>
      <c r="DT46">
        <v>0.051</v>
      </c>
      <c r="DU46">
        <v>420</v>
      </c>
      <c r="DV46">
        <v>0</v>
      </c>
      <c r="DW46">
        <v>0.49</v>
      </c>
      <c r="DX46">
        <v>0.06</v>
      </c>
      <c r="DY46">
        <v>-21.5238195121951</v>
      </c>
      <c r="DZ46">
        <v>-0.172551219512235</v>
      </c>
      <c r="EA46">
        <v>0.107883926376888</v>
      </c>
      <c r="EB46">
        <v>1</v>
      </c>
      <c r="EC46">
        <v>955.174382352941</v>
      </c>
      <c r="ED46">
        <v>1.30713539013167</v>
      </c>
      <c r="EE46">
        <v>0.240010540786408</v>
      </c>
      <c r="EF46">
        <v>1</v>
      </c>
      <c r="EG46">
        <v>4.58774682926829</v>
      </c>
      <c r="EH46">
        <v>0.31930411149825</v>
      </c>
      <c r="EI46">
        <v>0.0315676302593394</v>
      </c>
      <c r="EJ46">
        <v>0</v>
      </c>
      <c r="EK46">
        <v>2</v>
      </c>
      <c r="EL46">
        <v>3</v>
      </c>
      <c r="EM46" t="s">
        <v>298</v>
      </c>
      <c r="EN46">
        <v>100</v>
      </c>
      <c r="EO46">
        <v>100</v>
      </c>
      <c r="EP46">
        <v>8.236</v>
      </c>
      <c r="EQ46">
        <v>0.1029</v>
      </c>
      <c r="ER46">
        <v>5.07444362199048</v>
      </c>
      <c r="ES46">
        <v>0.0095515401478521</v>
      </c>
      <c r="ET46">
        <v>-4.08282145803731e-06</v>
      </c>
      <c r="EU46">
        <v>9.61633180237613e-10</v>
      </c>
      <c r="EV46">
        <v>0.0475103132414239</v>
      </c>
      <c r="EW46">
        <v>0.00964955815971448</v>
      </c>
      <c r="EX46">
        <v>0.000351754833574242</v>
      </c>
      <c r="EY46">
        <v>-6.74969522547015e-06</v>
      </c>
      <c r="EZ46">
        <v>-4</v>
      </c>
      <c r="FA46">
        <v>2054</v>
      </c>
      <c r="FB46">
        <v>1</v>
      </c>
      <c r="FC46">
        <v>24</v>
      </c>
      <c r="FD46">
        <v>8.3</v>
      </c>
      <c r="FE46">
        <v>8.1</v>
      </c>
      <c r="FF46">
        <v>2</v>
      </c>
      <c r="FG46">
        <v>630.338</v>
      </c>
      <c r="FH46">
        <v>388.11</v>
      </c>
      <c r="FI46">
        <v>22.8366</v>
      </c>
      <c r="FJ46">
        <v>25.2405</v>
      </c>
      <c r="FK46">
        <v>29.9998</v>
      </c>
      <c r="FL46">
        <v>25.5509</v>
      </c>
      <c r="FM46">
        <v>25.5276</v>
      </c>
      <c r="FN46">
        <v>20.9574</v>
      </c>
      <c r="FO46">
        <v>100</v>
      </c>
      <c r="FP46">
        <v>0</v>
      </c>
      <c r="FQ46">
        <v>22.87</v>
      </c>
      <c r="FR46">
        <v>420</v>
      </c>
      <c r="FS46">
        <v>0</v>
      </c>
      <c r="FT46">
        <v>100.313</v>
      </c>
      <c r="FU46">
        <v>100.665</v>
      </c>
    </row>
    <row r="47" spans="1:177">
      <c r="A47">
        <v>31</v>
      </c>
      <c r="B47">
        <v>1621627390</v>
      </c>
      <c r="C47">
        <v>450</v>
      </c>
      <c r="D47" t="s">
        <v>360</v>
      </c>
      <c r="E47" t="s">
        <v>361</v>
      </c>
      <c r="G47">
        <v>1621627389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10</v>
      </c>
      <c r="AE47">
        <v>2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295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295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295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296</v>
      </c>
      <c r="BV47">
        <v>2</v>
      </c>
      <c r="BW47">
        <v>1621627389</v>
      </c>
      <c r="BX47">
        <v>398.365333333333</v>
      </c>
      <c r="BY47">
        <v>420.025333333333</v>
      </c>
      <c r="BZ47">
        <v>5.11429666666667</v>
      </c>
      <c r="CA47">
        <v>0.394758</v>
      </c>
      <c r="CB47">
        <v>390.129</v>
      </c>
      <c r="CC47">
        <v>5.01046</v>
      </c>
      <c r="CD47">
        <v>599.983666666667</v>
      </c>
      <c r="CE47">
        <v>101.212</v>
      </c>
      <c r="CF47">
        <v>0.0561537</v>
      </c>
      <c r="CG47">
        <v>21.2542</v>
      </c>
      <c r="CH47">
        <v>19.9925333333333</v>
      </c>
      <c r="CI47">
        <v>999.9</v>
      </c>
      <c r="CJ47">
        <v>0</v>
      </c>
      <c r="CK47">
        <v>0</v>
      </c>
      <c r="CL47">
        <v>10040</v>
      </c>
      <c r="CM47">
        <v>0</v>
      </c>
      <c r="CN47">
        <v>2.48776</v>
      </c>
      <c r="CO47">
        <v>599.999333333333</v>
      </c>
      <c r="CP47">
        <v>0.932995333333333</v>
      </c>
      <c r="CQ47">
        <v>0.0670049</v>
      </c>
      <c r="CR47">
        <v>0</v>
      </c>
      <c r="CS47">
        <v>955.404666666667</v>
      </c>
      <c r="CT47">
        <v>4.99951</v>
      </c>
      <c r="CU47">
        <v>5583.33666666667</v>
      </c>
      <c r="CV47">
        <v>4814.08666666667</v>
      </c>
      <c r="CW47">
        <v>34.833</v>
      </c>
      <c r="CX47">
        <v>38.75</v>
      </c>
      <c r="CY47">
        <v>37.25</v>
      </c>
      <c r="CZ47">
        <v>38.333</v>
      </c>
      <c r="DA47">
        <v>37.125</v>
      </c>
      <c r="DB47">
        <v>555.13</v>
      </c>
      <c r="DC47">
        <v>39.87</v>
      </c>
      <c r="DD47">
        <v>0</v>
      </c>
      <c r="DE47">
        <v>1621627394.1</v>
      </c>
      <c r="DF47">
        <v>0</v>
      </c>
      <c r="DG47">
        <v>955.488923076923</v>
      </c>
      <c r="DH47">
        <v>0.110290596971922</v>
      </c>
      <c r="DI47">
        <v>-2.74700852528229</v>
      </c>
      <c r="DJ47">
        <v>5582.105</v>
      </c>
      <c r="DK47">
        <v>15</v>
      </c>
      <c r="DL47">
        <v>1621626892</v>
      </c>
      <c r="DM47" t="s">
        <v>297</v>
      </c>
      <c r="DN47">
        <v>1621626875.5</v>
      </c>
      <c r="DO47">
        <v>1621626892</v>
      </c>
      <c r="DP47">
        <v>2</v>
      </c>
      <c r="DQ47">
        <v>-0.088</v>
      </c>
      <c r="DR47">
        <v>0.038</v>
      </c>
      <c r="DS47">
        <v>8.382</v>
      </c>
      <c r="DT47">
        <v>0.051</v>
      </c>
      <c r="DU47">
        <v>420</v>
      </c>
      <c r="DV47">
        <v>0</v>
      </c>
      <c r="DW47">
        <v>0.49</v>
      </c>
      <c r="DX47">
        <v>0.06</v>
      </c>
      <c r="DY47">
        <v>-21.6020073170732</v>
      </c>
      <c r="DZ47">
        <v>-0.23457073170739</v>
      </c>
      <c r="EA47">
        <v>0.120209969535512</v>
      </c>
      <c r="EB47">
        <v>1</v>
      </c>
      <c r="EC47">
        <v>955.451029411765</v>
      </c>
      <c r="ED47">
        <v>0.898604079654945</v>
      </c>
      <c r="EE47">
        <v>0.190829071236711</v>
      </c>
      <c r="EF47">
        <v>1</v>
      </c>
      <c r="EG47">
        <v>4.66888243902439</v>
      </c>
      <c r="EH47">
        <v>0.321494006968638</v>
      </c>
      <c r="EI47">
        <v>0.0317898102082342</v>
      </c>
      <c r="EJ47">
        <v>0</v>
      </c>
      <c r="EK47">
        <v>2</v>
      </c>
      <c r="EL47">
        <v>3</v>
      </c>
      <c r="EM47" t="s">
        <v>298</v>
      </c>
      <c r="EN47">
        <v>100</v>
      </c>
      <c r="EO47">
        <v>100</v>
      </c>
      <c r="EP47">
        <v>8.236</v>
      </c>
      <c r="EQ47">
        <v>0.104</v>
      </c>
      <c r="ER47">
        <v>5.07444362199048</v>
      </c>
      <c r="ES47">
        <v>0.0095515401478521</v>
      </c>
      <c r="ET47">
        <v>-4.08282145803731e-06</v>
      </c>
      <c r="EU47">
        <v>9.61633180237613e-10</v>
      </c>
      <c r="EV47">
        <v>0.0475103132414239</v>
      </c>
      <c r="EW47">
        <v>0.00964955815971448</v>
      </c>
      <c r="EX47">
        <v>0.000351754833574242</v>
      </c>
      <c r="EY47">
        <v>-6.74969522547015e-06</v>
      </c>
      <c r="EZ47">
        <v>-4</v>
      </c>
      <c r="FA47">
        <v>2054</v>
      </c>
      <c r="FB47">
        <v>1</v>
      </c>
      <c r="FC47">
        <v>24</v>
      </c>
      <c r="FD47">
        <v>8.6</v>
      </c>
      <c r="FE47">
        <v>8.3</v>
      </c>
      <c r="FF47">
        <v>2</v>
      </c>
      <c r="FG47">
        <v>630.41</v>
      </c>
      <c r="FH47">
        <v>387.978</v>
      </c>
      <c r="FI47">
        <v>23.3314</v>
      </c>
      <c r="FJ47">
        <v>25.2215</v>
      </c>
      <c r="FK47">
        <v>29.9995</v>
      </c>
      <c r="FL47">
        <v>25.5317</v>
      </c>
      <c r="FM47">
        <v>25.5088</v>
      </c>
      <c r="FN47">
        <v>20.9548</v>
      </c>
      <c r="FO47">
        <v>100</v>
      </c>
      <c r="FP47">
        <v>0</v>
      </c>
      <c r="FQ47">
        <v>23.33</v>
      </c>
      <c r="FR47">
        <v>420</v>
      </c>
      <c r="FS47">
        <v>0</v>
      </c>
      <c r="FT47">
        <v>100.315</v>
      </c>
      <c r="FU47">
        <v>100.662</v>
      </c>
    </row>
    <row r="48" spans="1:177">
      <c r="A48">
        <v>32</v>
      </c>
      <c r="B48">
        <v>1621627405</v>
      </c>
      <c r="C48">
        <v>465</v>
      </c>
      <c r="D48" t="s">
        <v>362</v>
      </c>
      <c r="E48" t="s">
        <v>363</v>
      </c>
      <c r="G48">
        <v>1621627404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10</v>
      </c>
      <c r="AE48">
        <v>2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295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295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295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296</v>
      </c>
      <c r="BV48">
        <v>2</v>
      </c>
      <c r="BW48">
        <v>1621627404</v>
      </c>
      <c r="BX48">
        <v>398.321</v>
      </c>
      <c r="BY48">
        <v>419.985333333333</v>
      </c>
      <c r="BZ48">
        <v>5.20972333333333</v>
      </c>
      <c r="CA48">
        <v>0.395822666666667</v>
      </c>
      <c r="CB48">
        <v>390.084666666667</v>
      </c>
      <c r="CC48">
        <v>5.10469</v>
      </c>
      <c r="CD48">
        <v>599.968666666667</v>
      </c>
      <c r="CE48">
        <v>101.211</v>
      </c>
      <c r="CF48">
        <v>0.0568526333333333</v>
      </c>
      <c r="CG48">
        <v>21.5550666666667</v>
      </c>
      <c r="CH48">
        <v>20.2039</v>
      </c>
      <c r="CI48">
        <v>999.9</v>
      </c>
      <c r="CJ48">
        <v>0</v>
      </c>
      <c r="CK48">
        <v>0</v>
      </c>
      <c r="CL48">
        <v>10010</v>
      </c>
      <c r="CM48">
        <v>0</v>
      </c>
      <c r="CN48">
        <v>2.48776</v>
      </c>
      <c r="CO48">
        <v>600.097</v>
      </c>
      <c r="CP48">
        <v>0.933007</v>
      </c>
      <c r="CQ48">
        <v>0.0669932</v>
      </c>
      <c r="CR48">
        <v>0</v>
      </c>
      <c r="CS48">
        <v>955.245333333333</v>
      </c>
      <c r="CT48">
        <v>4.99951</v>
      </c>
      <c r="CU48">
        <v>5583.06333333333</v>
      </c>
      <c r="CV48">
        <v>4814.89</v>
      </c>
      <c r="CW48">
        <v>34.875</v>
      </c>
      <c r="CX48">
        <v>38.7706666666667</v>
      </c>
      <c r="CY48">
        <v>37.312</v>
      </c>
      <c r="CZ48">
        <v>38.375</v>
      </c>
      <c r="DA48">
        <v>37.187</v>
      </c>
      <c r="DB48">
        <v>555.23</v>
      </c>
      <c r="DC48">
        <v>39.87</v>
      </c>
      <c r="DD48">
        <v>0</v>
      </c>
      <c r="DE48">
        <v>1621627409.1</v>
      </c>
      <c r="DF48">
        <v>0</v>
      </c>
      <c r="DG48">
        <v>955.21776</v>
      </c>
      <c r="DH48">
        <v>-1.24576924165087</v>
      </c>
      <c r="DI48">
        <v>-4.9992308212415</v>
      </c>
      <c r="DJ48">
        <v>5581.9052</v>
      </c>
      <c r="DK48">
        <v>15</v>
      </c>
      <c r="DL48">
        <v>1621626892</v>
      </c>
      <c r="DM48" t="s">
        <v>297</v>
      </c>
      <c r="DN48">
        <v>1621626875.5</v>
      </c>
      <c r="DO48">
        <v>1621626892</v>
      </c>
      <c r="DP48">
        <v>2</v>
      </c>
      <c r="DQ48">
        <v>-0.088</v>
      </c>
      <c r="DR48">
        <v>0.038</v>
      </c>
      <c r="DS48">
        <v>8.382</v>
      </c>
      <c r="DT48">
        <v>0.051</v>
      </c>
      <c r="DU48">
        <v>420</v>
      </c>
      <c r="DV48">
        <v>0</v>
      </c>
      <c r="DW48">
        <v>0.49</v>
      </c>
      <c r="DX48">
        <v>0.06</v>
      </c>
      <c r="DY48">
        <v>-21.6516243902439</v>
      </c>
      <c r="DZ48">
        <v>-0.378430662020948</v>
      </c>
      <c r="EA48">
        <v>0.115460054924484</v>
      </c>
      <c r="EB48">
        <v>1</v>
      </c>
      <c r="EC48">
        <v>955.298058823529</v>
      </c>
      <c r="ED48">
        <v>-1.44429097283051</v>
      </c>
      <c r="EE48">
        <v>0.24153795721394</v>
      </c>
      <c r="EF48">
        <v>1</v>
      </c>
      <c r="EG48">
        <v>4.75357804878049</v>
      </c>
      <c r="EH48">
        <v>0.372901881533116</v>
      </c>
      <c r="EI48">
        <v>0.0368847969355021</v>
      </c>
      <c r="EJ48">
        <v>0</v>
      </c>
      <c r="EK48">
        <v>2</v>
      </c>
      <c r="EL48">
        <v>3</v>
      </c>
      <c r="EM48" t="s">
        <v>298</v>
      </c>
      <c r="EN48">
        <v>100</v>
      </c>
      <c r="EO48">
        <v>100</v>
      </c>
      <c r="EP48">
        <v>8.236</v>
      </c>
      <c r="EQ48">
        <v>0.1051</v>
      </c>
      <c r="ER48">
        <v>5.07444362199048</v>
      </c>
      <c r="ES48">
        <v>0.0095515401478521</v>
      </c>
      <c r="ET48">
        <v>-4.08282145803731e-06</v>
      </c>
      <c r="EU48">
        <v>9.61633180237613e-10</v>
      </c>
      <c r="EV48">
        <v>0.0475103132414239</v>
      </c>
      <c r="EW48">
        <v>0.00964955815971448</v>
      </c>
      <c r="EX48">
        <v>0.000351754833574242</v>
      </c>
      <c r="EY48">
        <v>-6.74969522547015e-06</v>
      </c>
      <c r="EZ48">
        <v>-4</v>
      </c>
      <c r="FA48">
        <v>2054</v>
      </c>
      <c r="FB48">
        <v>1</v>
      </c>
      <c r="FC48">
        <v>24</v>
      </c>
      <c r="FD48">
        <v>8.8</v>
      </c>
      <c r="FE48">
        <v>8.6</v>
      </c>
      <c r="FF48">
        <v>2</v>
      </c>
      <c r="FG48">
        <v>630.8</v>
      </c>
      <c r="FH48">
        <v>388.641</v>
      </c>
      <c r="FI48">
        <v>23.8383</v>
      </c>
      <c r="FJ48">
        <v>25.2024</v>
      </c>
      <c r="FK48">
        <v>29.9991</v>
      </c>
      <c r="FL48">
        <v>25.5146</v>
      </c>
      <c r="FM48">
        <v>25.4919</v>
      </c>
      <c r="FN48">
        <v>20.9549</v>
      </c>
      <c r="FO48">
        <v>100</v>
      </c>
      <c r="FP48">
        <v>0</v>
      </c>
      <c r="FQ48">
        <v>23.88</v>
      </c>
      <c r="FR48">
        <v>420</v>
      </c>
      <c r="FS48">
        <v>0</v>
      </c>
      <c r="FT48">
        <v>100.315</v>
      </c>
      <c r="FU48">
        <v>100.666</v>
      </c>
    </row>
    <row r="49" spans="1:177">
      <c r="A49">
        <v>33</v>
      </c>
      <c r="B49">
        <v>1621627420</v>
      </c>
      <c r="C49">
        <v>480</v>
      </c>
      <c r="D49" t="s">
        <v>364</v>
      </c>
      <c r="E49" t="s">
        <v>365</v>
      </c>
      <c r="G49">
        <v>1621627419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10</v>
      </c>
      <c r="AE49">
        <v>2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295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295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295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296</v>
      </c>
      <c r="BV49">
        <v>2</v>
      </c>
      <c r="BW49">
        <v>1621627419</v>
      </c>
      <c r="BX49">
        <v>398.219333333333</v>
      </c>
      <c r="BY49">
        <v>420.013666666667</v>
      </c>
      <c r="BZ49">
        <v>5.30420333333333</v>
      </c>
      <c r="CA49">
        <v>0.395769</v>
      </c>
      <c r="CB49">
        <v>389.984</v>
      </c>
      <c r="CC49">
        <v>5.19797666666667</v>
      </c>
      <c r="CD49">
        <v>599.965333333333</v>
      </c>
      <c r="CE49">
        <v>101.208666666667</v>
      </c>
      <c r="CF49">
        <v>0.0560251</v>
      </c>
      <c r="CG49">
        <v>21.8839666666667</v>
      </c>
      <c r="CH49">
        <v>20.4929666666667</v>
      </c>
      <c r="CI49">
        <v>999.9</v>
      </c>
      <c r="CJ49">
        <v>0</v>
      </c>
      <c r="CK49">
        <v>0</v>
      </c>
      <c r="CL49">
        <v>9990</v>
      </c>
      <c r="CM49">
        <v>0</v>
      </c>
      <c r="CN49">
        <v>2.48776</v>
      </c>
      <c r="CO49">
        <v>599.979</v>
      </c>
      <c r="CP49">
        <v>0.932995333333333</v>
      </c>
      <c r="CQ49">
        <v>0.0670049</v>
      </c>
      <c r="CR49">
        <v>0</v>
      </c>
      <c r="CS49">
        <v>955.032666666667</v>
      </c>
      <c r="CT49">
        <v>4.99951</v>
      </c>
      <c r="CU49">
        <v>5581.76666666667</v>
      </c>
      <c r="CV49">
        <v>4813.92</v>
      </c>
      <c r="CW49">
        <v>34.875</v>
      </c>
      <c r="CX49">
        <v>38.812</v>
      </c>
      <c r="CY49">
        <v>37.312</v>
      </c>
      <c r="CZ49">
        <v>38.375</v>
      </c>
      <c r="DA49">
        <v>37.187</v>
      </c>
      <c r="DB49">
        <v>555.113333333333</v>
      </c>
      <c r="DC49">
        <v>39.87</v>
      </c>
      <c r="DD49">
        <v>0</v>
      </c>
      <c r="DE49">
        <v>1621627424.1</v>
      </c>
      <c r="DF49">
        <v>0</v>
      </c>
      <c r="DG49">
        <v>955.029384615385</v>
      </c>
      <c r="DH49">
        <v>-0.468717951024117</v>
      </c>
      <c r="DI49">
        <v>-1.39965804888556</v>
      </c>
      <c r="DJ49">
        <v>5581.87923076923</v>
      </c>
      <c r="DK49">
        <v>15</v>
      </c>
      <c r="DL49">
        <v>1621626892</v>
      </c>
      <c r="DM49" t="s">
        <v>297</v>
      </c>
      <c r="DN49">
        <v>1621626875.5</v>
      </c>
      <c r="DO49">
        <v>1621626892</v>
      </c>
      <c r="DP49">
        <v>2</v>
      </c>
      <c r="DQ49">
        <v>-0.088</v>
      </c>
      <c r="DR49">
        <v>0.038</v>
      </c>
      <c r="DS49">
        <v>8.382</v>
      </c>
      <c r="DT49">
        <v>0.051</v>
      </c>
      <c r="DU49">
        <v>420</v>
      </c>
      <c r="DV49">
        <v>0</v>
      </c>
      <c r="DW49">
        <v>0.49</v>
      </c>
      <c r="DX49">
        <v>0.06</v>
      </c>
      <c r="DY49">
        <v>-21.7344195121951</v>
      </c>
      <c r="DZ49">
        <v>-0.417788153310113</v>
      </c>
      <c r="EA49">
        <v>0.107277670759876</v>
      </c>
      <c r="EB49">
        <v>1</v>
      </c>
      <c r="EC49">
        <v>955.054264705882</v>
      </c>
      <c r="ED49">
        <v>-0.754834004406729</v>
      </c>
      <c r="EE49">
        <v>0.206758356943784</v>
      </c>
      <c r="EF49">
        <v>1</v>
      </c>
      <c r="EG49">
        <v>4.84950146341463</v>
      </c>
      <c r="EH49">
        <v>0.382152334494776</v>
      </c>
      <c r="EI49">
        <v>0.037754229003047</v>
      </c>
      <c r="EJ49">
        <v>0</v>
      </c>
      <c r="EK49">
        <v>2</v>
      </c>
      <c r="EL49">
        <v>3</v>
      </c>
      <c r="EM49" t="s">
        <v>298</v>
      </c>
      <c r="EN49">
        <v>100</v>
      </c>
      <c r="EO49">
        <v>100</v>
      </c>
      <c r="EP49">
        <v>8.234</v>
      </c>
      <c r="EQ49">
        <v>0.1062</v>
      </c>
      <c r="ER49">
        <v>5.07444362199048</v>
      </c>
      <c r="ES49">
        <v>0.0095515401478521</v>
      </c>
      <c r="ET49">
        <v>-4.08282145803731e-06</v>
      </c>
      <c r="EU49">
        <v>9.61633180237613e-10</v>
      </c>
      <c r="EV49">
        <v>0.0475103132414239</v>
      </c>
      <c r="EW49">
        <v>0.00964955815971448</v>
      </c>
      <c r="EX49">
        <v>0.000351754833574242</v>
      </c>
      <c r="EY49">
        <v>-6.74969522547015e-06</v>
      </c>
      <c r="EZ49">
        <v>-4</v>
      </c>
      <c r="FA49">
        <v>2054</v>
      </c>
      <c r="FB49">
        <v>1</v>
      </c>
      <c r="FC49">
        <v>24</v>
      </c>
      <c r="FD49">
        <v>9.1</v>
      </c>
      <c r="FE49">
        <v>8.8</v>
      </c>
      <c r="FF49">
        <v>2</v>
      </c>
      <c r="FG49">
        <v>630.162</v>
      </c>
      <c r="FH49">
        <v>388.742</v>
      </c>
      <c r="FI49">
        <v>24.3391</v>
      </c>
      <c r="FJ49">
        <v>25.1854</v>
      </c>
      <c r="FK49">
        <v>29.9999</v>
      </c>
      <c r="FL49">
        <v>25.4976</v>
      </c>
      <c r="FM49">
        <v>25.4748</v>
      </c>
      <c r="FN49">
        <v>20.9546</v>
      </c>
      <c r="FO49">
        <v>100</v>
      </c>
      <c r="FP49">
        <v>0</v>
      </c>
      <c r="FQ49">
        <v>24.34</v>
      </c>
      <c r="FR49">
        <v>420</v>
      </c>
      <c r="FS49">
        <v>0</v>
      </c>
      <c r="FT49">
        <v>100.319</v>
      </c>
      <c r="FU49">
        <v>100.67</v>
      </c>
    </row>
    <row r="50" spans="1:177">
      <c r="A50">
        <v>34</v>
      </c>
      <c r="B50">
        <v>1621627435</v>
      </c>
      <c r="C50">
        <v>495</v>
      </c>
      <c r="D50" t="s">
        <v>366</v>
      </c>
      <c r="E50" t="s">
        <v>367</v>
      </c>
      <c r="G50">
        <v>1621627434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10</v>
      </c>
      <c r="AE50">
        <v>2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295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295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295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296</v>
      </c>
      <c r="BV50">
        <v>2</v>
      </c>
      <c r="BW50">
        <v>1621627434</v>
      </c>
      <c r="BX50">
        <v>398.151666666667</v>
      </c>
      <c r="BY50">
        <v>419.988</v>
      </c>
      <c r="BZ50">
        <v>5.39363333333333</v>
      </c>
      <c r="CA50">
        <v>0.395035666666667</v>
      </c>
      <c r="CB50">
        <v>389.916333333333</v>
      </c>
      <c r="CC50">
        <v>5.28627666666667</v>
      </c>
      <c r="CD50">
        <v>599.921666666667</v>
      </c>
      <c r="CE50">
        <v>101.209</v>
      </c>
      <c r="CF50">
        <v>0.0566654</v>
      </c>
      <c r="CG50">
        <v>22.2142333333333</v>
      </c>
      <c r="CH50">
        <v>20.7989333333333</v>
      </c>
      <c r="CI50">
        <v>999.9</v>
      </c>
      <c r="CJ50">
        <v>0</v>
      </c>
      <c r="CK50">
        <v>0</v>
      </c>
      <c r="CL50">
        <v>10046.6666666667</v>
      </c>
      <c r="CM50">
        <v>0</v>
      </c>
      <c r="CN50">
        <v>2.48776</v>
      </c>
      <c r="CO50">
        <v>599.974333333333</v>
      </c>
      <c r="CP50">
        <v>0.932995333333333</v>
      </c>
      <c r="CQ50">
        <v>0.0670049</v>
      </c>
      <c r="CR50">
        <v>0</v>
      </c>
      <c r="CS50">
        <v>954.454666666667</v>
      </c>
      <c r="CT50">
        <v>4.99951</v>
      </c>
      <c r="CU50">
        <v>5578.93666666667</v>
      </c>
      <c r="CV50">
        <v>4813.88666666667</v>
      </c>
      <c r="CW50">
        <v>34.875</v>
      </c>
      <c r="CX50">
        <v>38.812</v>
      </c>
      <c r="CY50">
        <v>37.312</v>
      </c>
      <c r="CZ50">
        <v>38.375</v>
      </c>
      <c r="DA50">
        <v>37.229</v>
      </c>
      <c r="DB50">
        <v>555.106666666667</v>
      </c>
      <c r="DC50">
        <v>39.87</v>
      </c>
      <c r="DD50">
        <v>0</v>
      </c>
      <c r="DE50">
        <v>1621627439.1</v>
      </c>
      <c r="DF50">
        <v>0</v>
      </c>
      <c r="DG50">
        <v>954.78048</v>
      </c>
      <c r="DH50">
        <v>-4.06907692078183</v>
      </c>
      <c r="DI50">
        <v>-22.7507692796483</v>
      </c>
      <c r="DJ50">
        <v>5580.9672</v>
      </c>
      <c r="DK50">
        <v>15</v>
      </c>
      <c r="DL50">
        <v>1621626892</v>
      </c>
      <c r="DM50" t="s">
        <v>297</v>
      </c>
      <c r="DN50">
        <v>1621626875.5</v>
      </c>
      <c r="DO50">
        <v>1621626892</v>
      </c>
      <c r="DP50">
        <v>2</v>
      </c>
      <c r="DQ50">
        <v>-0.088</v>
      </c>
      <c r="DR50">
        <v>0.038</v>
      </c>
      <c r="DS50">
        <v>8.382</v>
      </c>
      <c r="DT50">
        <v>0.051</v>
      </c>
      <c r="DU50">
        <v>420</v>
      </c>
      <c r="DV50">
        <v>0</v>
      </c>
      <c r="DW50">
        <v>0.49</v>
      </c>
      <c r="DX50">
        <v>0.06</v>
      </c>
      <c r="DY50">
        <v>-21.8033512195122</v>
      </c>
      <c r="DZ50">
        <v>0.149450174215993</v>
      </c>
      <c r="EA50">
        <v>0.0886112147335857</v>
      </c>
      <c r="EB50">
        <v>1</v>
      </c>
      <c r="EC50">
        <v>954.864939393939</v>
      </c>
      <c r="ED50">
        <v>-2.19580113300293</v>
      </c>
      <c r="EE50">
        <v>0.348608136294234</v>
      </c>
      <c r="EF50">
        <v>1</v>
      </c>
      <c r="EG50">
        <v>4.93870926829268</v>
      </c>
      <c r="EH50">
        <v>0.340382717770039</v>
      </c>
      <c r="EI50">
        <v>0.033781421390639</v>
      </c>
      <c r="EJ50">
        <v>0</v>
      </c>
      <c r="EK50">
        <v>2</v>
      </c>
      <c r="EL50">
        <v>3</v>
      </c>
      <c r="EM50" t="s">
        <v>298</v>
      </c>
      <c r="EN50">
        <v>100</v>
      </c>
      <c r="EO50">
        <v>100</v>
      </c>
      <c r="EP50">
        <v>8.236</v>
      </c>
      <c r="EQ50">
        <v>0.1074</v>
      </c>
      <c r="ER50">
        <v>5.07444362199048</v>
      </c>
      <c r="ES50">
        <v>0.0095515401478521</v>
      </c>
      <c r="ET50">
        <v>-4.08282145803731e-06</v>
      </c>
      <c r="EU50">
        <v>9.61633180237613e-10</v>
      </c>
      <c r="EV50">
        <v>0.0475103132414239</v>
      </c>
      <c r="EW50">
        <v>0.00964955815971448</v>
      </c>
      <c r="EX50">
        <v>0.000351754833574242</v>
      </c>
      <c r="EY50">
        <v>-6.74969522547015e-06</v>
      </c>
      <c r="EZ50">
        <v>-4</v>
      </c>
      <c r="FA50">
        <v>2054</v>
      </c>
      <c r="FB50">
        <v>1</v>
      </c>
      <c r="FC50">
        <v>24</v>
      </c>
      <c r="FD50">
        <v>9.3</v>
      </c>
      <c r="FE50">
        <v>9.1</v>
      </c>
      <c r="FF50">
        <v>2</v>
      </c>
      <c r="FG50">
        <v>630.846</v>
      </c>
      <c r="FH50">
        <v>388.732</v>
      </c>
      <c r="FI50">
        <v>24.8428</v>
      </c>
      <c r="FJ50">
        <v>25.1706</v>
      </c>
      <c r="FK50">
        <v>29.9999</v>
      </c>
      <c r="FL50">
        <v>25.4805</v>
      </c>
      <c r="FM50">
        <v>25.4578</v>
      </c>
      <c r="FN50">
        <v>20.9563</v>
      </c>
      <c r="FO50">
        <v>100</v>
      </c>
      <c r="FP50">
        <v>0</v>
      </c>
      <c r="FQ50">
        <v>24.88</v>
      </c>
      <c r="FR50">
        <v>420</v>
      </c>
      <c r="FS50">
        <v>0</v>
      </c>
      <c r="FT50">
        <v>100.321</v>
      </c>
      <c r="FU50">
        <v>100.675</v>
      </c>
    </row>
    <row r="51" spans="1:177">
      <c r="A51">
        <v>35</v>
      </c>
      <c r="B51">
        <v>1621627450</v>
      </c>
      <c r="C51">
        <v>510</v>
      </c>
      <c r="D51" t="s">
        <v>368</v>
      </c>
      <c r="E51" t="s">
        <v>369</v>
      </c>
      <c r="G51">
        <v>1621627449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9</v>
      </c>
      <c r="AE51">
        <v>2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295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295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295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296</v>
      </c>
      <c r="BV51">
        <v>2</v>
      </c>
      <c r="BW51">
        <v>1621627449</v>
      </c>
      <c r="BX51">
        <v>398.221666666667</v>
      </c>
      <c r="BY51">
        <v>419.900666666667</v>
      </c>
      <c r="BZ51">
        <v>5.48344</v>
      </c>
      <c r="CA51">
        <v>0.395324666666667</v>
      </c>
      <c r="CB51">
        <v>389.986333333333</v>
      </c>
      <c r="CC51">
        <v>5.37494666666667</v>
      </c>
      <c r="CD51">
        <v>600.1</v>
      </c>
      <c r="CE51">
        <v>101.208</v>
      </c>
      <c r="CF51">
        <v>0.0557481666666667</v>
      </c>
      <c r="CG51">
        <v>22.5473666666667</v>
      </c>
      <c r="CH51">
        <v>21.1030333333333</v>
      </c>
      <c r="CI51">
        <v>999.9</v>
      </c>
      <c r="CJ51">
        <v>0</v>
      </c>
      <c r="CK51">
        <v>0</v>
      </c>
      <c r="CL51">
        <v>10011.6666666667</v>
      </c>
      <c r="CM51">
        <v>0</v>
      </c>
      <c r="CN51">
        <v>2.48776</v>
      </c>
      <c r="CO51">
        <v>600.071</v>
      </c>
      <c r="CP51">
        <v>0.933007</v>
      </c>
      <c r="CQ51">
        <v>0.0669932</v>
      </c>
      <c r="CR51">
        <v>0</v>
      </c>
      <c r="CS51">
        <v>953.92</v>
      </c>
      <c r="CT51">
        <v>4.99951</v>
      </c>
      <c r="CU51">
        <v>5578.32666666667</v>
      </c>
      <c r="CV51">
        <v>4814.68333333333</v>
      </c>
      <c r="CW51">
        <v>34.9163333333333</v>
      </c>
      <c r="CX51">
        <v>38.812</v>
      </c>
      <c r="CY51">
        <v>37.312</v>
      </c>
      <c r="CZ51">
        <v>38.375</v>
      </c>
      <c r="DA51">
        <v>37.25</v>
      </c>
      <c r="DB51">
        <v>555.203333333333</v>
      </c>
      <c r="DC51">
        <v>39.87</v>
      </c>
      <c r="DD51">
        <v>0</v>
      </c>
      <c r="DE51">
        <v>1621627454.1</v>
      </c>
      <c r="DF51">
        <v>0</v>
      </c>
      <c r="DG51">
        <v>954.128384615384</v>
      </c>
      <c r="DH51">
        <v>-2.62817093533628</v>
      </c>
      <c r="DI51">
        <v>-9.56683745554924</v>
      </c>
      <c r="DJ51">
        <v>5578.45576923077</v>
      </c>
      <c r="DK51">
        <v>15</v>
      </c>
      <c r="DL51">
        <v>1621626892</v>
      </c>
      <c r="DM51" t="s">
        <v>297</v>
      </c>
      <c r="DN51">
        <v>1621626875.5</v>
      </c>
      <c r="DO51">
        <v>1621626892</v>
      </c>
      <c r="DP51">
        <v>2</v>
      </c>
      <c r="DQ51">
        <v>-0.088</v>
      </c>
      <c r="DR51">
        <v>0.038</v>
      </c>
      <c r="DS51">
        <v>8.382</v>
      </c>
      <c r="DT51">
        <v>0.051</v>
      </c>
      <c r="DU51">
        <v>420</v>
      </c>
      <c r="DV51">
        <v>0</v>
      </c>
      <c r="DW51">
        <v>0.49</v>
      </c>
      <c r="DX51">
        <v>0.06</v>
      </c>
      <c r="DY51">
        <v>-21.8296780487805</v>
      </c>
      <c r="DZ51">
        <v>-0.0331693379790876</v>
      </c>
      <c r="EA51">
        <v>0.133316129908401</v>
      </c>
      <c r="EB51">
        <v>1</v>
      </c>
      <c r="EC51">
        <v>954.242294117647</v>
      </c>
      <c r="ED51">
        <v>-2.43514752466123</v>
      </c>
      <c r="EE51">
        <v>0.311788722715332</v>
      </c>
      <c r="EF51">
        <v>1</v>
      </c>
      <c r="EG51">
        <v>5.03113853658537</v>
      </c>
      <c r="EH51">
        <v>0.382274216027877</v>
      </c>
      <c r="EI51">
        <v>0.0378152993016459</v>
      </c>
      <c r="EJ51">
        <v>0</v>
      </c>
      <c r="EK51">
        <v>2</v>
      </c>
      <c r="EL51">
        <v>3</v>
      </c>
      <c r="EM51" t="s">
        <v>298</v>
      </c>
      <c r="EN51">
        <v>100</v>
      </c>
      <c r="EO51">
        <v>100</v>
      </c>
      <c r="EP51">
        <v>8.235</v>
      </c>
      <c r="EQ51">
        <v>0.1086</v>
      </c>
      <c r="ER51">
        <v>5.07444362199048</v>
      </c>
      <c r="ES51">
        <v>0.0095515401478521</v>
      </c>
      <c r="ET51">
        <v>-4.08282145803731e-06</v>
      </c>
      <c r="EU51">
        <v>9.61633180237613e-10</v>
      </c>
      <c r="EV51">
        <v>0.0475103132414239</v>
      </c>
      <c r="EW51">
        <v>0.00964955815971448</v>
      </c>
      <c r="EX51">
        <v>0.000351754833574242</v>
      </c>
      <c r="EY51">
        <v>-6.74969522547015e-06</v>
      </c>
      <c r="EZ51">
        <v>-4</v>
      </c>
      <c r="FA51">
        <v>2054</v>
      </c>
      <c r="FB51">
        <v>1</v>
      </c>
      <c r="FC51">
        <v>24</v>
      </c>
      <c r="FD51">
        <v>9.6</v>
      </c>
      <c r="FE51">
        <v>9.3</v>
      </c>
      <c r="FF51">
        <v>2</v>
      </c>
      <c r="FG51">
        <v>631.114</v>
      </c>
      <c r="FH51">
        <v>388.394</v>
      </c>
      <c r="FI51">
        <v>25.3348</v>
      </c>
      <c r="FJ51">
        <v>25.1579</v>
      </c>
      <c r="FK51">
        <v>29.9999</v>
      </c>
      <c r="FL51">
        <v>25.4656</v>
      </c>
      <c r="FM51">
        <v>25.4426</v>
      </c>
      <c r="FN51">
        <v>20.9564</v>
      </c>
      <c r="FO51">
        <v>100</v>
      </c>
      <c r="FP51">
        <v>0</v>
      </c>
      <c r="FQ51">
        <v>25.35</v>
      </c>
      <c r="FR51">
        <v>420</v>
      </c>
      <c r="FS51">
        <v>0</v>
      </c>
      <c r="FT51">
        <v>100.325</v>
      </c>
      <c r="FU51">
        <v>100.675</v>
      </c>
    </row>
    <row r="52" spans="1:177">
      <c r="A52">
        <v>36</v>
      </c>
      <c r="B52">
        <v>1621627465</v>
      </c>
      <c r="C52">
        <v>525</v>
      </c>
      <c r="D52" t="s">
        <v>370</v>
      </c>
      <c r="E52" t="s">
        <v>371</v>
      </c>
      <c r="G52">
        <v>1621627464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10</v>
      </c>
      <c r="AE52">
        <v>2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295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295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295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296</v>
      </c>
      <c r="BV52">
        <v>2</v>
      </c>
      <c r="BW52">
        <v>1621627464</v>
      </c>
      <c r="BX52">
        <v>398.045333333333</v>
      </c>
      <c r="BY52">
        <v>420.020666666667</v>
      </c>
      <c r="BZ52">
        <v>5.58260666666667</v>
      </c>
      <c r="CA52">
        <v>0.396169333333333</v>
      </c>
      <c r="CB52">
        <v>389.811333333333</v>
      </c>
      <c r="CC52">
        <v>5.47285666666667</v>
      </c>
      <c r="CD52">
        <v>599.922</v>
      </c>
      <c r="CE52">
        <v>101.21</v>
      </c>
      <c r="CF52">
        <v>0.0569875</v>
      </c>
      <c r="CG52">
        <v>22.8816666666667</v>
      </c>
      <c r="CH52">
        <v>21.4054666666667</v>
      </c>
      <c r="CI52">
        <v>999.9</v>
      </c>
      <c r="CJ52">
        <v>0</v>
      </c>
      <c r="CK52">
        <v>0</v>
      </c>
      <c r="CL52">
        <v>10021.6666666667</v>
      </c>
      <c r="CM52">
        <v>0</v>
      </c>
      <c r="CN52">
        <v>2.48776</v>
      </c>
      <c r="CO52">
        <v>600.065666666667</v>
      </c>
      <c r="CP52">
        <v>0.933007</v>
      </c>
      <c r="CQ52">
        <v>0.0669932</v>
      </c>
      <c r="CR52">
        <v>0</v>
      </c>
      <c r="CS52">
        <v>952.851</v>
      </c>
      <c r="CT52">
        <v>4.99951</v>
      </c>
      <c r="CU52">
        <v>5574.06333333333</v>
      </c>
      <c r="CV52">
        <v>4814.64</v>
      </c>
      <c r="CW52">
        <v>34.937</v>
      </c>
      <c r="CX52">
        <v>38.812</v>
      </c>
      <c r="CY52">
        <v>37.312</v>
      </c>
      <c r="CZ52">
        <v>38.375</v>
      </c>
      <c r="DA52">
        <v>37.2913333333333</v>
      </c>
      <c r="DB52">
        <v>555.2</v>
      </c>
      <c r="DC52">
        <v>39.87</v>
      </c>
      <c r="DD52">
        <v>0</v>
      </c>
      <c r="DE52">
        <v>1621627469.1</v>
      </c>
      <c r="DF52">
        <v>0</v>
      </c>
      <c r="DG52">
        <v>953.36932</v>
      </c>
      <c r="DH52">
        <v>-4.36307691589713</v>
      </c>
      <c r="DI52">
        <v>-16.2092308419008</v>
      </c>
      <c r="DJ52">
        <v>5574.8936</v>
      </c>
      <c r="DK52">
        <v>15</v>
      </c>
      <c r="DL52">
        <v>1621626892</v>
      </c>
      <c r="DM52" t="s">
        <v>297</v>
      </c>
      <c r="DN52">
        <v>1621626875.5</v>
      </c>
      <c r="DO52">
        <v>1621626892</v>
      </c>
      <c r="DP52">
        <v>2</v>
      </c>
      <c r="DQ52">
        <v>-0.088</v>
      </c>
      <c r="DR52">
        <v>0.038</v>
      </c>
      <c r="DS52">
        <v>8.382</v>
      </c>
      <c r="DT52">
        <v>0.051</v>
      </c>
      <c r="DU52">
        <v>420</v>
      </c>
      <c r="DV52">
        <v>0</v>
      </c>
      <c r="DW52">
        <v>0.49</v>
      </c>
      <c r="DX52">
        <v>0.06</v>
      </c>
      <c r="DY52">
        <v>-21.8816487804878</v>
      </c>
      <c r="DZ52">
        <v>-0.323184668989608</v>
      </c>
      <c r="EA52">
        <v>0.109458153540801</v>
      </c>
      <c r="EB52">
        <v>1</v>
      </c>
      <c r="EC52">
        <v>953.535617647059</v>
      </c>
      <c r="ED52">
        <v>-3.30590459496646</v>
      </c>
      <c r="EE52">
        <v>0.371776974155357</v>
      </c>
      <c r="EF52">
        <v>1</v>
      </c>
      <c r="EG52">
        <v>5.12571317073171</v>
      </c>
      <c r="EH52">
        <v>0.379847665505229</v>
      </c>
      <c r="EI52">
        <v>0.0375437614212238</v>
      </c>
      <c r="EJ52">
        <v>0</v>
      </c>
      <c r="EK52">
        <v>2</v>
      </c>
      <c r="EL52">
        <v>3</v>
      </c>
      <c r="EM52" t="s">
        <v>298</v>
      </c>
      <c r="EN52">
        <v>100</v>
      </c>
      <c r="EO52">
        <v>100</v>
      </c>
      <c r="EP52">
        <v>8.235</v>
      </c>
      <c r="EQ52">
        <v>0.1098</v>
      </c>
      <c r="ER52">
        <v>5.07444362199048</v>
      </c>
      <c r="ES52">
        <v>0.0095515401478521</v>
      </c>
      <c r="ET52">
        <v>-4.08282145803731e-06</v>
      </c>
      <c r="EU52">
        <v>9.61633180237613e-10</v>
      </c>
      <c r="EV52">
        <v>0.0475103132414239</v>
      </c>
      <c r="EW52">
        <v>0.00964955815971448</v>
      </c>
      <c r="EX52">
        <v>0.000351754833574242</v>
      </c>
      <c r="EY52">
        <v>-6.74969522547015e-06</v>
      </c>
      <c r="EZ52">
        <v>-4</v>
      </c>
      <c r="FA52">
        <v>2054</v>
      </c>
      <c r="FB52">
        <v>1</v>
      </c>
      <c r="FC52">
        <v>24</v>
      </c>
      <c r="FD52">
        <v>9.8</v>
      </c>
      <c r="FE52">
        <v>9.6</v>
      </c>
      <c r="FF52">
        <v>2</v>
      </c>
      <c r="FG52">
        <v>631.065</v>
      </c>
      <c r="FH52">
        <v>388.053</v>
      </c>
      <c r="FI52">
        <v>25.8439</v>
      </c>
      <c r="FJ52">
        <v>25.1452</v>
      </c>
      <c r="FK52">
        <v>29.9999</v>
      </c>
      <c r="FL52">
        <v>25.4486</v>
      </c>
      <c r="FM52">
        <v>25.4261</v>
      </c>
      <c r="FN52">
        <v>20.956</v>
      </c>
      <c r="FO52">
        <v>100</v>
      </c>
      <c r="FP52">
        <v>0</v>
      </c>
      <c r="FQ52">
        <v>25.89</v>
      </c>
      <c r="FR52">
        <v>420</v>
      </c>
      <c r="FS52">
        <v>0</v>
      </c>
      <c r="FT52">
        <v>100.327</v>
      </c>
      <c r="FU52">
        <v>100.679</v>
      </c>
    </row>
    <row r="53" spans="1:177">
      <c r="A53">
        <v>37</v>
      </c>
      <c r="B53">
        <v>1621627480</v>
      </c>
      <c r="C53">
        <v>540</v>
      </c>
      <c r="D53" t="s">
        <v>372</v>
      </c>
      <c r="E53" t="s">
        <v>373</v>
      </c>
      <c r="G53">
        <v>1621627479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10</v>
      </c>
      <c r="AE53">
        <v>2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295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295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295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296</v>
      </c>
      <c r="BV53">
        <v>2</v>
      </c>
      <c r="BW53">
        <v>1621627479</v>
      </c>
      <c r="BX53">
        <v>397.982</v>
      </c>
      <c r="BY53">
        <v>420.114</v>
      </c>
      <c r="BZ53">
        <v>5.67469</v>
      </c>
      <c r="CA53">
        <v>0.394794</v>
      </c>
      <c r="CB53">
        <v>389.748</v>
      </c>
      <c r="CC53">
        <v>5.56376333333333</v>
      </c>
      <c r="CD53">
        <v>599.693666666667</v>
      </c>
      <c r="CE53">
        <v>101.212</v>
      </c>
      <c r="CF53">
        <v>0.0571076666666667</v>
      </c>
      <c r="CG53">
        <v>23.2133</v>
      </c>
      <c r="CH53">
        <v>21.6902666666667</v>
      </c>
      <c r="CI53">
        <v>999.9</v>
      </c>
      <c r="CJ53">
        <v>0</v>
      </c>
      <c r="CK53">
        <v>0</v>
      </c>
      <c r="CL53">
        <v>9983.33333333333</v>
      </c>
      <c r="CM53">
        <v>0</v>
      </c>
      <c r="CN53">
        <v>2.48776</v>
      </c>
      <c r="CO53">
        <v>600.056333333333</v>
      </c>
      <c r="CP53">
        <v>0.932995333333333</v>
      </c>
      <c r="CQ53">
        <v>0.0670049</v>
      </c>
      <c r="CR53">
        <v>0</v>
      </c>
      <c r="CS53">
        <v>951.981666666667</v>
      </c>
      <c r="CT53">
        <v>4.99951</v>
      </c>
      <c r="CU53">
        <v>5568.70333333333</v>
      </c>
      <c r="CV53">
        <v>4814.54333333333</v>
      </c>
      <c r="CW53">
        <v>34.937</v>
      </c>
      <c r="CX53">
        <v>38.812</v>
      </c>
      <c r="CY53">
        <v>37.312</v>
      </c>
      <c r="CZ53">
        <v>38.437</v>
      </c>
      <c r="DA53">
        <v>37.375</v>
      </c>
      <c r="DB53">
        <v>555.183333333333</v>
      </c>
      <c r="DC53">
        <v>39.87</v>
      </c>
      <c r="DD53">
        <v>0</v>
      </c>
      <c r="DE53">
        <v>1621627484.1</v>
      </c>
      <c r="DF53">
        <v>0</v>
      </c>
      <c r="DG53">
        <v>952.417615384615</v>
      </c>
      <c r="DH53">
        <v>-4.13182907034446</v>
      </c>
      <c r="DI53">
        <v>-20.5555555982028</v>
      </c>
      <c r="DJ53">
        <v>5570.24192307692</v>
      </c>
      <c r="DK53">
        <v>15</v>
      </c>
      <c r="DL53">
        <v>1621626892</v>
      </c>
      <c r="DM53" t="s">
        <v>297</v>
      </c>
      <c r="DN53">
        <v>1621626875.5</v>
      </c>
      <c r="DO53">
        <v>1621626892</v>
      </c>
      <c r="DP53">
        <v>2</v>
      </c>
      <c r="DQ53">
        <v>-0.088</v>
      </c>
      <c r="DR53">
        <v>0.038</v>
      </c>
      <c r="DS53">
        <v>8.382</v>
      </c>
      <c r="DT53">
        <v>0.051</v>
      </c>
      <c r="DU53">
        <v>420</v>
      </c>
      <c r="DV53">
        <v>0</v>
      </c>
      <c r="DW53">
        <v>0.49</v>
      </c>
      <c r="DX53">
        <v>0.06</v>
      </c>
      <c r="DY53">
        <v>-21.9650243902439</v>
      </c>
      <c r="DZ53">
        <v>-0.39234355400698</v>
      </c>
      <c r="EA53">
        <v>0.0935629533222648</v>
      </c>
      <c r="EB53">
        <v>1</v>
      </c>
      <c r="EC53">
        <v>952.609352941176</v>
      </c>
      <c r="ED53">
        <v>-4.06939069723785</v>
      </c>
      <c r="EE53">
        <v>0.438594605956006</v>
      </c>
      <c r="EF53">
        <v>1</v>
      </c>
      <c r="EG53">
        <v>5.22044073170732</v>
      </c>
      <c r="EH53">
        <v>0.374084738675954</v>
      </c>
      <c r="EI53">
        <v>0.0369616378840869</v>
      </c>
      <c r="EJ53">
        <v>0</v>
      </c>
      <c r="EK53">
        <v>2</v>
      </c>
      <c r="EL53">
        <v>3</v>
      </c>
      <c r="EM53" t="s">
        <v>298</v>
      </c>
      <c r="EN53">
        <v>100</v>
      </c>
      <c r="EO53">
        <v>100</v>
      </c>
      <c r="EP53">
        <v>8.235</v>
      </c>
      <c r="EQ53">
        <v>0.1111</v>
      </c>
      <c r="ER53">
        <v>5.07444362199048</v>
      </c>
      <c r="ES53">
        <v>0.0095515401478521</v>
      </c>
      <c r="ET53">
        <v>-4.08282145803731e-06</v>
      </c>
      <c r="EU53">
        <v>9.61633180237613e-10</v>
      </c>
      <c r="EV53">
        <v>0.0475103132414239</v>
      </c>
      <c r="EW53">
        <v>0.00964955815971448</v>
      </c>
      <c r="EX53">
        <v>0.000351754833574242</v>
      </c>
      <c r="EY53">
        <v>-6.74969522547015e-06</v>
      </c>
      <c r="EZ53">
        <v>-4</v>
      </c>
      <c r="FA53">
        <v>2054</v>
      </c>
      <c r="FB53">
        <v>1</v>
      </c>
      <c r="FC53">
        <v>24</v>
      </c>
      <c r="FD53">
        <v>10.1</v>
      </c>
      <c r="FE53">
        <v>9.8</v>
      </c>
      <c r="FF53">
        <v>2</v>
      </c>
      <c r="FG53">
        <v>631.039</v>
      </c>
      <c r="FH53">
        <v>388.394</v>
      </c>
      <c r="FI53">
        <v>26.3392</v>
      </c>
      <c r="FJ53">
        <v>25.1325</v>
      </c>
      <c r="FK53">
        <v>29.9997</v>
      </c>
      <c r="FL53">
        <v>25.4337</v>
      </c>
      <c r="FM53">
        <v>25.4113</v>
      </c>
      <c r="FN53">
        <v>20.9543</v>
      </c>
      <c r="FO53">
        <v>100</v>
      </c>
      <c r="FP53">
        <v>0</v>
      </c>
      <c r="FQ53">
        <v>26.37</v>
      </c>
      <c r="FR53">
        <v>420</v>
      </c>
      <c r="FS53">
        <v>0</v>
      </c>
      <c r="FT53">
        <v>100.329</v>
      </c>
      <c r="FU53">
        <v>100.679</v>
      </c>
    </row>
    <row r="54" spans="1:177">
      <c r="A54">
        <v>38</v>
      </c>
      <c r="B54">
        <v>1621627495</v>
      </c>
      <c r="C54">
        <v>555</v>
      </c>
      <c r="D54" t="s">
        <v>374</v>
      </c>
      <c r="E54" t="s">
        <v>375</v>
      </c>
      <c r="G54">
        <v>1621627494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9</v>
      </c>
      <c r="AE54">
        <v>1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295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295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295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296</v>
      </c>
      <c r="BV54">
        <v>2</v>
      </c>
      <c r="BW54">
        <v>1621627494</v>
      </c>
      <c r="BX54">
        <v>398.021333333333</v>
      </c>
      <c r="BY54">
        <v>420.090666666667</v>
      </c>
      <c r="BZ54">
        <v>5.76932</v>
      </c>
      <c r="CA54">
        <v>0.396021666666667</v>
      </c>
      <c r="CB54">
        <v>389.787333333333</v>
      </c>
      <c r="CC54">
        <v>5.65718333333333</v>
      </c>
      <c r="CD54">
        <v>599.965333333333</v>
      </c>
      <c r="CE54">
        <v>101.212666666667</v>
      </c>
      <c r="CF54">
        <v>0.0560572666666667</v>
      </c>
      <c r="CG54">
        <v>23.5471333333333</v>
      </c>
      <c r="CH54">
        <v>22.0329666666667</v>
      </c>
      <c r="CI54">
        <v>999.9</v>
      </c>
      <c r="CJ54">
        <v>0</v>
      </c>
      <c r="CK54">
        <v>0</v>
      </c>
      <c r="CL54">
        <v>10038.3333333333</v>
      </c>
      <c r="CM54">
        <v>0</v>
      </c>
      <c r="CN54">
        <v>2.48776</v>
      </c>
      <c r="CO54">
        <v>600.043333333333</v>
      </c>
      <c r="CP54">
        <v>0.933007</v>
      </c>
      <c r="CQ54">
        <v>0.0669932</v>
      </c>
      <c r="CR54">
        <v>0</v>
      </c>
      <c r="CS54">
        <v>950.704333333333</v>
      </c>
      <c r="CT54">
        <v>4.99951</v>
      </c>
      <c r="CU54">
        <v>5561.71333333333</v>
      </c>
      <c r="CV54">
        <v>4814.46</v>
      </c>
      <c r="CW54">
        <v>34.937</v>
      </c>
      <c r="CX54">
        <v>38.812</v>
      </c>
      <c r="CY54">
        <v>37.312</v>
      </c>
      <c r="CZ54">
        <v>38.437</v>
      </c>
      <c r="DA54">
        <v>37.4163333333333</v>
      </c>
      <c r="DB54">
        <v>555.18</v>
      </c>
      <c r="DC54">
        <v>39.86</v>
      </c>
      <c r="DD54">
        <v>0</v>
      </c>
      <c r="DE54">
        <v>1621627499.1</v>
      </c>
      <c r="DF54">
        <v>0</v>
      </c>
      <c r="DG54">
        <v>951.12704</v>
      </c>
      <c r="DH54">
        <v>-5.52269231444177</v>
      </c>
      <c r="DI54">
        <v>-26.8538462119117</v>
      </c>
      <c r="DJ54">
        <v>5564.2236</v>
      </c>
      <c r="DK54">
        <v>15</v>
      </c>
      <c r="DL54">
        <v>1621626892</v>
      </c>
      <c r="DM54" t="s">
        <v>297</v>
      </c>
      <c r="DN54">
        <v>1621626875.5</v>
      </c>
      <c r="DO54">
        <v>1621626892</v>
      </c>
      <c r="DP54">
        <v>2</v>
      </c>
      <c r="DQ54">
        <v>-0.088</v>
      </c>
      <c r="DR54">
        <v>0.038</v>
      </c>
      <c r="DS54">
        <v>8.382</v>
      </c>
      <c r="DT54">
        <v>0.051</v>
      </c>
      <c r="DU54">
        <v>420</v>
      </c>
      <c r="DV54">
        <v>0</v>
      </c>
      <c r="DW54">
        <v>0.49</v>
      </c>
      <c r="DX54">
        <v>0.06</v>
      </c>
      <c r="DY54">
        <v>-22.0087731707317</v>
      </c>
      <c r="DZ54">
        <v>-0.151352613240408</v>
      </c>
      <c r="EA54">
        <v>0.0981661260546659</v>
      </c>
      <c r="EB54">
        <v>1</v>
      </c>
      <c r="EC54">
        <v>951.418470588235</v>
      </c>
      <c r="ED54">
        <v>-5.15357407488087</v>
      </c>
      <c r="EE54">
        <v>0.537331272302066</v>
      </c>
      <c r="EF54">
        <v>1</v>
      </c>
      <c r="EG54">
        <v>5.31423073170732</v>
      </c>
      <c r="EH54">
        <v>0.375912543554008</v>
      </c>
      <c r="EI54">
        <v>0.0371584293946119</v>
      </c>
      <c r="EJ54">
        <v>0</v>
      </c>
      <c r="EK54">
        <v>2</v>
      </c>
      <c r="EL54">
        <v>3</v>
      </c>
      <c r="EM54" t="s">
        <v>298</v>
      </c>
      <c r="EN54">
        <v>100</v>
      </c>
      <c r="EO54">
        <v>100</v>
      </c>
      <c r="EP54">
        <v>8.234</v>
      </c>
      <c r="EQ54">
        <v>0.1123</v>
      </c>
      <c r="ER54">
        <v>5.07444362199048</v>
      </c>
      <c r="ES54">
        <v>0.0095515401478521</v>
      </c>
      <c r="ET54">
        <v>-4.08282145803731e-06</v>
      </c>
      <c r="EU54">
        <v>9.61633180237613e-10</v>
      </c>
      <c r="EV54">
        <v>0.0475103132414239</v>
      </c>
      <c r="EW54">
        <v>0.00964955815971448</v>
      </c>
      <c r="EX54">
        <v>0.000351754833574242</v>
      </c>
      <c r="EY54">
        <v>-6.74969522547015e-06</v>
      </c>
      <c r="EZ54">
        <v>-4</v>
      </c>
      <c r="FA54">
        <v>2054</v>
      </c>
      <c r="FB54">
        <v>1</v>
      </c>
      <c r="FC54">
        <v>24</v>
      </c>
      <c r="FD54">
        <v>10.3</v>
      </c>
      <c r="FE54">
        <v>10.1</v>
      </c>
      <c r="FF54">
        <v>2</v>
      </c>
      <c r="FG54">
        <v>631.336</v>
      </c>
      <c r="FH54">
        <v>388.19</v>
      </c>
      <c r="FI54">
        <v>26.837</v>
      </c>
      <c r="FJ54">
        <v>25.1241</v>
      </c>
      <c r="FK54">
        <v>29.9999</v>
      </c>
      <c r="FL54">
        <v>25.4209</v>
      </c>
      <c r="FM54">
        <v>25.3985</v>
      </c>
      <c r="FN54">
        <v>20.9521</v>
      </c>
      <c r="FO54">
        <v>100</v>
      </c>
      <c r="FP54">
        <v>0</v>
      </c>
      <c r="FQ54">
        <v>26.83</v>
      </c>
      <c r="FR54">
        <v>420</v>
      </c>
      <c r="FS54">
        <v>0</v>
      </c>
      <c r="FT54">
        <v>100.332</v>
      </c>
      <c r="FU54">
        <v>100.686</v>
      </c>
    </row>
    <row r="55" spans="1:177">
      <c r="A55">
        <v>39</v>
      </c>
      <c r="B55">
        <v>1621627510.1</v>
      </c>
      <c r="C55">
        <v>570.099999904633</v>
      </c>
      <c r="D55" t="s">
        <v>376</v>
      </c>
      <c r="E55" t="s">
        <v>377</v>
      </c>
      <c r="G55">
        <v>1621627509.35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9</v>
      </c>
      <c r="AE55">
        <v>2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295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295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295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296</v>
      </c>
      <c r="BV55">
        <v>2</v>
      </c>
      <c r="BW55">
        <v>1621627509.35</v>
      </c>
      <c r="BX55">
        <v>397.8635</v>
      </c>
      <c r="BY55">
        <v>420.04</v>
      </c>
      <c r="BZ55">
        <v>5.868425</v>
      </c>
      <c r="CA55">
        <v>0.393469</v>
      </c>
      <c r="CB55">
        <v>389.6305</v>
      </c>
      <c r="CC55">
        <v>5.75502</v>
      </c>
      <c r="CD55">
        <v>600.03</v>
      </c>
      <c r="CE55">
        <v>101.2125</v>
      </c>
      <c r="CF55">
        <v>0.05697545</v>
      </c>
      <c r="CG55">
        <v>23.8972</v>
      </c>
      <c r="CH55">
        <v>22.3625</v>
      </c>
      <c r="CI55">
        <v>999.9</v>
      </c>
      <c r="CJ55">
        <v>0</v>
      </c>
      <c r="CK55">
        <v>0</v>
      </c>
      <c r="CL55">
        <v>9947.5</v>
      </c>
      <c r="CM55">
        <v>0</v>
      </c>
      <c r="CN55">
        <v>2.48776</v>
      </c>
      <c r="CO55">
        <v>600.0415</v>
      </c>
      <c r="CP55">
        <v>0.933007</v>
      </c>
      <c r="CQ55">
        <v>0.0669932</v>
      </c>
      <c r="CR55">
        <v>0</v>
      </c>
      <c r="CS55">
        <v>949.148</v>
      </c>
      <c r="CT55">
        <v>4.99951</v>
      </c>
      <c r="CU55">
        <v>5553.665</v>
      </c>
      <c r="CV55">
        <v>4814.445</v>
      </c>
      <c r="CW55">
        <v>35</v>
      </c>
      <c r="CX55">
        <v>38.812</v>
      </c>
      <c r="CY55">
        <v>37.375</v>
      </c>
      <c r="CZ55">
        <v>38.437</v>
      </c>
      <c r="DA55">
        <v>37.437</v>
      </c>
      <c r="DB55">
        <v>555.175</v>
      </c>
      <c r="DC55">
        <v>39.86</v>
      </c>
      <c r="DD55">
        <v>0</v>
      </c>
      <c r="DE55">
        <v>1621627514.1</v>
      </c>
      <c r="DF55">
        <v>0</v>
      </c>
      <c r="DG55">
        <v>949.792307692308</v>
      </c>
      <c r="DH55">
        <v>-6.0798632456359</v>
      </c>
      <c r="DI55">
        <v>-32.65846157908</v>
      </c>
      <c r="DJ55">
        <v>5556.79769230769</v>
      </c>
      <c r="DK55">
        <v>15</v>
      </c>
      <c r="DL55">
        <v>1621626892</v>
      </c>
      <c r="DM55" t="s">
        <v>297</v>
      </c>
      <c r="DN55">
        <v>1621626875.5</v>
      </c>
      <c r="DO55">
        <v>1621626892</v>
      </c>
      <c r="DP55">
        <v>2</v>
      </c>
      <c r="DQ55">
        <v>-0.088</v>
      </c>
      <c r="DR55">
        <v>0.038</v>
      </c>
      <c r="DS55">
        <v>8.382</v>
      </c>
      <c r="DT55">
        <v>0.051</v>
      </c>
      <c r="DU55">
        <v>420</v>
      </c>
      <c r="DV55">
        <v>0</v>
      </c>
      <c r="DW55">
        <v>0.49</v>
      </c>
      <c r="DX55">
        <v>0.06</v>
      </c>
      <c r="DY55">
        <v>-22.0332365853659</v>
      </c>
      <c r="DZ55">
        <v>-0.260406568546527</v>
      </c>
      <c r="EA55">
        <v>0.0912305889974853</v>
      </c>
      <c r="EB55">
        <v>1</v>
      </c>
      <c r="EC55">
        <v>950.056735294118</v>
      </c>
      <c r="ED55">
        <v>-5.60792717406144</v>
      </c>
      <c r="EE55">
        <v>0.588364248365187</v>
      </c>
      <c r="EF55">
        <v>1</v>
      </c>
      <c r="EG55">
        <v>5.4115512195122</v>
      </c>
      <c r="EH55">
        <v>0.378682959189253</v>
      </c>
      <c r="EI55">
        <v>0.0366158217964566</v>
      </c>
      <c r="EJ55">
        <v>0</v>
      </c>
      <c r="EK55">
        <v>2</v>
      </c>
      <c r="EL55">
        <v>3</v>
      </c>
      <c r="EM55" t="s">
        <v>298</v>
      </c>
      <c r="EN55">
        <v>100</v>
      </c>
      <c r="EO55">
        <v>100</v>
      </c>
      <c r="EP55">
        <v>8.234</v>
      </c>
      <c r="EQ55">
        <v>0.1135</v>
      </c>
      <c r="ER55">
        <v>5.07444362199048</v>
      </c>
      <c r="ES55">
        <v>0.0095515401478521</v>
      </c>
      <c r="ET55">
        <v>-4.08282145803731e-06</v>
      </c>
      <c r="EU55">
        <v>9.61633180237613e-10</v>
      </c>
      <c r="EV55">
        <v>0.0475103132414239</v>
      </c>
      <c r="EW55">
        <v>0.00964955815971448</v>
      </c>
      <c r="EX55">
        <v>0.000351754833574242</v>
      </c>
      <c r="EY55">
        <v>-6.74969522547015e-06</v>
      </c>
      <c r="EZ55">
        <v>-4</v>
      </c>
      <c r="FA55">
        <v>2054</v>
      </c>
      <c r="FB55">
        <v>1</v>
      </c>
      <c r="FC55">
        <v>24</v>
      </c>
      <c r="FD55">
        <v>10.6</v>
      </c>
      <c r="FE55">
        <v>10.3</v>
      </c>
      <c r="FF55">
        <v>2</v>
      </c>
      <c r="FG55">
        <v>631.039</v>
      </c>
      <c r="FH55">
        <v>388.655</v>
      </c>
      <c r="FI55">
        <v>27.3337</v>
      </c>
      <c r="FJ55">
        <v>25.1177</v>
      </c>
      <c r="FK55">
        <v>29.9999</v>
      </c>
      <c r="FL55">
        <v>25.4082</v>
      </c>
      <c r="FM55">
        <v>25.3854</v>
      </c>
      <c r="FN55">
        <v>20.9566</v>
      </c>
      <c r="FO55">
        <v>100</v>
      </c>
      <c r="FP55">
        <v>0</v>
      </c>
      <c r="FQ55">
        <v>27.37</v>
      </c>
      <c r="FR55">
        <v>420</v>
      </c>
      <c r="FS55">
        <v>0</v>
      </c>
      <c r="FT55">
        <v>100.335</v>
      </c>
      <c r="FU55">
        <v>100.685</v>
      </c>
    </row>
    <row r="56" spans="1:177">
      <c r="A56">
        <v>40</v>
      </c>
      <c r="B56">
        <v>1621627525.1</v>
      </c>
      <c r="C56">
        <v>585.099999904633</v>
      </c>
      <c r="D56" t="s">
        <v>378</v>
      </c>
      <c r="E56" t="s">
        <v>379</v>
      </c>
      <c r="G56">
        <v>1621627524.1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9</v>
      </c>
      <c r="AE56">
        <v>1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295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295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295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296</v>
      </c>
      <c r="BV56">
        <v>2</v>
      </c>
      <c r="BW56">
        <v>1621627524.1</v>
      </c>
      <c r="BX56">
        <v>397.928333333333</v>
      </c>
      <c r="BY56">
        <v>419.963666666667</v>
      </c>
      <c r="BZ56">
        <v>5.95640333333333</v>
      </c>
      <c r="CA56">
        <v>0.395273666666667</v>
      </c>
      <c r="CB56">
        <v>389.695</v>
      </c>
      <c r="CC56">
        <v>5.84186333333333</v>
      </c>
      <c r="CD56">
        <v>599.952</v>
      </c>
      <c r="CE56">
        <v>101.212333333333</v>
      </c>
      <c r="CF56">
        <v>0.0568887333333333</v>
      </c>
      <c r="CG56">
        <v>24.2251666666667</v>
      </c>
      <c r="CH56">
        <v>22.6332</v>
      </c>
      <c r="CI56">
        <v>999.9</v>
      </c>
      <c r="CJ56">
        <v>0</v>
      </c>
      <c r="CK56">
        <v>0</v>
      </c>
      <c r="CL56">
        <v>10040</v>
      </c>
      <c r="CM56">
        <v>0</v>
      </c>
      <c r="CN56">
        <v>2.48776</v>
      </c>
      <c r="CO56">
        <v>600.036666666667</v>
      </c>
      <c r="CP56">
        <v>0.933007</v>
      </c>
      <c r="CQ56">
        <v>0.0669932</v>
      </c>
      <c r="CR56">
        <v>0</v>
      </c>
      <c r="CS56">
        <v>947.451333333333</v>
      </c>
      <c r="CT56">
        <v>4.99951</v>
      </c>
      <c r="CU56">
        <v>5545.11</v>
      </c>
      <c r="CV56">
        <v>4814.40666666667</v>
      </c>
      <c r="CW56">
        <v>35</v>
      </c>
      <c r="CX56">
        <v>38.812</v>
      </c>
      <c r="CY56">
        <v>37.375</v>
      </c>
      <c r="CZ56">
        <v>38.437</v>
      </c>
      <c r="DA56">
        <v>37.5</v>
      </c>
      <c r="DB56">
        <v>555.176666666667</v>
      </c>
      <c r="DC56">
        <v>39.86</v>
      </c>
      <c r="DD56">
        <v>0</v>
      </c>
      <c r="DE56">
        <v>1621627529.1</v>
      </c>
      <c r="DF56">
        <v>0</v>
      </c>
      <c r="DG56">
        <v>948.25072</v>
      </c>
      <c r="DH56">
        <v>-7.68346154561801</v>
      </c>
      <c r="DI56">
        <v>-34.8015385864314</v>
      </c>
      <c r="DJ56">
        <v>5548.5996</v>
      </c>
      <c r="DK56">
        <v>15</v>
      </c>
      <c r="DL56">
        <v>1621626892</v>
      </c>
      <c r="DM56" t="s">
        <v>297</v>
      </c>
      <c r="DN56">
        <v>1621626875.5</v>
      </c>
      <c r="DO56">
        <v>1621626892</v>
      </c>
      <c r="DP56">
        <v>2</v>
      </c>
      <c r="DQ56">
        <v>-0.088</v>
      </c>
      <c r="DR56">
        <v>0.038</v>
      </c>
      <c r="DS56">
        <v>8.382</v>
      </c>
      <c r="DT56">
        <v>0.051</v>
      </c>
      <c r="DU56">
        <v>420</v>
      </c>
      <c r="DV56">
        <v>0</v>
      </c>
      <c r="DW56">
        <v>0.49</v>
      </c>
      <c r="DX56">
        <v>0.06</v>
      </c>
      <c r="DY56">
        <v>-22.0950926829268</v>
      </c>
      <c r="DZ56">
        <v>-0.250519860627158</v>
      </c>
      <c r="EA56">
        <v>0.0889783130339235</v>
      </c>
      <c r="EB56">
        <v>1</v>
      </c>
      <c r="EC56">
        <v>948.567212121212</v>
      </c>
      <c r="ED56">
        <v>-6.6488523620366</v>
      </c>
      <c r="EE56">
        <v>0.657609894379948</v>
      </c>
      <c r="EF56">
        <v>1</v>
      </c>
      <c r="EG56">
        <v>5.50457853658537</v>
      </c>
      <c r="EH56">
        <v>0.362442229965166</v>
      </c>
      <c r="EI56">
        <v>0.0358200250276346</v>
      </c>
      <c r="EJ56">
        <v>0</v>
      </c>
      <c r="EK56">
        <v>2</v>
      </c>
      <c r="EL56">
        <v>3</v>
      </c>
      <c r="EM56" t="s">
        <v>298</v>
      </c>
      <c r="EN56">
        <v>100</v>
      </c>
      <c r="EO56">
        <v>100</v>
      </c>
      <c r="EP56">
        <v>8.232</v>
      </c>
      <c r="EQ56">
        <v>0.1147</v>
      </c>
      <c r="ER56">
        <v>5.07444362199048</v>
      </c>
      <c r="ES56">
        <v>0.0095515401478521</v>
      </c>
      <c r="ET56">
        <v>-4.08282145803731e-06</v>
      </c>
      <c r="EU56">
        <v>9.61633180237613e-10</v>
      </c>
      <c r="EV56">
        <v>0.0475103132414239</v>
      </c>
      <c r="EW56">
        <v>0.00964955815971448</v>
      </c>
      <c r="EX56">
        <v>0.000351754833574242</v>
      </c>
      <c r="EY56">
        <v>-6.74969522547015e-06</v>
      </c>
      <c r="EZ56">
        <v>-4</v>
      </c>
      <c r="FA56">
        <v>2054</v>
      </c>
      <c r="FB56">
        <v>1</v>
      </c>
      <c r="FC56">
        <v>24</v>
      </c>
      <c r="FD56">
        <v>10.8</v>
      </c>
      <c r="FE56">
        <v>10.6</v>
      </c>
      <c r="FF56">
        <v>2</v>
      </c>
      <c r="FG56">
        <v>632.212</v>
      </c>
      <c r="FH56">
        <v>388.127</v>
      </c>
      <c r="FI56">
        <v>27.845</v>
      </c>
      <c r="FJ56">
        <v>25.1135</v>
      </c>
      <c r="FK56">
        <v>30</v>
      </c>
      <c r="FL56">
        <v>25.3954</v>
      </c>
      <c r="FM56">
        <v>25.3748</v>
      </c>
      <c r="FN56">
        <v>20.9545</v>
      </c>
      <c r="FO56">
        <v>100</v>
      </c>
      <c r="FP56">
        <v>0</v>
      </c>
      <c r="FQ56">
        <v>27.85</v>
      </c>
      <c r="FR56">
        <v>420</v>
      </c>
      <c r="FS56">
        <v>0</v>
      </c>
      <c r="FT56">
        <v>100.332</v>
      </c>
      <c r="FU56">
        <v>100.686</v>
      </c>
    </row>
    <row r="57" spans="1:177">
      <c r="A57">
        <v>41</v>
      </c>
      <c r="B57">
        <v>1621627540.1</v>
      </c>
      <c r="C57">
        <v>600.099999904633</v>
      </c>
      <c r="D57" t="s">
        <v>380</v>
      </c>
      <c r="E57" t="s">
        <v>381</v>
      </c>
      <c r="G57">
        <v>1621627539.1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9</v>
      </c>
      <c r="AE57">
        <v>2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295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295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295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296</v>
      </c>
      <c r="BV57">
        <v>2</v>
      </c>
      <c r="BW57">
        <v>1621627539.1</v>
      </c>
      <c r="BX57">
        <v>397.813333333333</v>
      </c>
      <c r="BY57">
        <v>420.006666666667</v>
      </c>
      <c r="BZ57">
        <v>6.06169666666667</v>
      </c>
      <c r="CA57">
        <v>0.395572666666667</v>
      </c>
      <c r="CB57">
        <v>389.580666666667</v>
      </c>
      <c r="CC57">
        <v>5.94579333333333</v>
      </c>
      <c r="CD57">
        <v>600.227666666667</v>
      </c>
      <c r="CE57">
        <v>101.212333333333</v>
      </c>
      <c r="CF57">
        <v>0.0564832333333333</v>
      </c>
      <c r="CG57">
        <v>24.5664666666667</v>
      </c>
      <c r="CH57">
        <v>22.9642</v>
      </c>
      <c r="CI57">
        <v>999.9</v>
      </c>
      <c r="CJ57">
        <v>0</v>
      </c>
      <c r="CK57">
        <v>0</v>
      </c>
      <c r="CL57">
        <v>10023.3333333333</v>
      </c>
      <c r="CM57">
        <v>0</v>
      </c>
      <c r="CN57">
        <v>2.48776</v>
      </c>
      <c r="CO57">
        <v>600.032666666667</v>
      </c>
      <c r="CP57">
        <v>0.933007</v>
      </c>
      <c r="CQ57">
        <v>0.0669932</v>
      </c>
      <c r="CR57">
        <v>0</v>
      </c>
      <c r="CS57">
        <v>945.568</v>
      </c>
      <c r="CT57">
        <v>4.99951</v>
      </c>
      <c r="CU57">
        <v>5534.62666666667</v>
      </c>
      <c r="CV57">
        <v>4814.37333333333</v>
      </c>
      <c r="CW57">
        <v>35.062</v>
      </c>
      <c r="CX57">
        <v>38.812</v>
      </c>
      <c r="CY57">
        <v>37.375</v>
      </c>
      <c r="CZ57">
        <v>38.437</v>
      </c>
      <c r="DA57">
        <v>37.5206666666667</v>
      </c>
      <c r="DB57">
        <v>555.17</v>
      </c>
      <c r="DC57">
        <v>39.86</v>
      </c>
      <c r="DD57">
        <v>0</v>
      </c>
      <c r="DE57">
        <v>1621627544.1</v>
      </c>
      <c r="DF57">
        <v>0</v>
      </c>
      <c r="DG57">
        <v>946.415961538461</v>
      </c>
      <c r="DH57">
        <v>-7.63736750101964</v>
      </c>
      <c r="DI57">
        <v>-40.5770939785825</v>
      </c>
      <c r="DJ57">
        <v>5538.70076923077</v>
      </c>
      <c r="DK57">
        <v>15</v>
      </c>
      <c r="DL57">
        <v>1621626892</v>
      </c>
      <c r="DM57" t="s">
        <v>297</v>
      </c>
      <c r="DN57">
        <v>1621626875.5</v>
      </c>
      <c r="DO57">
        <v>1621626892</v>
      </c>
      <c r="DP57">
        <v>2</v>
      </c>
      <c r="DQ57">
        <v>-0.088</v>
      </c>
      <c r="DR57">
        <v>0.038</v>
      </c>
      <c r="DS57">
        <v>8.382</v>
      </c>
      <c r="DT57">
        <v>0.051</v>
      </c>
      <c r="DU57">
        <v>420</v>
      </c>
      <c r="DV57">
        <v>0</v>
      </c>
      <c r="DW57">
        <v>0.49</v>
      </c>
      <c r="DX57">
        <v>0.06</v>
      </c>
      <c r="DY57">
        <v>-22.1195487804878</v>
      </c>
      <c r="DZ57">
        <v>0.0102668989547167</v>
      </c>
      <c r="EA57">
        <v>0.0972695428277908</v>
      </c>
      <c r="EB57">
        <v>1</v>
      </c>
      <c r="EC57">
        <v>946.74203030303</v>
      </c>
      <c r="ED57">
        <v>-7.32182286824975</v>
      </c>
      <c r="EE57">
        <v>0.724395525848694</v>
      </c>
      <c r="EF57">
        <v>1</v>
      </c>
      <c r="EG57">
        <v>5.60002097560976</v>
      </c>
      <c r="EH57">
        <v>0.403882369337987</v>
      </c>
      <c r="EI57">
        <v>0.0399459484074435</v>
      </c>
      <c r="EJ57">
        <v>0</v>
      </c>
      <c r="EK57">
        <v>2</v>
      </c>
      <c r="EL57">
        <v>3</v>
      </c>
      <c r="EM57" t="s">
        <v>298</v>
      </c>
      <c r="EN57">
        <v>100</v>
      </c>
      <c r="EO57">
        <v>100</v>
      </c>
      <c r="EP57">
        <v>8.233</v>
      </c>
      <c r="EQ57">
        <v>0.116</v>
      </c>
      <c r="ER57">
        <v>5.07444362199048</v>
      </c>
      <c r="ES57">
        <v>0.0095515401478521</v>
      </c>
      <c r="ET57">
        <v>-4.08282145803731e-06</v>
      </c>
      <c r="EU57">
        <v>9.61633180237613e-10</v>
      </c>
      <c r="EV57">
        <v>0.0475103132414239</v>
      </c>
      <c r="EW57">
        <v>0.00964955815971448</v>
      </c>
      <c r="EX57">
        <v>0.000351754833574242</v>
      </c>
      <c r="EY57">
        <v>-6.74969522547015e-06</v>
      </c>
      <c r="EZ57">
        <v>-4</v>
      </c>
      <c r="FA57">
        <v>2054</v>
      </c>
      <c r="FB57">
        <v>1</v>
      </c>
      <c r="FC57">
        <v>24</v>
      </c>
      <c r="FD57">
        <v>11.1</v>
      </c>
      <c r="FE57">
        <v>10.8</v>
      </c>
      <c r="FF57">
        <v>2</v>
      </c>
      <c r="FG57">
        <v>631.648</v>
      </c>
      <c r="FH57">
        <v>389.061</v>
      </c>
      <c r="FI57">
        <v>28.3491</v>
      </c>
      <c r="FJ57">
        <v>25.1093</v>
      </c>
      <c r="FK57">
        <v>30.0006</v>
      </c>
      <c r="FL57">
        <v>25.3848</v>
      </c>
      <c r="FM57">
        <v>25.3643</v>
      </c>
      <c r="FN57">
        <v>20.9564</v>
      </c>
      <c r="FO57">
        <v>100</v>
      </c>
      <c r="FP57">
        <v>0</v>
      </c>
      <c r="FQ57">
        <v>28.38</v>
      </c>
      <c r="FR57">
        <v>420</v>
      </c>
      <c r="FS57">
        <v>0</v>
      </c>
      <c r="FT57">
        <v>100.335</v>
      </c>
      <c r="FU57">
        <v>100.688</v>
      </c>
    </row>
    <row r="58" spans="1:177">
      <c r="A58">
        <v>42</v>
      </c>
      <c r="B58">
        <v>1621627555.1</v>
      </c>
      <c r="C58">
        <v>615.099999904633</v>
      </c>
      <c r="D58" t="s">
        <v>382</v>
      </c>
      <c r="E58" t="s">
        <v>383</v>
      </c>
      <c r="G58">
        <v>1621627554.1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9</v>
      </c>
      <c r="AE58">
        <v>1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295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295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295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296</v>
      </c>
      <c r="BV58">
        <v>2</v>
      </c>
      <c r="BW58">
        <v>1621627554.1</v>
      </c>
      <c r="BX58">
        <v>397.893666666667</v>
      </c>
      <c r="BY58">
        <v>420.064666666667</v>
      </c>
      <c r="BZ58">
        <v>6.15879333333333</v>
      </c>
      <c r="CA58">
        <v>0.395222666666667</v>
      </c>
      <c r="CB58">
        <v>389.660333333333</v>
      </c>
      <c r="CC58">
        <v>6.04162666666667</v>
      </c>
      <c r="CD58">
        <v>600.001333333333</v>
      </c>
      <c r="CE58">
        <v>101.211666666667</v>
      </c>
      <c r="CF58">
        <v>0.0569473333333333</v>
      </c>
      <c r="CG58">
        <v>24.9103666666667</v>
      </c>
      <c r="CH58">
        <v>23.2884</v>
      </c>
      <c r="CI58">
        <v>999.9</v>
      </c>
      <c r="CJ58">
        <v>0</v>
      </c>
      <c r="CK58">
        <v>0</v>
      </c>
      <c r="CL58">
        <v>9960</v>
      </c>
      <c r="CM58">
        <v>0</v>
      </c>
      <c r="CN58">
        <v>2.48776</v>
      </c>
      <c r="CO58">
        <v>600.019</v>
      </c>
      <c r="CP58">
        <v>0.933007</v>
      </c>
      <c r="CQ58">
        <v>0.0669932</v>
      </c>
      <c r="CR58">
        <v>0</v>
      </c>
      <c r="CS58">
        <v>943.476</v>
      </c>
      <c r="CT58">
        <v>4.99951</v>
      </c>
      <c r="CU58">
        <v>5523.17666666667</v>
      </c>
      <c r="CV58">
        <v>4814.26333333333</v>
      </c>
      <c r="CW58">
        <v>35.062</v>
      </c>
      <c r="CX58">
        <v>38.854</v>
      </c>
      <c r="CY58">
        <v>37.375</v>
      </c>
      <c r="CZ58">
        <v>38.5</v>
      </c>
      <c r="DA58">
        <v>37.604</v>
      </c>
      <c r="DB58">
        <v>555.16</v>
      </c>
      <c r="DC58">
        <v>39.86</v>
      </c>
      <c r="DD58">
        <v>0</v>
      </c>
      <c r="DE58">
        <v>1621627559.1</v>
      </c>
      <c r="DF58">
        <v>0</v>
      </c>
      <c r="DG58">
        <v>944.29628</v>
      </c>
      <c r="DH58">
        <v>-8.54215386642336</v>
      </c>
      <c r="DI58">
        <v>-45.4207692504518</v>
      </c>
      <c r="DJ58">
        <v>5527.8</v>
      </c>
      <c r="DK58">
        <v>15</v>
      </c>
      <c r="DL58">
        <v>1621626892</v>
      </c>
      <c r="DM58" t="s">
        <v>297</v>
      </c>
      <c r="DN58">
        <v>1621626875.5</v>
      </c>
      <c r="DO58">
        <v>1621626892</v>
      </c>
      <c r="DP58">
        <v>2</v>
      </c>
      <c r="DQ58">
        <v>-0.088</v>
      </c>
      <c r="DR58">
        <v>0.038</v>
      </c>
      <c r="DS58">
        <v>8.382</v>
      </c>
      <c r="DT58">
        <v>0.051</v>
      </c>
      <c r="DU58">
        <v>420</v>
      </c>
      <c r="DV58">
        <v>0</v>
      </c>
      <c r="DW58">
        <v>0.49</v>
      </c>
      <c r="DX58">
        <v>0.06</v>
      </c>
      <c r="DY58">
        <v>-22.1187487804878</v>
      </c>
      <c r="DZ58">
        <v>-0.21509895470383</v>
      </c>
      <c r="EA58">
        <v>0.0821809696146591</v>
      </c>
      <c r="EB58">
        <v>1</v>
      </c>
      <c r="EC58">
        <v>944.723636363636</v>
      </c>
      <c r="ED58">
        <v>-8.5122281381728</v>
      </c>
      <c r="EE58">
        <v>0.828884603518735</v>
      </c>
      <c r="EF58">
        <v>1</v>
      </c>
      <c r="EG58">
        <v>5.69959609756098</v>
      </c>
      <c r="EH58">
        <v>0.38977881533101</v>
      </c>
      <c r="EI58">
        <v>0.0385522591080204</v>
      </c>
      <c r="EJ58">
        <v>0</v>
      </c>
      <c r="EK58">
        <v>2</v>
      </c>
      <c r="EL58">
        <v>3</v>
      </c>
      <c r="EM58" t="s">
        <v>298</v>
      </c>
      <c r="EN58">
        <v>100</v>
      </c>
      <c r="EO58">
        <v>100</v>
      </c>
      <c r="EP58">
        <v>8.233</v>
      </c>
      <c r="EQ58">
        <v>0.1172</v>
      </c>
      <c r="ER58">
        <v>5.07444362199048</v>
      </c>
      <c r="ES58">
        <v>0.0095515401478521</v>
      </c>
      <c r="ET58">
        <v>-4.08282145803731e-06</v>
      </c>
      <c r="EU58">
        <v>9.61633180237613e-10</v>
      </c>
      <c r="EV58">
        <v>0.0475103132414239</v>
      </c>
      <c r="EW58">
        <v>0.00964955815971448</v>
      </c>
      <c r="EX58">
        <v>0.000351754833574242</v>
      </c>
      <c r="EY58">
        <v>-6.74969522547015e-06</v>
      </c>
      <c r="EZ58">
        <v>-4</v>
      </c>
      <c r="FA58">
        <v>2054</v>
      </c>
      <c r="FB58">
        <v>1</v>
      </c>
      <c r="FC58">
        <v>24</v>
      </c>
      <c r="FD58">
        <v>11.3</v>
      </c>
      <c r="FE58">
        <v>11.1</v>
      </c>
      <c r="FF58">
        <v>2</v>
      </c>
      <c r="FG58">
        <v>631.696</v>
      </c>
      <c r="FH58">
        <v>388.535</v>
      </c>
      <c r="FI58">
        <v>28.8472</v>
      </c>
      <c r="FJ58">
        <v>25.1093</v>
      </c>
      <c r="FK58">
        <v>30</v>
      </c>
      <c r="FL58">
        <v>25.3763</v>
      </c>
      <c r="FM58">
        <v>25.3537</v>
      </c>
      <c r="FN58">
        <v>20.9566</v>
      </c>
      <c r="FO58">
        <v>100</v>
      </c>
      <c r="FP58">
        <v>0</v>
      </c>
      <c r="FQ58">
        <v>28.85</v>
      </c>
      <c r="FR58">
        <v>420</v>
      </c>
      <c r="FS58">
        <v>0</v>
      </c>
      <c r="FT58">
        <v>100.339</v>
      </c>
      <c r="FU58">
        <v>100.691</v>
      </c>
    </row>
    <row r="59" spans="1:177">
      <c r="A59">
        <v>43</v>
      </c>
      <c r="B59">
        <v>1621627570.1</v>
      </c>
      <c r="C59">
        <v>630.099999904633</v>
      </c>
      <c r="D59" t="s">
        <v>384</v>
      </c>
      <c r="E59" t="s">
        <v>385</v>
      </c>
      <c r="G59">
        <v>1621627569.1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9</v>
      </c>
      <c r="AE59">
        <v>1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295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295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295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296</v>
      </c>
      <c r="BV59">
        <v>2</v>
      </c>
      <c r="BW59">
        <v>1621627569.1</v>
      </c>
      <c r="BX59">
        <v>397.835</v>
      </c>
      <c r="BY59">
        <v>419.978666666667</v>
      </c>
      <c r="BZ59">
        <v>6.25677333333333</v>
      </c>
      <c r="CA59">
        <v>0.394438</v>
      </c>
      <c r="CB59">
        <v>389.602</v>
      </c>
      <c r="CC59">
        <v>6.13833666666667</v>
      </c>
      <c r="CD59">
        <v>600.240333333333</v>
      </c>
      <c r="CE59">
        <v>101.213333333333</v>
      </c>
      <c r="CF59">
        <v>0.0565021666666667</v>
      </c>
      <c r="CG59">
        <v>25.2554333333333</v>
      </c>
      <c r="CH59">
        <v>23.5899333333333</v>
      </c>
      <c r="CI59">
        <v>999.9</v>
      </c>
      <c r="CJ59">
        <v>0</v>
      </c>
      <c r="CK59">
        <v>0</v>
      </c>
      <c r="CL59">
        <v>9971.66666666667</v>
      </c>
      <c r="CM59">
        <v>0</v>
      </c>
      <c r="CN59">
        <v>2.48776</v>
      </c>
      <c r="CO59">
        <v>600.006666666667</v>
      </c>
      <c r="CP59">
        <v>0.933007</v>
      </c>
      <c r="CQ59">
        <v>0.0669932</v>
      </c>
      <c r="CR59">
        <v>0</v>
      </c>
      <c r="CS59">
        <v>941.288</v>
      </c>
      <c r="CT59">
        <v>4.99951</v>
      </c>
      <c r="CU59">
        <v>5511.34333333333</v>
      </c>
      <c r="CV59">
        <v>4814.16333333333</v>
      </c>
      <c r="CW59">
        <v>35.062</v>
      </c>
      <c r="CX59">
        <v>38.875</v>
      </c>
      <c r="CY59">
        <v>37.375</v>
      </c>
      <c r="CZ59">
        <v>38.5</v>
      </c>
      <c r="DA59">
        <v>37.625</v>
      </c>
      <c r="DB59">
        <v>555.146666666667</v>
      </c>
      <c r="DC59">
        <v>39.86</v>
      </c>
      <c r="DD59">
        <v>0</v>
      </c>
      <c r="DE59">
        <v>1621627574.1</v>
      </c>
      <c r="DF59">
        <v>0</v>
      </c>
      <c r="DG59">
        <v>942.231846153846</v>
      </c>
      <c r="DH59">
        <v>-8.30482050619949</v>
      </c>
      <c r="DI59">
        <v>-49.1945299076932</v>
      </c>
      <c r="DJ59">
        <v>5516.66461538461</v>
      </c>
      <c r="DK59">
        <v>15</v>
      </c>
      <c r="DL59">
        <v>1621626892</v>
      </c>
      <c r="DM59" t="s">
        <v>297</v>
      </c>
      <c r="DN59">
        <v>1621626875.5</v>
      </c>
      <c r="DO59">
        <v>1621626892</v>
      </c>
      <c r="DP59">
        <v>2</v>
      </c>
      <c r="DQ59">
        <v>-0.088</v>
      </c>
      <c r="DR59">
        <v>0.038</v>
      </c>
      <c r="DS59">
        <v>8.382</v>
      </c>
      <c r="DT59">
        <v>0.051</v>
      </c>
      <c r="DU59">
        <v>420</v>
      </c>
      <c r="DV59">
        <v>0</v>
      </c>
      <c r="DW59">
        <v>0.49</v>
      </c>
      <c r="DX59">
        <v>0.06</v>
      </c>
      <c r="DY59">
        <v>-22.1107780487805</v>
      </c>
      <c r="DZ59">
        <v>0.250273170731688</v>
      </c>
      <c r="EA59">
        <v>0.097496587838217</v>
      </c>
      <c r="EB59">
        <v>1</v>
      </c>
      <c r="EC59">
        <v>942.624181818182</v>
      </c>
      <c r="ED59">
        <v>-8.44106849773813</v>
      </c>
      <c r="EE59">
        <v>0.822962035817386</v>
      </c>
      <c r="EF59">
        <v>1</v>
      </c>
      <c r="EG59">
        <v>5.79761536585366</v>
      </c>
      <c r="EH59">
        <v>0.401421114982594</v>
      </c>
      <c r="EI59">
        <v>0.03965406669377</v>
      </c>
      <c r="EJ59">
        <v>0</v>
      </c>
      <c r="EK59">
        <v>2</v>
      </c>
      <c r="EL59">
        <v>3</v>
      </c>
      <c r="EM59" t="s">
        <v>298</v>
      </c>
      <c r="EN59">
        <v>100</v>
      </c>
      <c r="EO59">
        <v>100</v>
      </c>
      <c r="EP59">
        <v>8.233</v>
      </c>
      <c r="EQ59">
        <v>0.1185</v>
      </c>
      <c r="ER59">
        <v>5.07444362199048</v>
      </c>
      <c r="ES59">
        <v>0.0095515401478521</v>
      </c>
      <c r="ET59">
        <v>-4.08282145803731e-06</v>
      </c>
      <c r="EU59">
        <v>9.61633180237613e-10</v>
      </c>
      <c r="EV59">
        <v>0.0475103132414239</v>
      </c>
      <c r="EW59">
        <v>0.00964955815971448</v>
      </c>
      <c r="EX59">
        <v>0.000351754833574242</v>
      </c>
      <c r="EY59">
        <v>-6.74969522547015e-06</v>
      </c>
      <c r="EZ59">
        <v>-4</v>
      </c>
      <c r="FA59">
        <v>2054</v>
      </c>
      <c r="FB59">
        <v>1</v>
      </c>
      <c r="FC59">
        <v>24</v>
      </c>
      <c r="FD59">
        <v>11.6</v>
      </c>
      <c r="FE59">
        <v>11.3</v>
      </c>
      <c r="FF59">
        <v>2</v>
      </c>
      <c r="FG59">
        <v>631.868</v>
      </c>
      <c r="FH59">
        <v>388.814</v>
      </c>
      <c r="FI59">
        <v>29.3417</v>
      </c>
      <c r="FJ59">
        <v>25.1093</v>
      </c>
      <c r="FK59">
        <v>30.0001</v>
      </c>
      <c r="FL59">
        <v>25.3657</v>
      </c>
      <c r="FM59">
        <v>25.3452</v>
      </c>
      <c r="FN59">
        <v>20.9581</v>
      </c>
      <c r="FO59">
        <v>100</v>
      </c>
      <c r="FP59">
        <v>0</v>
      </c>
      <c r="FQ59">
        <v>29.39</v>
      </c>
      <c r="FR59">
        <v>420</v>
      </c>
      <c r="FS59">
        <v>0</v>
      </c>
      <c r="FT59">
        <v>100.335</v>
      </c>
      <c r="FU59">
        <v>100.692</v>
      </c>
    </row>
    <row r="60" spans="1:177">
      <c r="A60">
        <v>44</v>
      </c>
      <c r="B60">
        <v>1621627585.1</v>
      </c>
      <c r="C60">
        <v>645.099999904633</v>
      </c>
      <c r="D60" t="s">
        <v>386</v>
      </c>
      <c r="E60" t="s">
        <v>387</v>
      </c>
      <c r="G60">
        <v>1621627584.1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10</v>
      </c>
      <c r="AE60">
        <v>2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295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295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295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296</v>
      </c>
      <c r="BV60">
        <v>2</v>
      </c>
      <c r="BW60">
        <v>1621627584.1</v>
      </c>
      <c r="BX60">
        <v>397.857333333333</v>
      </c>
      <c r="BY60">
        <v>420.018666666667</v>
      </c>
      <c r="BZ60">
        <v>6.34717333333333</v>
      </c>
      <c r="CA60">
        <v>0.394612666666667</v>
      </c>
      <c r="CB60">
        <v>389.624333333333</v>
      </c>
      <c r="CC60">
        <v>6.22755666666667</v>
      </c>
      <c r="CD60">
        <v>600.015</v>
      </c>
      <c r="CE60">
        <v>101.212</v>
      </c>
      <c r="CF60">
        <v>0.0560991333333333</v>
      </c>
      <c r="CG60">
        <v>25.6059666666667</v>
      </c>
      <c r="CH60">
        <v>23.9756</v>
      </c>
      <c r="CI60">
        <v>999.9</v>
      </c>
      <c r="CJ60">
        <v>0</v>
      </c>
      <c r="CK60">
        <v>0</v>
      </c>
      <c r="CL60">
        <v>9976.66666666667</v>
      </c>
      <c r="CM60">
        <v>0</v>
      </c>
      <c r="CN60">
        <v>2.48776</v>
      </c>
      <c r="CO60">
        <v>599.990666666667</v>
      </c>
      <c r="CP60">
        <v>0.933007</v>
      </c>
      <c r="CQ60">
        <v>0.0669932</v>
      </c>
      <c r="CR60">
        <v>0</v>
      </c>
      <c r="CS60">
        <v>939.262666666667</v>
      </c>
      <c r="CT60">
        <v>4.99951</v>
      </c>
      <c r="CU60">
        <v>5500.05333333333</v>
      </c>
      <c r="CV60">
        <v>4814.03333333333</v>
      </c>
      <c r="CW60">
        <v>35.125</v>
      </c>
      <c r="CX60">
        <v>38.875</v>
      </c>
      <c r="CY60">
        <v>37.437</v>
      </c>
      <c r="CZ60">
        <v>38.5</v>
      </c>
      <c r="DA60">
        <v>37.6456666666667</v>
      </c>
      <c r="DB60">
        <v>555.13</v>
      </c>
      <c r="DC60">
        <v>39.86</v>
      </c>
      <c r="DD60">
        <v>0</v>
      </c>
      <c r="DE60">
        <v>1621627589.1</v>
      </c>
      <c r="DF60">
        <v>0</v>
      </c>
      <c r="DG60">
        <v>939.95748</v>
      </c>
      <c r="DH60">
        <v>-6.80692307930468</v>
      </c>
      <c r="DI60">
        <v>-41.986153905524</v>
      </c>
      <c r="DJ60">
        <v>5504.8108</v>
      </c>
      <c r="DK60">
        <v>15</v>
      </c>
      <c r="DL60">
        <v>1621626892</v>
      </c>
      <c r="DM60" t="s">
        <v>297</v>
      </c>
      <c r="DN60">
        <v>1621626875.5</v>
      </c>
      <c r="DO60">
        <v>1621626892</v>
      </c>
      <c r="DP60">
        <v>2</v>
      </c>
      <c r="DQ60">
        <v>-0.088</v>
      </c>
      <c r="DR60">
        <v>0.038</v>
      </c>
      <c r="DS60">
        <v>8.382</v>
      </c>
      <c r="DT60">
        <v>0.051</v>
      </c>
      <c r="DU60">
        <v>420</v>
      </c>
      <c r="DV60">
        <v>0</v>
      </c>
      <c r="DW60">
        <v>0.49</v>
      </c>
      <c r="DX60">
        <v>0.06</v>
      </c>
      <c r="DY60">
        <v>-22.1394292682927</v>
      </c>
      <c r="DZ60">
        <v>-0.0257226480836131</v>
      </c>
      <c r="EA60">
        <v>0.110069419877401</v>
      </c>
      <c r="EB60">
        <v>1</v>
      </c>
      <c r="EC60">
        <v>940.410454545455</v>
      </c>
      <c r="ED60">
        <v>-8.17501647933664</v>
      </c>
      <c r="EE60">
        <v>0.805071617025431</v>
      </c>
      <c r="EF60">
        <v>1</v>
      </c>
      <c r="EG60">
        <v>5.89655170731707</v>
      </c>
      <c r="EH60">
        <v>0.372960209059232</v>
      </c>
      <c r="EI60">
        <v>0.0369544997690759</v>
      </c>
      <c r="EJ60">
        <v>0</v>
      </c>
      <c r="EK60">
        <v>2</v>
      </c>
      <c r="EL60">
        <v>3</v>
      </c>
      <c r="EM60" t="s">
        <v>298</v>
      </c>
      <c r="EN60">
        <v>100</v>
      </c>
      <c r="EO60">
        <v>100</v>
      </c>
      <c r="EP60">
        <v>8.234</v>
      </c>
      <c r="EQ60">
        <v>0.1196</v>
      </c>
      <c r="ER60">
        <v>5.07444362199048</v>
      </c>
      <c r="ES60">
        <v>0.0095515401478521</v>
      </c>
      <c r="ET60">
        <v>-4.08282145803731e-06</v>
      </c>
      <c r="EU60">
        <v>9.61633180237613e-10</v>
      </c>
      <c r="EV60">
        <v>0.0475103132414239</v>
      </c>
      <c r="EW60">
        <v>0.00964955815971448</v>
      </c>
      <c r="EX60">
        <v>0.000351754833574242</v>
      </c>
      <c r="EY60">
        <v>-6.74969522547015e-06</v>
      </c>
      <c r="EZ60">
        <v>-4</v>
      </c>
      <c r="FA60">
        <v>2054</v>
      </c>
      <c r="FB60">
        <v>1</v>
      </c>
      <c r="FC60">
        <v>24</v>
      </c>
      <c r="FD60">
        <v>11.8</v>
      </c>
      <c r="FE60">
        <v>11.6</v>
      </c>
      <c r="FF60">
        <v>2</v>
      </c>
      <c r="FG60">
        <v>631.352</v>
      </c>
      <c r="FH60">
        <v>388.203</v>
      </c>
      <c r="FI60">
        <v>29.8463</v>
      </c>
      <c r="FJ60">
        <v>25.1114</v>
      </c>
      <c r="FK60">
        <v>30.0001</v>
      </c>
      <c r="FL60">
        <v>25.3593</v>
      </c>
      <c r="FM60">
        <v>25.3389</v>
      </c>
      <c r="FN60">
        <v>20.957</v>
      </c>
      <c r="FO60">
        <v>100</v>
      </c>
      <c r="FP60">
        <v>0</v>
      </c>
      <c r="FQ60">
        <v>29.86</v>
      </c>
      <c r="FR60">
        <v>420</v>
      </c>
      <c r="FS60">
        <v>0</v>
      </c>
      <c r="FT60">
        <v>100.338</v>
      </c>
      <c r="FU60">
        <v>100.69</v>
      </c>
    </row>
    <row r="61" spans="1:177">
      <c r="A61">
        <v>45</v>
      </c>
      <c r="B61">
        <v>1621627600.1</v>
      </c>
      <c r="C61">
        <v>660.099999904633</v>
      </c>
      <c r="D61" t="s">
        <v>388</v>
      </c>
      <c r="E61" t="s">
        <v>389</v>
      </c>
      <c r="G61">
        <v>1621627599.1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9</v>
      </c>
      <c r="AE61">
        <v>2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295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295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295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296</v>
      </c>
      <c r="BV61">
        <v>2</v>
      </c>
      <c r="BW61">
        <v>1621627599.1</v>
      </c>
      <c r="BX61">
        <v>397.828333333333</v>
      </c>
      <c r="BY61">
        <v>419.973666666667</v>
      </c>
      <c r="BZ61">
        <v>6.45267666666667</v>
      </c>
      <c r="CA61">
        <v>0.393962</v>
      </c>
      <c r="CB61">
        <v>389.596</v>
      </c>
      <c r="CC61">
        <v>6.33167666666667</v>
      </c>
      <c r="CD61">
        <v>599.948333333333</v>
      </c>
      <c r="CE61">
        <v>101.212333333333</v>
      </c>
      <c r="CF61">
        <v>0.0565739666666667</v>
      </c>
      <c r="CG61">
        <v>25.9431666666667</v>
      </c>
      <c r="CH61">
        <v>24.2382333333333</v>
      </c>
      <c r="CI61">
        <v>999.9</v>
      </c>
      <c r="CJ61">
        <v>0</v>
      </c>
      <c r="CK61">
        <v>0</v>
      </c>
      <c r="CL61">
        <v>9898.33333333333</v>
      </c>
      <c r="CM61">
        <v>0</v>
      </c>
      <c r="CN61">
        <v>2.48776</v>
      </c>
      <c r="CO61">
        <v>599.973666666667</v>
      </c>
      <c r="CP61">
        <v>0.933007</v>
      </c>
      <c r="CQ61">
        <v>0.0669932</v>
      </c>
      <c r="CR61">
        <v>0</v>
      </c>
      <c r="CS61">
        <v>936.131</v>
      </c>
      <c r="CT61">
        <v>4.99951</v>
      </c>
      <c r="CU61">
        <v>5485.43333333333</v>
      </c>
      <c r="CV61">
        <v>4813.89666666667</v>
      </c>
      <c r="CW61">
        <v>35.125</v>
      </c>
      <c r="CX61">
        <v>38.875</v>
      </c>
      <c r="CY61">
        <v>37.437</v>
      </c>
      <c r="CZ61">
        <v>38.5</v>
      </c>
      <c r="DA61">
        <v>37.687</v>
      </c>
      <c r="DB61">
        <v>555.116666666667</v>
      </c>
      <c r="DC61">
        <v>39.86</v>
      </c>
      <c r="DD61">
        <v>0</v>
      </c>
      <c r="DE61">
        <v>1621627604.1</v>
      </c>
      <c r="DF61">
        <v>0</v>
      </c>
      <c r="DG61">
        <v>937.384038461538</v>
      </c>
      <c r="DH61">
        <v>-11.1642051337976</v>
      </c>
      <c r="DI61">
        <v>-52.8211965877164</v>
      </c>
      <c r="DJ61">
        <v>5490.83538461539</v>
      </c>
      <c r="DK61">
        <v>15</v>
      </c>
      <c r="DL61">
        <v>1621626892</v>
      </c>
      <c r="DM61" t="s">
        <v>297</v>
      </c>
      <c r="DN61">
        <v>1621626875.5</v>
      </c>
      <c r="DO61">
        <v>1621626892</v>
      </c>
      <c r="DP61">
        <v>2</v>
      </c>
      <c r="DQ61">
        <v>-0.088</v>
      </c>
      <c r="DR61">
        <v>0.038</v>
      </c>
      <c r="DS61">
        <v>8.382</v>
      </c>
      <c r="DT61">
        <v>0.051</v>
      </c>
      <c r="DU61">
        <v>420</v>
      </c>
      <c r="DV61">
        <v>0</v>
      </c>
      <c r="DW61">
        <v>0.49</v>
      </c>
      <c r="DX61">
        <v>0.06</v>
      </c>
      <c r="DY61">
        <v>-22.0947365853659</v>
      </c>
      <c r="DZ61">
        <v>0.152213937282268</v>
      </c>
      <c r="EA61">
        <v>0.106789548579911</v>
      </c>
      <c r="EB61">
        <v>1</v>
      </c>
      <c r="EC61">
        <v>937.991323529412</v>
      </c>
      <c r="ED61">
        <v>-11.8325461661977</v>
      </c>
      <c r="EE61">
        <v>1.17168206690933</v>
      </c>
      <c r="EF61">
        <v>0</v>
      </c>
      <c r="EG61">
        <v>5.98884512195122</v>
      </c>
      <c r="EH61">
        <v>0.409695261324042</v>
      </c>
      <c r="EI61">
        <v>0.0406452934977927</v>
      </c>
      <c r="EJ61">
        <v>0</v>
      </c>
      <c r="EK61">
        <v>1</v>
      </c>
      <c r="EL61">
        <v>3</v>
      </c>
      <c r="EM61" t="s">
        <v>314</v>
      </c>
      <c r="EN61">
        <v>100</v>
      </c>
      <c r="EO61">
        <v>100</v>
      </c>
      <c r="EP61">
        <v>8.233</v>
      </c>
      <c r="EQ61">
        <v>0.121</v>
      </c>
      <c r="ER61">
        <v>5.07444362199048</v>
      </c>
      <c r="ES61">
        <v>0.0095515401478521</v>
      </c>
      <c r="ET61">
        <v>-4.08282145803731e-06</v>
      </c>
      <c r="EU61">
        <v>9.61633180237613e-10</v>
      </c>
      <c r="EV61">
        <v>0.0475103132414239</v>
      </c>
      <c r="EW61">
        <v>0.00964955815971448</v>
      </c>
      <c r="EX61">
        <v>0.000351754833574242</v>
      </c>
      <c r="EY61">
        <v>-6.74969522547015e-06</v>
      </c>
      <c r="EZ61">
        <v>-4</v>
      </c>
      <c r="FA61">
        <v>2054</v>
      </c>
      <c r="FB61">
        <v>1</v>
      </c>
      <c r="FC61">
        <v>24</v>
      </c>
      <c r="FD61">
        <v>12.1</v>
      </c>
      <c r="FE61">
        <v>11.8</v>
      </c>
      <c r="FF61">
        <v>2</v>
      </c>
      <c r="FG61">
        <v>630.984</v>
      </c>
      <c r="FH61">
        <v>388.606</v>
      </c>
      <c r="FI61">
        <v>30.3382</v>
      </c>
      <c r="FJ61">
        <v>25.1156</v>
      </c>
      <c r="FK61">
        <v>30</v>
      </c>
      <c r="FL61">
        <v>25.353</v>
      </c>
      <c r="FM61">
        <v>25.3326</v>
      </c>
      <c r="FN61">
        <v>20.9577</v>
      </c>
      <c r="FO61">
        <v>100</v>
      </c>
      <c r="FP61">
        <v>0</v>
      </c>
      <c r="FQ61">
        <v>30.4</v>
      </c>
      <c r="FR61">
        <v>420</v>
      </c>
      <c r="FS61">
        <v>0</v>
      </c>
      <c r="FT61">
        <v>100.338</v>
      </c>
      <c r="FU61">
        <v>100.692</v>
      </c>
    </row>
    <row r="62" spans="1:177">
      <c r="A62">
        <v>46</v>
      </c>
      <c r="B62">
        <v>1621627615.1</v>
      </c>
      <c r="C62">
        <v>675.099999904633</v>
      </c>
      <c r="D62" t="s">
        <v>390</v>
      </c>
      <c r="E62" t="s">
        <v>391</v>
      </c>
      <c r="G62">
        <v>1621627614.1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9</v>
      </c>
      <c r="AE62">
        <v>2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295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295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295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296</v>
      </c>
      <c r="BV62">
        <v>2</v>
      </c>
      <c r="BW62">
        <v>1621627614.1</v>
      </c>
      <c r="BX62">
        <v>397.881333333333</v>
      </c>
      <c r="BY62">
        <v>420.01</v>
      </c>
      <c r="BZ62">
        <v>6.55384333333333</v>
      </c>
      <c r="CA62">
        <v>0.394302666666667</v>
      </c>
      <c r="CB62">
        <v>389.648</v>
      </c>
      <c r="CC62">
        <v>6.43151666666667</v>
      </c>
      <c r="CD62">
        <v>600.082666666667</v>
      </c>
      <c r="CE62">
        <v>101.209666666667</v>
      </c>
      <c r="CF62">
        <v>0.05681</v>
      </c>
      <c r="CG62">
        <v>26.2858333333333</v>
      </c>
      <c r="CH62">
        <v>24.5553333333333</v>
      </c>
      <c r="CI62">
        <v>999.9</v>
      </c>
      <c r="CJ62">
        <v>0</v>
      </c>
      <c r="CK62">
        <v>0</v>
      </c>
      <c r="CL62">
        <v>9950</v>
      </c>
      <c r="CM62">
        <v>0</v>
      </c>
      <c r="CN62">
        <v>2.48776</v>
      </c>
      <c r="CO62">
        <v>599.954666666667</v>
      </c>
      <c r="CP62">
        <v>0.933007</v>
      </c>
      <c r="CQ62">
        <v>0.0669932</v>
      </c>
      <c r="CR62">
        <v>0</v>
      </c>
      <c r="CS62">
        <v>933.602</v>
      </c>
      <c r="CT62">
        <v>4.99951</v>
      </c>
      <c r="CU62">
        <v>5470.08</v>
      </c>
      <c r="CV62">
        <v>4813.74666666667</v>
      </c>
      <c r="CW62">
        <v>35.187</v>
      </c>
      <c r="CX62">
        <v>38.875</v>
      </c>
      <c r="CY62">
        <v>37.437</v>
      </c>
      <c r="CZ62">
        <v>38.562</v>
      </c>
      <c r="DA62">
        <v>37.75</v>
      </c>
      <c r="DB62">
        <v>555.096666666667</v>
      </c>
      <c r="DC62">
        <v>39.86</v>
      </c>
      <c r="DD62">
        <v>0</v>
      </c>
      <c r="DE62">
        <v>1621627619.1</v>
      </c>
      <c r="DF62">
        <v>0</v>
      </c>
      <c r="DG62">
        <v>934.66372</v>
      </c>
      <c r="DH62">
        <v>-10.9983077038741</v>
      </c>
      <c r="DI62">
        <v>-62.3500001663152</v>
      </c>
      <c r="DJ62">
        <v>5476.6744</v>
      </c>
      <c r="DK62">
        <v>15</v>
      </c>
      <c r="DL62">
        <v>1621626892</v>
      </c>
      <c r="DM62" t="s">
        <v>297</v>
      </c>
      <c r="DN62">
        <v>1621626875.5</v>
      </c>
      <c r="DO62">
        <v>1621626892</v>
      </c>
      <c r="DP62">
        <v>2</v>
      </c>
      <c r="DQ62">
        <v>-0.088</v>
      </c>
      <c r="DR62">
        <v>0.038</v>
      </c>
      <c r="DS62">
        <v>8.382</v>
      </c>
      <c r="DT62">
        <v>0.051</v>
      </c>
      <c r="DU62">
        <v>420</v>
      </c>
      <c r="DV62">
        <v>0</v>
      </c>
      <c r="DW62">
        <v>0.49</v>
      </c>
      <c r="DX62">
        <v>0.06</v>
      </c>
      <c r="DY62">
        <v>-22.1188536585366</v>
      </c>
      <c r="DZ62">
        <v>-0.253845993031323</v>
      </c>
      <c r="EA62">
        <v>0.102066645127538</v>
      </c>
      <c r="EB62">
        <v>1</v>
      </c>
      <c r="EC62">
        <v>935.188757575758</v>
      </c>
      <c r="ED62">
        <v>-10.5873983465474</v>
      </c>
      <c r="EE62">
        <v>1.02068928077902</v>
      </c>
      <c r="EF62">
        <v>0</v>
      </c>
      <c r="EG62">
        <v>6.09356170731707</v>
      </c>
      <c r="EH62">
        <v>0.414207177700353</v>
      </c>
      <c r="EI62">
        <v>0.040901901315604</v>
      </c>
      <c r="EJ62">
        <v>0</v>
      </c>
      <c r="EK62">
        <v>1</v>
      </c>
      <c r="EL62">
        <v>3</v>
      </c>
      <c r="EM62" t="s">
        <v>314</v>
      </c>
      <c r="EN62">
        <v>100</v>
      </c>
      <c r="EO62">
        <v>100</v>
      </c>
      <c r="EP62">
        <v>8.234</v>
      </c>
      <c r="EQ62">
        <v>0.1224</v>
      </c>
      <c r="ER62">
        <v>5.07444362199048</v>
      </c>
      <c r="ES62">
        <v>0.0095515401478521</v>
      </c>
      <c r="ET62">
        <v>-4.08282145803731e-06</v>
      </c>
      <c r="EU62">
        <v>9.61633180237613e-10</v>
      </c>
      <c r="EV62">
        <v>0.0475103132414239</v>
      </c>
      <c r="EW62">
        <v>0.00964955815971448</v>
      </c>
      <c r="EX62">
        <v>0.000351754833574242</v>
      </c>
      <c r="EY62">
        <v>-6.74969522547015e-06</v>
      </c>
      <c r="EZ62">
        <v>-4</v>
      </c>
      <c r="FA62">
        <v>2054</v>
      </c>
      <c r="FB62">
        <v>1</v>
      </c>
      <c r="FC62">
        <v>24</v>
      </c>
      <c r="FD62">
        <v>12.3</v>
      </c>
      <c r="FE62">
        <v>12.1</v>
      </c>
      <c r="FF62">
        <v>2</v>
      </c>
      <c r="FG62">
        <v>631.351</v>
      </c>
      <c r="FH62">
        <v>388.897</v>
      </c>
      <c r="FI62">
        <v>30.847</v>
      </c>
      <c r="FJ62">
        <v>25.1198</v>
      </c>
      <c r="FK62">
        <v>30.0001</v>
      </c>
      <c r="FL62">
        <v>25.3466</v>
      </c>
      <c r="FM62">
        <v>25.3263</v>
      </c>
      <c r="FN62">
        <v>20.9606</v>
      </c>
      <c r="FO62">
        <v>100</v>
      </c>
      <c r="FP62">
        <v>0</v>
      </c>
      <c r="FQ62">
        <v>30.87</v>
      </c>
      <c r="FR62">
        <v>420</v>
      </c>
      <c r="FS62">
        <v>0</v>
      </c>
      <c r="FT62">
        <v>100.339</v>
      </c>
      <c r="FU62">
        <v>100.694</v>
      </c>
    </row>
    <row r="63" spans="1:177">
      <c r="A63">
        <v>47</v>
      </c>
      <c r="B63">
        <v>1621627630.1</v>
      </c>
      <c r="C63">
        <v>690.099999904633</v>
      </c>
      <c r="D63" t="s">
        <v>392</v>
      </c>
      <c r="E63" t="s">
        <v>393</v>
      </c>
      <c r="G63">
        <v>1621627629.1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10</v>
      </c>
      <c r="AE63">
        <v>2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295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295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295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296</v>
      </c>
      <c r="BV63">
        <v>2</v>
      </c>
      <c r="BW63">
        <v>1621627629.1</v>
      </c>
      <c r="BX63">
        <v>397.701333333333</v>
      </c>
      <c r="BY63">
        <v>419.93</v>
      </c>
      <c r="BZ63">
        <v>6.65254666666667</v>
      </c>
      <c r="CA63">
        <v>0.392176666666667</v>
      </c>
      <c r="CB63">
        <v>389.469</v>
      </c>
      <c r="CC63">
        <v>6.52892</v>
      </c>
      <c r="CD63">
        <v>599.773666666667</v>
      </c>
      <c r="CE63">
        <v>101.212333333333</v>
      </c>
      <c r="CF63">
        <v>0.0566176666666667</v>
      </c>
      <c r="CG63">
        <v>26.6285333333333</v>
      </c>
      <c r="CH63">
        <v>24.8677666666667</v>
      </c>
      <c r="CI63">
        <v>999.9</v>
      </c>
      <c r="CJ63">
        <v>0</v>
      </c>
      <c r="CK63">
        <v>0</v>
      </c>
      <c r="CL63">
        <v>9991.66666666667</v>
      </c>
      <c r="CM63">
        <v>0</v>
      </c>
      <c r="CN63">
        <v>2.48776</v>
      </c>
      <c r="CO63">
        <v>599.957666666667</v>
      </c>
      <c r="CP63">
        <v>0.933007</v>
      </c>
      <c r="CQ63">
        <v>0.0669932</v>
      </c>
      <c r="CR63">
        <v>0</v>
      </c>
      <c r="CS63">
        <v>930.696333333333</v>
      </c>
      <c r="CT63">
        <v>4.99951</v>
      </c>
      <c r="CU63">
        <v>5455.88333333333</v>
      </c>
      <c r="CV63">
        <v>4813.76333333333</v>
      </c>
      <c r="CW63">
        <v>35.187</v>
      </c>
      <c r="CX63">
        <v>38.875</v>
      </c>
      <c r="CY63">
        <v>37.437</v>
      </c>
      <c r="CZ63">
        <v>38.562</v>
      </c>
      <c r="DA63">
        <v>37.812</v>
      </c>
      <c r="DB63">
        <v>555.1</v>
      </c>
      <c r="DC63">
        <v>39.86</v>
      </c>
      <c r="DD63">
        <v>0</v>
      </c>
      <c r="DE63">
        <v>1621627634.1</v>
      </c>
      <c r="DF63">
        <v>0</v>
      </c>
      <c r="DG63">
        <v>931.963961538461</v>
      </c>
      <c r="DH63">
        <v>-10.3415042711108</v>
      </c>
      <c r="DI63">
        <v>-58.9138461264697</v>
      </c>
      <c r="DJ63">
        <v>5462.19576923077</v>
      </c>
      <c r="DK63">
        <v>15</v>
      </c>
      <c r="DL63">
        <v>1621626892</v>
      </c>
      <c r="DM63" t="s">
        <v>297</v>
      </c>
      <c r="DN63">
        <v>1621626875.5</v>
      </c>
      <c r="DO63">
        <v>1621626892</v>
      </c>
      <c r="DP63">
        <v>2</v>
      </c>
      <c r="DQ63">
        <v>-0.088</v>
      </c>
      <c r="DR63">
        <v>0.038</v>
      </c>
      <c r="DS63">
        <v>8.382</v>
      </c>
      <c r="DT63">
        <v>0.051</v>
      </c>
      <c r="DU63">
        <v>420</v>
      </c>
      <c r="DV63">
        <v>0</v>
      </c>
      <c r="DW63">
        <v>0.49</v>
      </c>
      <c r="DX63">
        <v>0.06</v>
      </c>
      <c r="DY63">
        <v>-22.1002658536585</v>
      </c>
      <c r="DZ63">
        <v>0.261340766550453</v>
      </c>
      <c r="EA63">
        <v>0.144543199061744</v>
      </c>
      <c r="EB63">
        <v>1</v>
      </c>
      <c r="EC63">
        <v>932.452818181818</v>
      </c>
      <c r="ED63">
        <v>-10.8946072086146</v>
      </c>
      <c r="EE63">
        <v>1.05625517619804</v>
      </c>
      <c r="EF63">
        <v>0</v>
      </c>
      <c r="EG63">
        <v>6.19536536585366</v>
      </c>
      <c r="EH63">
        <v>0.405442369337973</v>
      </c>
      <c r="EI63">
        <v>0.040046189922453</v>
      </c>
      <c r="EJ63">
        <v>0</v>
      </c>
      <c r="EK63">
        <v>1</v>
      </c>
      <c r="EL63">
        <v>3</v>
      </c>
      <c r="EM63" t="s">
        <v>314</v>
      </c>
      <c r="EN63">
        <v>100</v>
      </c>
      <c r="EO63">
        <v>100</v>
      </c>
      <c r="EP63">
        <v>8.235</v>
      </c>
      <c r="EQ63">
        <v>0.1236</v>
      </c>
      <c r="ER63">
        <v>5.07444362199048</v>
      </c>
      <c r="ES63">
        <v>0.0095515401478521</v>
      </c>
      <c r="ET63">
        <v>-4.08282145803731e-06</v>
      </c>
      <c r="EU63">
        <v>9.61633180237613e-10</v>
      </c>
      <c r="EV63">
        <v>0.0475103132414239</v>
      </c>
      <c r="EW63">
        <v>0.00964955815971448</v>
      </c>
      <c r="EX63">
        <v>0.000351754833574242</v>
      </c>
      <c r="EY63">
        <v>-6.74969522547015e-06</v>
      </c>
      <c r="EZ63">
        <v>-4</v>
      </c>
      <c r="FA63">
        <v>2054</v>
      </c>
      <c r="FB63">
        <v>1</v>
      </c>
      <c r="FC63">
        <v>24</v>
      </c>
      <c r="FD63">
        <v>12.6</v>
      </c>
      <c r="FE63">
        <v>12.3</v>
      </c>
      <c r="FF63">
        <v>2</v>
      </c>
      <c r="FG63">
        <v>631.425</v>
      </c>
      <c r="FH63">
        <v>388.193</v>
      </c>
      <c r="FI63">
        <v>31.3379</v>
      </c>
      <c r="FJ63">
        <v>25.1262</v>
      </c>
      <c r="FK63">
        <v>30.0001</v>
      </c>
      <c r="FL63">
        <v>25.3403</v>
      </c>
      <c r="FM63">
        <v>25.322</v>
      </c>
      <c r="FN63">
        <v>20.9619</v>
      </c>
      <c r="FO63">
        <v>100</v>
      </c>
      <c r="FP63">
        <v>0</v>
      </c>
      <c r="FQ63">
        <v>31.34</v>
      </c>
      <c r="FR63">
        <v>420</v>
      </c>
      <c r="FS63">
        <v>0</v>
      </c>
      <c r="FT63">
        <v>100.334</v>
      </c>
      <c r="FU63">
        <v>100.692</v>
      </c>
    </row>
    <row r="64" spans="1:177">
      <c r="A64">
        <v>48</v>
      </c>
      <c r="B64">
        <v>1621627645.1</v>
      </c>
      <c r="C64">
        <v>705.099999904633</v>
      </c>
      <c r="D64" t="s">
        <v>394</v>
      </c>
      <c r="E64" t="s">
        <v>395</v>
      </c>
      <c r="G64">
        <v>1621627644.1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9</v>
      </c>
      <c r="AE64">
        <v>2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295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295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295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296</v>
      </c>
      <c r="BV64">
        <v>2</v>
      </c>
      <c r="BW64">
        <v>1621627644.1</v>
      </c>
      <c r="BX64">
        <v>397.94</v>
      </c>
      <c r="BY64">
        <v>420.086</v>
      </c>
      <c r="BZ64">
        <v>6.75405666666667</v>
      </c>
      <c r="CA64">
        <v>0.393686</v>
      </c>
      <c r="CB64">
        <v>389.706333333333</v>
      </c>
      <c r="CC64">
        <v>6.62908333333333</v>
      </c>
      <c r="CD64">
        <v>600.252666666667</v>
      </c>
      <c r="CE64">
        <v>101.210666666667</v>
      </c>
      <c r="CF64">
        <v>0.0567246666666667</v>
      </c>
      <c r="CG64">
        <v>26.9649333333333</v>
      </c>
      <c r="CH64">
        <v>25.1769666666667</v>
      </c>
      <c r="CI64">
        <v>999.9</v>
      </c>
      <c r="CJ64">
        <v>0</v>
      </c>
      <c r="CK64">
        <v>0</v>
      </c>
      <c r="CL64">
        <v>9936.66666666667</v>
      </c>
      <c r="CM64">
        <v>0</v>
      </c>
      <c r="CN64">
        <v>2.48776</v>
      </c>
      <c r="CO64">
        <v>599.938666666667</v>
      </c>
      <c r="CP64">
        <v>0.933007</v>
      </c>
      <c r="CQ64">
        <v>0.0669932</v>
      </c>
      <c r="CR64">
        <v>0</v>
      </c>
      <c r="CS64">
        <v>927.835</v>
      </c>
      <c r="CT64">
        <v>4.99951</v>
      </c>
      <c r="CU64">
        <v>5440.22666666667</v>
      </c>
      <c r="CV64">
        <v>4813.61333333333</v>
      </c>
      <c r="CW64">
        <v>35.25</v>
      </c>
      <c r="CX64">
        <v>38.875</v>
      </c>
      <c r="CY64">
        <v>37.5</v>
      </c>
      <c r="CZ64">
        <v>38.562</v>
      </c>
      <c r="DA64">
        <v>37.833</v>
      </c>
      <c r="DB64">
        <v>555.083333333333</v>
      </c>
      <c r="DC64">
        <v>39.86</v>
      </c>
      <c r="DD64">
        <v>0</v>
      </c>
      <c r="DE64">
        <v>1621627649.1</v>
      </c>
      <c r="DF64">
        <v>0</v>
      </c>
      <c r="DG64">
        <v>929.14296</v>
      </c>
      <c r="DH64">
        <v>-12.2883076991555</v>
      </c>
      <c r="DI64">
        <v>-60.2700001520196</v>
      </c>
      <c r="DJ64">
        <v>5446.944</v>
      </c>
      <c r="DK64">
        <v>15</v>
      </c>
      <c r="DL64">
        <v>1621626892</v>
      </c>
      <c r="DM64" t="s">
        <v>297</v>
      </c>
      <c r="DN64">
        <v>1621626875.5</v>
      </c>
      <c r="DO64">
        <v>1621626892</v>
      </c>
      <c r="DP64">
        <v>2</v>
      </c>
      <c r="DQ64">
        <v>-0.088</v>
      </c>
      <c r="DR64">
        <v>0.038</v>
      </c>
      <c r="DS64">
        <v>8.382</v>
      </c>
      <c r="DT64">
        <v>0.051</v>
      </c>
      <c r="DU64">
        <v>420</v>
      </c>
      <c r="DV64">
        <v>0</v>
      </c>
      <c r="DW64">
        <v>0.49</v>
      </c>
      <c r="DX64">
        <v>0.06</v>
      </c>
      <c r="DY64">
        <v>-22.0620804878049</v>
      </c>
      <c r="DZ64">
        <v>-0.175082926829258</v>
      </c>
      <c r="EA64">
        <v>0.136662470483986</v>
      </c>
      <c r="EB64">
        <v>1</v>
      </c>
      <c r="EC64">
        <v>929.714393939394</v>
      </c>
      <c r="ED64">
        <v>-11.7007529789555</v>
      </c>
      <c r="EE64">
        <v>1.12796609500394</v>
      </c>
      <c r="EF64">
        <v>0</v>
      </c>
      <c r="EG64">
        <v>6.29704707317073</v>
      </c>
      <c r="EH64">
        <v>0.405322996515686</v>
      </c>
      <c r="EI64">
        <v>0.0400947833261417</v>
      </c>
      <c r="EJ64">
        <v>0</v>
      </c>
      <c r="EK64">
        <v>1</v>
      </c>
      <c r="EL64">
        <v>3</v>
      </c>
      <c r="EM64" t="s">
        <v>314</v>
      </c>
      <c r="EN64">
        <v>100</v>
      </c>
      <c r="EO64">
        <v>100</v>
      </c>
      <c r="EP64">
        <v>8.233</v>
      </c>
      <c r="EQ64">
        <v>0.1251</v>
      </c>
      <c r="ER64">
        <v>5.07444362199048</v>
      </c>
      <c r="ES64">
        <v>0.0095515401478521</v>
      </c>
      <c r="ET64">
        <v>-4.08282145803731e-06</v>
      </c>
      <c r="EU64">
        <v>9.61633180237613e-10</v>
      </c>
      <c r="EV64">
        <v>0.0475103132414239</v>
      </c>
      <c r="EW64">
        <v>0.00964955815971448</v>
      </c>
      <c r="EX64">
        <v>0.000351754833574242</v>
      </c>
      <c r="EY64">
        <v>-6.74969522547015e-06</v>
      </c>
      <c r="EZ64">
        <v>-4</v>
      </c>
      <c r="FA64">
        <v>2054</v>
      </c>
      <c r="FB64">
        <v>1</v>
      </c>
      <c r="FC64">
        <v>24</v>
      </c>
      <c r="FD64">
        <v>12.8</v>
      </c>
      <c r="FE64">
        <v>12.6</v>
      </c>
      <c r="FF64">
        <v>2</v>
      </c>
      <c r="FG64">
        <v>631.522</v>
      </c>
      <c r="FH64">
        <v>388.275</v>
      </c>
      <c r="FI64">
        <v>31.8459</v>
      </c>
      <c r="FJ64">
        <v>25.1346</v>
      </c>
      <c r="FK64">
        <v>30.0005</v>
      </c>
      <c r="FL64">
        <v>25.336</v>
      </c>
      <c r="FM64">
        <v>25.3178</v>
      </c>
      <c r="FN64">
        <v>20.9589</v>
      </c>
      <c r="FO64">
        <v>100</v>
      </c>
      <c r="FP64">
        <v>0</v>
      </c>
      <c r="FQ64">
        <v>31.88</v>
      </c>
      <c r="FR64">
        <v>420</v>
      </c>
      <c r="FS64">
        <v>0</v>
      </c>
      <c r="FT64">
        <v>100.336</v>
      </c>
      <c r="FU64">
        <v>100.692</v>
      </c>
    </row>
    <row r="65" spans="1:177">
      <c r="A65">
        <v>49</v>
      </c>
      <c r="B65">
        <v>1621627660.1</v>
      </c>
      <c r="C65">
        <v>720.099999904633</v>
      </c>
      <c r="D65" t="s">
        <v>396</v>
      </c>
      <c r="E65" t="s">
        <v>397</v>
      </c>
      <c r="G65">
        <v>1621627659.1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9</v>
      </c>
      <c r="AE65">
        <v>2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295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295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295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296</v>
      </c>
      <c r="BV65">
        <v>2</v>
      </c>
      <c r="BW65">
        <v>1621627659.1</v>
      </c>
      <c r="BX65">
        <v>398.002</v>
      </c>
      <c r="BY65">
        <v>420.034666666667</v>
      </c>
      <c r="BZ65">
        <v>6.85150333333333</v>
      </c>
      <c r="CA65">
        <v>0.393878</v>
      </c>
      <c r="CB65">
        <v>389.767666666667</v>
      </c>
      <c r="CC65">
        <v>6.72524333333333</v>
      </c>
      <c r="CD65">
        <v>599.848666666667</v>
      </c>
      <c r="CE65">
        <v>101.211</v>
      </c>
      <c r="CF65">
        <v>0.056296</v>
      </c>
      <c r="CG65">
        <v>27.3121666666667</v>
      </c>
      <c r="CH65">
        <v>25.4961333333333</v>
      </c>
      <c r="CI65">
        <v>999.9</v>
      </c>
      <c r="CJ65">
        <v>0</v>
      </c>
      <c r="CK65">
        <v>0</v>
      </c>
      <c r="CL65">
        <v>9978.33333333333</v>
      </c>
      <c r="CM65">
        <v>0</v>
      </c>
      <c r="CN65">
        <v>2.48776</v>
      </c>
      <c r="CO65">
        <v>599.928333333333</v>
      </c>
      <c r="CP65">
        <v>0.933007</v>
      </c>
      <c r="CQ65">
        <v>0.0669932</v>
      </c>
      <c r="CR65">
        <v>0</v>
      </c>
      <c r="CS65">
        <v>924.968666666667</v>
      </c>
      <c r="CT65">
        <v>4.99951</v>
      </c>
      <c r="CU65">
        <v>5424.04</v>
      </c>
      <c r="CV65">
        <v>4813.53</v>
      </c>
      <c r="CW65">
        <v>35.25</v>
      </c>
      <c r="CX65">
        <v>38.937</v>
      </c>
      <c r="CY65">
        <v>37.5</v>
      </c>
      <c r="CZ65">
        <v>38.625</v>
      </c>
      <c r="DA65">
        <v>37.8956666666667</v>
      </c>
      <c r="DB65">
        <v>555.073333333333</v>
      </c>
      <c r="DC65">
        <v>39.86</v>
      </c>
      <c r="DD65">
        <v>0</v>
      </c>
      <c r="DE65">
        <v>1621627664.1</v>
      </c>
      <c r="DF65">
        <v>0</v>
      </c>
      <c r="DG65">
        <v>926.307576923077</v>
      </c>
      <c r="DH65">
        <v>-11.8433162459577</v>
      </c>
      <c r="DI65">
        <v>-68.5241026000207</v>
      </c>
      <c r="DJ65">
        <v>5431.49269230769</v>
      </c>
      <c r="DK65">
        <v>15</v>
      </c>
      <c r="DL65">
        <v>1621626892</v>
      </c>
      <c r="DM65" t="s">
        <v>297</v>
      </c>
      <c r="DN65">
        <v>1621626875.5</v>
      </c>
      <c r="DO65">
        <v>1621626892</v>
      </c>
      <c r="DP65">
        <v>2</v>
      </c>
      <c r="DQ65">
        <v>-0.088</v>
      </c>
      <c r="DR65">
        <v>0.038</v>
      </c>
      <c r="DS65">
        <v>8.382</v>
      </c>
      <c r="DT65">
        <v>0.051</v>
      </c>
      <c r="DU65">
        <v>420</v>
      </c>
      <c r="DV65">
        <v>0</v>
      </c>
      <c r="DW65">
        <v>0.49</v>
      </c>
      <c r="DX65">
        <v>0.06</v>
      </c>
      <c r="DY65">
        <v>-22.0477829268293</v>
      </c>
      <c r="DZ65">
        <v>0.0418348432056033</v>
      </c>
      <c r="EA65">
        <v>0.0899001503089955</v>
      </c>
      <c r="EB65">
        <v>1</v>
      </c>
      <c r="EC65">
        <v>926.808787878788</v>
      </c>
      <c r="ED65">
        <v>-11.5127490915223</v>
      </c>
      <c r="EE65">
        <v>1.11032746350647</v>
      </c>
      <c r="EF65">
        <v>0</v>
      </c>
      <c r="EG65">
        <v>6.39657097560976</v>
      </c>
      <c r="EH65">
        <v>0.39389268292683</v>
      </c>
      <c r="EI65">
        <v>0.0389627454837765</v>
      </c>
      <c r="EJ65">
        <v>0</v>
      </c>
      <c r="EK65">
        <v>1</v>
      </c>
      <c r="EL65">
        <v>3</v>
      </c>
      <c r="EM65" t="s">
        <v>314</v>
      </c>
      <c r="EN65">
        <v>100</v>
      </c>
      <c r="EO65">
        <v>100</v>
      </c>
      <c r="EP65">
        <v>8.234</v>
      </c>
      <c r="EQ65">
        <v>0.1263</v>
      </c>
      <c r="ER65">
        <v>5.07444362199048</v>
      </c>
      <c r="ES65">
        <v>0.0095515401478521</v>
      </c>
      <c r="ET65">
        <v>-4.08282145803731e-06</v>
      </c>
      <c r="EU65">
        <v>9.61633180237613e-10</v>
      </c>
      <c r="EV65">
        <v>0.0475103132414239</v>
      </c>
      <c r="EW65">
        <v>0.00964955815971448</v>
      </c>
      <c r="EX65">
        <v>0.000351754833574242</v>
      </c>
      <c r="EY65">
        <v>-6.74969522547015e-06</v>
      </c>
      <c r="EZ65">
        <v>-4</v>
      </c>
      <c r="FA65">
        <v>2054</v>
      </c>
      <c r="FB65">
        <v>1</v>
      </c>
      <c r="FC65">
        <v>24</v>
      </c>
      <c r="FD65">
        <v>13.1</v>
      </c>
      <c r="FE65">
        <v>12.8</v>
      </c>
      <c r="FF65">
        <v>2</v>
      </c>
      <c r="FG65">
        <v>632.086</v>
      </c>
      <c r="FH65">
        <v>387.687</v>
      </c>
      <c r="FI65">
        <v>32.3458</v>
      </c>
      <c r="FJ65">
        <v>25.1431</v>
      </c>
      <c r="FK65">
        <v>30</v>
      </c>
      <c r="FL65">
        <v>25.3339</v>
      </c>
      <c r="FM65">
        <v>25.3136</v>
      </c>
      <c r="FN65">
        <v>20.9631</v>
      </c>
      <c r="FO65">
        <v>100</v>
      </c>
      <c r="FP65">
        <v>0</v>
      </c>
      <c r="FQ65">
        <v>32.35</v>
      </c>
      <c r="FR65">
        <v>420</v>
      </c>
      <c r="FS65">
        <v>0</v>
      </c>
      <c r="FT65">
        <v>100.34</v>
      </c>
      <c r="FU65">
        <v>100.691</v>
      </c>
    </row>
    <row r="66" spans="1:177">
      <c r="A66">
        <v>50</v>
      </c>
      <c r="B66">
        <v>1621627675.1</v>
      </c>
      <c r="C66">
        <v>735.099999904633</v>
      </c>
      <c r="D66" t="s">
        <v>398</v>
      </c>
      <c r="E66" t="s">
        <v>399</v>
      </c>
      <c r="G66">
        <v>1621627674.1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9</v>
      </c>
      <c r="AE66">
        <v>2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295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295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295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296</v>
      </c>
      <c r="BV66">
        <v>2</v>
      </c>
      <c r="BW66">
        <v>1621627674.1</v>
      </c>
      <c r="BX66">
        <v>397.999333333333</v>
      </c>
      <c r="BY66">
        <v>420.058</v>
      </c>
      <c r="BZ66">
        <v>6.95454</v>
      </c>
      <c r="CA66">
        <v>0.393234</v>
      </c>
      <c r="CB66">
        <v>389.765333333333</v>
      </c>
      <c r="CC66">
        <v>6.82690666666667</v>
      </c>
      <c r="CD66">
        <v>599.931</v>
      </c>
      <c r="CE66">
        <v>101.21</v>
      </c>
      <c r="CF66">
        <v>0.0560043666666667</v>
      </c>
      <c r="CG66">
        <v>27.6520333333333</v>
      </c>
      <c r="CH66">
        <v>25.8271</v>
      </c>
      <c r="CI66">
        <v>999.9</v>
      </c>
      <c r="CJ66">
        <v>0</v>
      </c>
      <c r="CK66">
        <v>0</v>
      </c>
      <c r="CL66">
        <v>10015</v>
      </c>
      <c r="CM66">
        <v>0</v>
      </c>
      <c r="CN66">
        <v>2.48776</v>
      </c>
      <c r="CO66">
        <v>600.034</v>
      </c>
      <c r="CP66">
        <v>0.933001333333333</v>
      </c>
      <c r="CQ66">
        <v>0.0669987333333333</v>
      </c>
      <c r="CR66">
        <v>0</v>
      </c>
      <c r="CS66">
        <v>921.887666666667</v>
      </c>
      <c r="CT66">
        <v>4.99951</v>
      </c>
      <c r="CU66">
        <v>5408.27333333333</v>
      </c>
      <c r="CV66">
        <v>4814.37666666667</v>
      </c>
      <c r="CW66">
        <v>35.312</v>
      </c>
      <c r="CX66">
        <v>38.937</v>
      </c>
      <c r="CY66">
        <v>37.562</v>
      </c>
      <c r="CZ66">
        <v>38.625</v>
      </c>
      <c r="DA66">
        <v>37.979</v>
      </c>
      <c r="DB66">
        <v>555.166666666667</v>
      </c>
      <c r="DC66">
        <v>39.87</v>
      </c>
      <c r="DD66">
        <v>0</v>
      </c>
      <c r="DE66">
        <v>1621627679.1</v>
      </c>
      <c r="DF66">
        <v>0</v>
      </c>
      <c r="DG66">
        <v>923.21392</v>
      </c>
      <c r="DH66">
        <v>-13.5036923276186</v>
      </c>
      <c r="DI66">
        <v>-71.0084617012225</v>
      </c>
      <c r="DJ66">
        <v>5414.7272</v>
      </c>
      <c r="DK66">
        <v>15</v>
      </c>
      <c r="DL66">
        <v>1621626892</v>
      </c>
      <c r="DM66" t="s">
        <v>297</v>
      </c>
      <c r="DN66">
        <v>1621626875.5</v>
      </c>
      <c r="DO66">
        <v>1621626892</v>
      </c>
      <c r="DP66">
        <v>2</v>
      </c>
      <c r="DQ66">
        <v>-0.088</v>
      </c>
      <c r="DR66">
        <v>0.038</v>
      </c>
      <c r="DS66">
        <v>8.382</v>
      </c>
      <c r="DT66">
        <v>0.051</v>
      </c>
      <c r="DU66">
        <v>420</v>
      </c>
      <c r="DV66">
        <v>0</v>
      </c>
      <c r="DW66">
        <v>0.49</v>
      </c>
      <c r="DX66">
        <v>0.06</v>
      </c>
      <c r="DY66">
        <v>-22.0024780487805</v>
      </c>
      <c r="DZ66">
        <v>0.0921533101045069</v>
      </c>
      <c r="EA66">
        <v>0.18646573413351</v>
      </c>
      <c r="EB66">
        <v>1</v>
      </c>
      <c r="EC66">
        <v>923.847363636364</v>
      </c>
      <c r="ED66">
        <v>-12.7509244887532</v>
      </c>
      <c r="EE66">
        <v>1.22345461750812</v>
      </c>
      <c r="EF66">
        <v>0</v>
      </c>
      <c r="EG66">
        <v>6.49727146341463</v>
      </c>
      <c r="EH66">
        <v>0.409928989547052</v>
      </c>
      <c r="EI66">
        <v>0.0409430997528352</v>
      </c>
      <c r="EJ66">
        <v>0</v>
      </c>
      <c r="EK66">
        <v>1</v>
      </c>
      <c r="EL66">
        <v>3</v>
      </c>
      <c r="EM66" t="s">
        <v>314</v>
      </c>
      <c r="EN66">
        <v>100</v>
      </c>
      <c r="EO66">
        <v>100</v>
      </c>
      <c r="EP66">
        <v>8.234</v>
      </c>
      <c r="EQ66">
        <v>0.1277</v>
      </c>
      <c r="ER66">
        <v>5.07444362199048</v>
      </c>
      <c r="ES66">
        <v>0.0095515401478521</v>
      </c>
      <c r="ET66">
        <v>-4.08282145803731e-06</v>
      </c>
      <c r="EU66">
        <v>9.61633180237613e-10</v>
      </c>
      <c r="EV66">
        <v>0.0475103132414239</v>
      </c>
      <c r="EW66">
        <v>0.00964955815971448</v>
      </c>
      <c r="EX66">
        <v>0.000351754833574242</v>
      </c>
      <c r="EY66">
        <v>-6.74969522547015e-06</v>
      </c>
      <c r="EZ66">
        <v>-4</v>
      </c>
      <c r="FA66">
        <v>2054</v>
      </c>
      <c r="FB66">
        <v>1</v>
      </c>
      <c r="FC66">
        <v>24</v>
      </c>
      <c r="FD66">
        <v>13.3</v>
      </c>
      <c r="FE66">
        <v>13.1</v>
      </c>
      <c r="FF66">
        <v>2</v>
      </c>
      <c r="FG66">
        <v>631.473</v>
      </c>
      <c r="FH66">
        <v>388.468</v>
      </c>
      <c r="FI66">
        <v>32.8478</v>
      </c>
      <c r="FJ66">
        <v>25.1558</v>
      </c>
      <c r="FK66">
        <v>30.0003</v>
      </c>
      <c r="FL66">
        <v>25.3318</v>
      </c>
      <c r="FM66">
        <v>25.3136</v>
      </c>
      <c r="FN66">
        <v>20.9641</v>
      </c>
      <c r="FO66">
        <v>100</v>
      </c>
      <c r="FP66">
        <v>0</v>
      </c>
      <c r="FQ66">
        <v>32.89</v>
      </c>
      <c r="FR66">
        <v>420</v>
      </c>
      <c r="FS66">
        <v>0</v>
      </c>
      <c r="FT66">
        <v>100.343</v>
      </c>
      <c r="FU66">
        <v>100.696</v>
      </c>
    </row>
    <row r="67" spans="1:177">
      <c r="A67">
        <v>51</v>
      </c>
      <c r="B67">
        <v>1621627690.1</v>
      </c>
      <c r="C67">
        <v>750.099999904633</v>
      </c>
      <c r="D67" t="s">
        <v>400</v>
      </c>
      <c r="E67" t="s">
        <v>401</v>
      </c>
      <c r="G67">
        <v>1621627689.1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9</v>
      </c>
      <c r="AE67">
        <v>1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295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295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295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296</v>
      </c>
      <c r="BV67">
        <v>2</v>
      </c>
      <c r="BW67">
        <v>1621627689.1</v>
      </c>
      <c r="BX67">
        <v>398.116</v>
      </c>
      <c r="BY67">
        <v>419.982</v>
      </c>
      <c r="BZ67">
        <v>7.03204666666667</v>
      </c>
      <c r="CA67">
        <v>0.393657</v>
      </c>
      <c r="CB67">
        <v>389.881</v>
      </c>
      <c r="CC67">
        <v>6.90337666666667</v>
      </c>
      <c r="CD67">
        <v>600.148333333333</v>
      </c>
      <c r="CE67">
        <v>101.21</v>
      </c>
      <c r="CF67">
        <v>0.0558394333333333</v>
      </c>
      <c r="CG67">
        <v>28.0072666666667</v>
      </c>
      <c r="CH67">
        <v>26.2779</v>
      </c>
      <c r="CI67">
        <v>999.9</v>
      </c>
      <c r="CJ67">
        <v>0</v>
      </c>
      <c r="CK67">
        <v>0</v>
      </c>
      <c r="CL67">
        <v>9981.66666666667</v>
      </c>
      <c r="CM67">
        <v>0</v>
      </c>
      <c r="CN67">
        <v>2.48776</v>
      </c>
      <c r="CO67">
        <v>600.008666666667</v>
      </c>
      <c r="CP67">
        <v>0.933007</v>
      </c>
      <c r="CQ67">
        <v>0.0669932</v>
      </c>
      <c r="CR67">
        <v>0</v>
      </c>
      <c r="CS67">
        <v>919.52</v>
      </c>
      <c r="CT67">
        <v>4.99951</v>
      </c>
      <c r="CU67">
        <v>5394.89666666667</v>
      </c>
      <c r="CV67">
        <v>4814.17333333333</v>
      </c>
      <c r="CW67">
        <v>35.312</v>
      </c>
      <c r="CX67">
        <v>38.937</v>
      </c>
      <c r="CY67">
        <v>37.562</v>
      </c>
      <c r="CZ67">
        <v>38.6663333333333</v>
      </c>
      <c r="DA67">
        <v>38.062</v>
      </c>
      <c r="DB67">
        <v>555.146666666667</v>
      </c>
      <c r="DC67">
        <v>39.86</v>
      </c>
      <c r="DD67">
        <v>0</v>
      </c>
      <c r="DE67">
        <v>1621627694.1</v>
      </c>
      <c r="DF67">
        <v>0</v>
      </c>
      <c r="DG67">
        <v>920.636961538461</v>
      </c>
      <c r="DH67">
        <v>-9.26027349245568</v>
      </c>
      <c r="DI67">
        <v>-47.142222385166</v>
      </c>
      <c r="DJ67">
        <v>5400.75884615385</v>
      </c>
      <c r="DK67">
        <v>15</v>
      </c>
      <c r="DL67">
        <v>1621626892</v>
      </c>
      <c r="DM67" t="s">
        <v>297</v>
      </c>
      <c r="DN67">
        <v>1621626875.5</v>
      </c>
      <c r="DO67">
        <v>1621626892</v>
      </c>
      <c r="DP67">
        <v>2</v>
      </c>
      <c r="DQ67">
        <v>-0.088</v>
      </c>
      <c r="DR67">
        <v>0.038</v>
      </c>
      <c r="DS67">
        <v>8.382</v>
      </c>
      <c r="DT67">
        <v>0.051</v>
      </c>
      <c r="DU67">
        <v>420</v>
      </c>
      <c r="DV67">
        <v>0</v>
      </c>
      <c r="DW67">
        <v>0.49</v>
      </c>
      <c r="DX67">
        <v>0.06</v>
      </c>
      <c r="DY67">
        <v>-21.9685756097561</v>
      </c>
      <c r="DZ67">
        <v>0.377510801393716</v>
      </c>
      <c r="EA67">
        <v>0.113025304269071</v>
      </c>
      <c r="EB67">
        <v>1</v>
      </c>
      <c r="EC67">
        <v>921.051424242424</v>
      </c>
      <c r="ED67">
        <v>-9.30298328656064</v>
      </c>
      <c r="EE67">
        <v>0.909698452545575</v>
      </c>
      <c r="EF67">
        <v>1</v>
      </c>
      <c r="EG67">
        <v>6.59065219512195</v>
      </c>
      <c r="EH67">
        <v>0.330822020905928</v>
      </c>
      <c r="EI67">
        <v>0.0329786285203597</v>
      </c>
      <c r="EJ67">
        <v>0</v>
      </c>
      <c r="EK67">
        <v>2</v>
      </c>
      <c r="EL67">
        <v>3</v>
      </c>
      <c r="EM67" t="s">
        <v>298</v>
      </c>
      <c r="EN67">
        <v>100</v>
      </c>
      <c r="EO67">
        <v>100</v>
      </c>
      <c r="EP67">
        <v>8.234</v>
      </c>
      <c r="EQ67">
        <v>0.1287</v>
      </c>
      <c r="ER67">
        <v>5.07444362199048</v>
      </c>
      <c r="ES67">
        <v>0.0095515401478521</v>
      </c>
      <c r="ET67">
        <v>-4.08282145803731e-06</v>
      </c>
      <c r="EU67">
        <v>9.61633180237613e-10</v>
      </c>
      <c r="EV67">
        <v>0.0475103132414239</v>
      </c>
      <c r="EW67">
        <v>0.00964955815971448</v>
      </c>
      <c r="EX67">
        <v>0.000351754833574242</v>
      </c>
      <c r="EY67">
        <v>-6.74969522547015e-06</v>
      </c>
      <c r="EZ67">
        <v>-4</v>
      </c>
      <c r="FA67">
        <v>2054</v>
      </c>
      <c r="FB67">
        <v>1</v>
      </c>
      <c r="FC67">
        <v>24</v>
      </c>
      <c r="FD67">
        <v>13.6</v>
      </c>
      <c r="FE67">
        <v>13.3</v>
      </c>
      <c r="FF67">
        <v>2</v>
      </c>
      <c r="FG67">
        <v>632.92</v>
      </c>
      <c r="FH67">
        <v>387.78</v>
      </c>
      <c r="FI67">
        <v>33.3412</v>
      </c>
      <c r="FJ67">
        <v>25.1664</v>
      </c>
      <c r="FK67">
        <v>30.0003</v>
      </c>
      <c r="FL67">
        <v>25.3296</v>
      </c>
      <c r="FM67">
        <v>25.3115</v>
      </c>
      <c r="FN67">
        <v>20.9642</v>
      </c>
      <c r="FO67">
        <v>100</v>
      </c>
      <c r="FP67">
        <v>0</v>
      </c>
      <c r="FQ67">
        <v>33.36</v>
      </c>
      <c r="FR67">
        <v>420</v>
      </c>
      <c r="FS67">
        <v>0</v>
      </c>
      <c r="FT67">
        <v>100.341</v>
      </c>
      <c r="FU67">
        <v>100.695</v>
      </c>
    </row>
    <row r="68" spans="1:177">
      <c r="A68">
        <v>52</v>
      </c>
      <c r="B68">
        <v>1621627705.1</v>
      </c>
      <c r="C68">
        <v>765.099999904633</v>
      </c>
      <c r="D68" t="s">
        <v>402</v>
      </c>
      <c r="E68" t="s">
        <v>403</v>
      </c>
      <c r="G68">
        <v>1621627704.1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8</v>
      </c>
      <c r="AE68">
        <v>1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295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295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295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296</v>
      </c>
      <c r="BV68">
        <v>2</v>
      </c>
      <c r="BW68">
        <v>1621627704.1</v>
      </c>
      <c r="BX68">
        <v>398.185333333333</v>
      </c>
      <c r="BY68">
        <v>419.955</v>
      </c>
      <c r="BZ68">
        <v>7.12490333333333</v>
      </c>
      <c r="CA68">
        <v>0.394260333333333</v>
      </c>
      <c r="CB68">
        <v>389.949666666667</v>
      </c>
      <c r="CC68">
        <v>6.99499666666667</v>
      </c>
      <c r="CD68">
        <v>600.165666666667</v>
      </c>
      <c r="CE68">
        <v>101.211</v>
      </c>
      <c r="CF68">
        <v>0.0561626</v>
      </c>
      <c r="CG68">
        <v>28.3527</v>
      </c>
      <c r="CH68">
        <v>26.5899333333333</v>
      </c>
      <c r="CI68">
        <v>999.9</v>
      </c>
      <c r="CJ68">
        <v>0</v>
      </c>
      <c r="CK68">
        <v>0</v>
      </c>
      <c r="CL68">
        <v>9968.33333333333</v>
      </c>
      <c r="CM68">
        <v>0</v>
      </c>
      <c r="CN68">
        <v>2.48776</v>
      </c>
      <c r="CO68">
        <v>599.879666666667</v>
      </c>
      <c r="CP68">
        <v>0.933007</v>
      </c>
      <c r="CQ68">
        <v>0.0669932</v>
      </c>
      <c r="CR68">
        <v>0</v>
      </c>
      <c r="CS68">
        <v>916.355</v>
      </c>
      <c r="CT68">
        <v>4.99951</v>
      </c>
      <c r="CU68">
        <v>5376.41333333333</v>
      </c>
      <c r="CV68">
        <v>4813.13666666667</v>
      </c>
      <c r="CW68">
        <v>35.375</v>
      </c>
      <c r="CX68">
        <v>38.937</v>
      </c>
      <c r="CY68">
        <v>37.562</v>
      </c>
      <c r="CZ68">
        <v>38.687</v>
      </c>
      <c r="DA68">
        <v>38.125</v>
      </c>
      <c r="DB68">
        <v>555.026666666667</v>
      </c>
      <c r="DC68">
        <v>39.85</v>
      </c>
      <c r="DD68">
        <v>0</v>
      </c>
      <c r="DE68">
        <v>1621627709.1</v>
      </c>
      <c r="DF68">
        <v>0</v>
      </c>
      <c r="DG68">
        <v>917.59296</v>
      </c>
      <c r="DH68">
        <v>-12.879692323522</v>
      </c>
      <c r="DI68">
        <v>-66.4300001439471</v>
      </c>
      <c r="DJ68">
        <v>5384.3568</v>
      </c>
      <c r="DK68">
        <v>15</v>
      </c>
      <c r="DL68">
        <v>1621626892</v>
      </c>
      <c r="DM68" t="s">
        <v>297</v>
      </c>
      <c r="DN68">
        <v>1621626875.5</v>
      </c>
      <c r="DO68">
        <v>1621626892</v>
      </c>
      <c r="DP68">
        <v>2</v>
      </c>
      <c r="DQ68">
        <v>-0.088</v>
      </c>
      <c r="DR68">
        <v>0.038</v>
      </c>
      <c r="DS68">
        <v>8.382</v>
      </c>
      <c r="DT68">
        <v>0.051</v>
      </c>
      <c r="DU68">
        <v>420</v>
      </c>
      <c r="DV68">
        <v>0</v>
      </c>
      <c r="DW68">
        <v>0.49</v>
      </c>
      <c r="DX68">
        <v>0.06</v>
      </c>
      <c r="DY68">
        <v>-21.9098682926829</v>
      </c>
      <c r="DZ68">
        <v>0.213012543554</v>
      </c>
      <c r="EA68">
        <v>0.0915467345370774</v>
      </c>
      <c r="EB68">
        <v>1</v>
      </c>
      <c r="EC68">
        <v>918.236454545455</v>
      </c>
      <c r="ED68">
        <v>-12.934462583698</v>
      </c>
      <c r="EE68">
        <v>1.25120807297318</v>
      </c>
      <c r="EF68">
        <v>0</v>
      </c>
      <c r="EG68">
        <v>6.67348609756098</v>
      </c>
      <c r="EH68">
        <v>0.35577344947737</v>
      </c>
      <c r="EI68">
        <v>0.0352721602980034</v>
      </c>
      <c r="EJ68">
        <v>0</v>
      </c>
      <c r="EK68">
        <v>1</v>
      </c>
      <c r="EL68">
        <v>3</v>
      </c>
      <c r="EM68" t="s">
        <v>314</v>
      </c>
      <c r="EN68">
        <v>100</v>
      </c>
      <c r="EO68">
        <v>100</v>
      </c>
      <c r="EP68">
        <v>8.234</v>
      </c>
      <c r="EQ68">
        <v>0.1301</v>
      </c>
      <c r="ER68">
        <v>5.07444362199048</v>
      </c>
      <c r="ES68">
        <v>0.0095515401478521</v>
      </c>
      <c r="ET68">
        <v>-4.08282145803731e-06</v>
      </c>
      <c r="EU68">
        <v>9.61633180237613e-10</v>
      </c>
      <c r="EV68">
        <v>0.0475103132414239</v>
      </c>
      <c r="EW68">
        <v>0.00964955815971448</v>
      </c>
      <c r="EX68">
        <v>0.000351754833574242</v>
      </c>
      <c r="EY68">
        <v>-6.74969522547015e-06</v>
      </c>
      <c r="EZ68">
        <v>-4</v>
      </c>
      <c r="FA68">
        <v>2054</v>
      </c>
      <c r="FB68">
        <v>1</v>
      </c>
      <c r="FC68">
        <v>24</v>
      </c>
      <c r="FD68">
        <v>13.8</v>
      </c>
      <c r="FE68">
        <v>13.6</v>
      </c>
      <c r="FF68">
        <v>2</v>
      </c>
      <c r="FG68">
        <v>631.595</v>
      </c>
      <c r="FH68">
        <v>388.229</v>
      </c>
      <c r="FI68">
        <v>33.8447</v>
      </c>
      <c r="FJ68">
        <v>25.1812</v>
      </c>
      <c r="FK68">
        <v>30.0007</v>
      </c>
      <c r="FL68">
        <v>25.3296</v>
      </c>
      <c r="FM68">
        <v>25.3115</v>
      </c>
      <c r="FN68">
        <v>20.9645</v>
      </c>
      <c r="FO68">
        <v>100</v>
      </c>
      <c r="FP68">
        <v>0</v>
      </c>
      <c r="FQ68">
        <v>33.89</v>
      </c>
      <c r="FR68">
        <v>420</v>
      </c>
      <c r="FS68">
        <v>0</v>
      </c>
      <c r="FT68">
        <v>100.34</v>
      </c>
      <c r="FU68">
        <v>100.692</v>
      </c>
    </row>
    <row r="69" spans="1:177">
      <c r="A69">
        <v>53</v>
      </c>
      <c r="B69">
        <v>1621627720.1</v>
      </c>
      <c r="C69">
        <v>780.099999904633</v>
      </c>
      <c r="D69" t="s">
        <v>404</v>
      </c>
      <c r="E69" t="s">
        <v>405</v>
      </c>
      <c r="G69">
        <v>1621627719.1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9</v>
      </c>
      <c r="AE69">
        <v>1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295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295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295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296</v>
      </c>
      <c r="BV69">
        <v>2</v>
      </c>
      <c r="BW69">
        <v>1621627719.1</v>
      </c>
      <c r="BX69">
        <v>398.108666666667</v>
      </c>
      <c r="BY69">
        <v>420.036333333333</v>
      </c>
      <c r="BZ69">
        <v>7.22877333333333</v>
      </c>
      <c r="CA69">
        <v>0.392780666666667</v>
      </c>
      <c r="CB69">
        <v>389.874</v>
      </c>
      <c r="CC69">
        <v>7.09747333333333</v>
      </c>
      <c r="CD69">
        <v>600.313333333333</v>
      </c>
      <c r="CE69">
        <v>101.213</v>
      </c>
      <c r="CF69">
        <v>0.0559578333333333</v>
      </c>
      <c r="CG69">
        <v>28.7010666666667</v>
      </c>
      <c r="CH69">
        <v>26.9561</v>
      </c>
      <c r="CI69">
        <v>999.9</v>
      </c>
      <c r="CJ69">
        <v>0</v>
      </c>
      <c r="CK69">
        <v>0</v>
      </c>
      <c r="CL69">
        <v>10068.3333333333</v>
      </c>
      <c r="CM69">
        <v>0</v>
      </c>
      <c r="CN69">
        <v>2.48776</v>
      </c>
      <c r="CO69">
        <v>600.077</v>
      </c>
      <c r="CP69">
        <v>0.933018666666667</v>
      </c>
      <c r="CQ69">
        <v>0.0669815333333333</v>
      </c>
      <c r="CR69">
        <v>0</v>
      </c>
      <c r="CS69">
        <v>913.433333333333</v>
      </c>
      <c r="CT69">
        <v>4.99951</v>
      </c>
      <c r="CU69">
        <v>5362.04333333333</v>
      </c>
      <c r="CV69">
        <v>4814.74666666667</v>
      </c>
      <c r="CW69">
        <v>35.375</v>
      </c>
      <c r="CX69">
        <v>39</v>
      </c>
      <c r="CY69">
        <v>37.625</v>
      </c>
      <c r="CZ69">
        <v>38.687</v>
      </c>
      <c r="DA69">
        <v>38.125</v>
      </c>
      <c r="DB69">
        <v>555.22</v>
      </c>
      <c r="DC69">
        <v>39.8566666666667</v>
      </c>
      <c r="DD69">
        <v>0</v>
      </c>
      <c r="DE69">
        <v>1621627724.1</v>
      </c>
      <c r="DF69">
        <v>0</v>
      </c>
      <c r="DG69">
        <v>914.661</v>
      </c>
      <c r="DH69">
        <v>-12.2192136602619</v>
      </c>
      <c r="DI69">
        <v>-64.8711111224513</v>
      </c>
      <c r="DJ69">
        <v>5367.84230769231</v>
      </c>
      <c r="DK69">
        <v>15</v>
      </c>
      <c r="DL69">
        <v>1621626892</v>
      </c>
      <c r="DM69" t="s">
        <v>297</v>
      </c>
      <c r="DN69">
        <v>1621626875.5</v>
      </c>
      <c r="DO69">
        <v>1621626892</v>
      </c>
      <c r="DP69">
        <v>2</v>
      </c>
      <c r="DQ69">
        <v>-0.088</v>
      </c>
      <c r="DR69">
        <v>0.038</v>
      </c>
      <c r="DS69">
        <v>8.382</v>
      </c>
      <c r="DT69">
        <v>0.051</v>
      </c>
      <c r="DU69">
        <v>420</v>
      </c>
      <c r="DV69">
        <v>0</v>
      </c>
      <c r="DW69">
        <v>0.49</v>
      </c>
      <c r="DX69">
        <v>0.06</v>
      </c>
      <c r="DY69">
        <v>-21.8877268292683</v>
      </c>
      <c r="DZ69">
        <v>0.0135554006968399</v>
      </c>
      <c r="EA69">
        <v>0.0880698503943492</v>
      </c>
      <c r="EB69">
        <v>1</v>
      </c>
      <c r="EC69">
        <v>915.193757575758</v>
      </c>
      <c r="ED69">
        <v>-11.5820003380365</v>
      </c>
      <c r="EE69">
        <v>1.11294310971986</v>
      </c>
      <c r="EF69">
        <v>0</v>
      </c>
      <c r="EG69">
        <v>6.76994073170732</v>
      </c>
      <c r="EH69">
        <v>0.410989965156794</v>
      </c>
      <c r="EI69">
        <v>0.0406507969135724</v>
      </c>
      <c r="EJ69">
        <v>0</v>
      </c>
      <c r="EK69">
        <v>1</v>
      </c>
      <c r="EL69">
        <v>3</v>
      </c>
      <c r="EM69" t="s">
        <v>314</v>
      </c>
      <c r="EN69">
        <v>100</v>
      </c>
      <c r="EO69">
        <v>100</v>
      </c>
      <c r="EP69">
        <v>8.235</v>
      </c>
      <c r="EQ69">
        <v>0.1314</v>
      </c>
      <c r="ER69">
        <v>5.07444362199048</v>
      </c>
      <c r="ES69">
        <v>0.0095515401478521</v>
      </c>
      <c r="ET69">
        <v>-4.08282145803731e-06</v>
      </c>
      <c r="EU69">
        <v>9.61633180237613e-10</v>
      </c>
      <c r="EV69">
        <v>0.0475103132414239</v>
      </c>
      <c r="EW69">
        <v>0.00964955815971448</v>
      </c>
      <c r="EX69">
        <v>0.000351754833574242</v>
      </c>
      <c r="EY69">
        <v>-6.74969522547015e-06</v>
      </c>
      <c r="EZ69">
        <v>-4</v>
      </c>
      <c r="FA69">
        <v>2054</v>
      </c>
      <c r="FB69">
        <v>1</v>
      </c>
      <c r="FC69">
        <v>24</v>
      </c>
      <c r="FD69">
        <v>14.1</v>
      </c>
      <c r="FE69">
        <v>13.8</v>
      </c>
      <c r="FF69">
        <v>2</v>
      </c>
      <c r="FG69">
        <v>632.357</v>
      </c>
      <c r="FH69">
        <v>388.356</v>
      </c>
      <c r="FI69">
        <v>34.3485</v>
      </c>
      <c r="FJ69">
        <v>25.196</v>
      </c>
      <c r="FK69">
        <v>30.0004</v>
      </c>
      <c r="FL69">
        <v>25.3318</v>
      </c>
      <c r="FM69">
        <v>25.3136</v>
      </c>
      <c r="FN69">
        <v>20.9665</v>
      </c>
      <c r="FO69">
        <v>100</v>
      </c>
      <c r="FP69">
        <v>0</v>
      </c>
      <c r="FQ69">
        <v>34.36</v>
      </c>
      <c r="FR69">
        <v>420</v>
      </c>
      <c r="FS69">
        <v>0</v>
      </c>
      <c r="FT69">
        <v>100.34</v>
      </c>
      <c r="FU69">
        <v>100.693</v>
      </c>
    </row>
    <row r="70" spans="1:177">
      <c r="A70">
        <v>54</v>
      </c>
      <c r="B70">
        <v>1621627735.1</v>
      </c>
      <c r="C70">
        <v>795.099999904633</v>
      </c>
      <c r="D70" t="s">
        <v>406</v>
      </c>
      <c r="E70" t="s">
        <v>407</v>
      </c>
      <c r="G70">
        <v>1621627734.1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9</v>
      </c>
      <c r="AE70">
        <v>2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295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295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295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296</v>
      </c>
      <c r="BV70">
        <v>2</v>
      </c>
      <c r="BW70">
        <v>1621627734.1</v>
      </c>
      <c r="BX70">
        <v>398.262333333333</v>
      </c>
      <c r="BY70">
        <v>420.026666666667</v>
      </c>
      <c r="BZ70">
        <v>7.33647666666667</v>
      </c>
      <c r="CA70">
        <v>0.393844</v>
      </c>
      <c r="CB70">
        <v>390.026666666667</v>
      </c>
      <c r="CC70">
        <v>7.20372333333333</v>
      </c>
      <c r="CD70">
        <v>599.876</v>
      </c>
      <c r="CE70">
        <v>101.212</v>
      </c>
      <c r="CF70">
        <v>0.0561277666666667</v>
      </c>
      <c r="CG70">
        <v>29.0450666666667</v>
      </c>
      <c r="CH70">
        <v>27.2608666666667</v>
      </c>
      <c r="CI70">
        <v>999.9</v>
      </c>
      <c r="CJ70">
        <v>0</v>
      </c>
      <c r="CK70">
        <v>0</v>
      </c>
      <c r="CL70">
        <v>10021.6666666667</v>
      </c>
      <c r="CM70">
        <v>0</v>
      </c>
      <c r="CN70">
        <v>2.48776</v>
      </c>
      <c r="CO70">
        <v>599.972666666667</v>
      </c>
      <c r="CP70">
        <v>0.933018666666667</v>
      </c>
      <c r="CQ70">
        <v>0.0669815333333333</v>
      </c>
      <c r="CR70">
        <v>0</v>
      </c>
      <c r="CS70">
        <v>910.283</v>
      </c>
      <c r="CT70">
        <v>4.99951</v>
      </c>
      <c r="CU70">
        <v>5344.25333333333</v>
      </c>
      <c r="CV70">
        <v>4813.9</v>
      </c>
      <c r="CW70">
        <v>35.437</v>
      </c>
      <c r="CX70">
        <v>39</v>
      </c>
      <c r="CY70">
        <v>37.625</v>
      </c>
      <c r="CZ70">
        <v>38.75</v>
      </c>
      <c r="DA70">
        <v>38.187</v>
      </c>
      <c r="DB70">
        <v>555.123333333333</v>
      </c>
      <c r="DC70">
        <v>39.85</v>
      </c>
      <c r="DD70">
        <v>0</v>
      </c>
      <c r="DE70">
        <v>1621627739.1</v>
      </c>
      <c r="DF70">
        <v>0</v>
      </c>
      <c r="DG70">
        <v>911.47676</v>
      </c>
      <c r="DH70">
        <v>-11.698769245155</v>
      </c>
      <c r="DI70">
        <v>-68.0723078155288</v>
      </c>
      <c r="DJ70">
        <v>5351.224</v>
      </c>
      <c r="DK70">
        <v>15</v>
      </c>
      <c r="DL70">
        <v>1621626892</v>
      </c>
      <c r="DM70" t="s">
        <v>297</v>
      </c>
      <c r="DN70">
        <v>1621626875.5</v>
      </c>
      <c r="DO70">
        <v>1621626892</v>
      </c>
      <c r="DP70">
        <v>2</v>
      </c>
      <c r="DQ70">
        <v>-0.088</v>
      </c>
      <c r="DR70">
        <v>0.038</v>
      </c>
      <c r="DS70">
        <v>8.382</v>
      </c>
      <c r="DT70">
        <v>0.051</v>
      </c>
      <c r="DU70">
        <v>420</v>
      </c>
      <c r="DV70">
        <v>0</v>
      </c>
      <c r="DW70">
        <v>0.49</v>
      </c>
      <c r="DX70">
        <v>0.06</v>
      </c>
      <c r="DY70">
        <v>-21.8566902439024</v>
      </c>
      <c r="DZ70">
        <v>0.191958188153346</v>
      </c>
      <c r="EA70">
        <v>0.104738177177556</v>
      </c>
      <c r="EB70">
        <v>1</v>
      </c>
      <c r="EC70">
        <v>912.159617647059</v>
      </c>
      <c r="ED70">
        <v>-12.4503400371138</v>
      </c>
      <c r="EE70">
        <v>1.23459702915342</v>
      </c>
      <c r="EF70">
        <v>0</v>
      </c>
      <c r="EG70">
        <v>6.87311975609756</v>
      </c>
      <c r="EH70">
        <v>0.426713101045306</v>
      </c>
      <c r="EI70">
        <v>0.0422084725911409</v>
      </c>
      <c r="EJ70">
        <v>0</v>
      </c>
      <c r="EK70">
        <v>1</v>
      </c>
      <c r="EL70">
        <v>3</v>
      </c>
      <c r="EM70" t="s">
        <v>314</v>
      </c>
      <c r="EN70">
        <v>100</v>
      </c>
      <c r="EO70">
        <v>100</v>
      </c>
      <c r="EP70">
        <v>8.235</v>
      </c>
      <c r="EQ70">
        <v>0.1328</v>
      </c>
      <c r="ER70">
        <v>5.07444362199048</v>
      </c>
      <c r="ES70">
        <v>0.0095515401478521</v>
      </c>
      <c r="ET70">
        <v>-4.08282145803731e-06</v>
      </c>
      <c r="EU70">
        <v>9.61633180237613e-10</v>
      </c>
      <c r="EV70">
        <v>0.0475103132414239</v>
      </c>
      <c r="EW70">
        <v>0.00964955815971448</v>
      </c>
      <c r="EX70">
        <v>0.000351754833574242</v>
      </c>
      <c r="EY70">
        <v>-6.74969522547015e-06</v>
      </c>
      <c r="EZ70">
        <v>-4</v>
      </c>
      <c r="FA70">
        <v>2054</v>
      </c>
      <c r="FB70">
        <v>1</v>
      </c>
      <c r="FC70">
        <v>24</v>
      </c>
      <c r="FD70">
        <v>14.3</v>
      </c>
      <c r="FE70">
        <v>14.1</v>
      </c>
      <c r="FF70">
        <v>2</v>
      </c>
      <c r="FG70">
        <v>632.086</v>
      </c>
      <c r="FH70">
        <v>388.035</v>
      </c>
      <c r="FI70">
        <v>34.8433</v>
      </c>
      <c r="FJ70">
        <v>25.2109</v>
      </c>
      <c r="FK70">
        <v>30.0004</v>
      </c>
      <c r="FL70">
        <v>25.3339</v>
      </c>
      <c r="FM70">
        <v>25.3157</v>
      </c>
      <c r="FN70">
        <v>20.9659</v>
      </c>
      <c r="FO70">
        <v>100</v>
      </c>
      <c r="FP70">
        <v>0</v>
      </c>
      <c r="FQ70">
        <v>34.9</v>
      </c>
      <c r="FR70">
        <v>420</v>
      </c>
      <c r="FS70">
        <v>0</v>
      </c>
      <c r="FT70">
        <v>100.338</v>
      </c>
      <c r="FU70">
        <v>100.696</v>
      </c>
    </row>
    <row r="71" spans="1:177">
      <c r="A71">
        <v>55</v>
      </c>
      <c r="B71">
        <v>1621627750.1</v>
      </c>
      <c r="C71">
        <v>810.099999904633</v>
      </c>
      <c r="D71" t="s">
        <v>408</v>
      </c>
      <c r="E71" t="s">
        <v>409</v>
      </c>
      <c r="G71">
        <v>1621627749.1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9</v>
      </c>
      <c r="AE71">
        <v>1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295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295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295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296</v>
      </c>
      <c r="BV71">
        <v>2</v>
      </c>
      <c r="BW71">
        <v>1621627749.1</v>
      </c>
      <c r="BX71">
        <v>398.271</v>
      </c>
      <c r="BY71">
        <v>419.913</v>
      </c>
      <c r="BZ71">
        <v>7.44886</v>
      </c>
      <c r="CA71">
        <v>0.392707333333333</v>
      </c>
      <c r="CB71">
        <v>390.035</v>
      </c>
      <c r="CC71">
        <v>7.31459</v>
      </c>
      <c r="CD71">
        <v>599.970333333333</v>
      </c>
      <c r="CE71">
        <v>101.211</v>
      </c>
      <c r="CF71">
        <v>0.0560938</v>
      </c>
      <c r="CG71">
        <v>29.3935666666667</v>
      </c>
      <c r="CH71">
        <v>27.5896</v>
      </c>
      <c r="CI71">
        <v>999.9</v>
      </c>
      <c r="CJ71">
        <v>0</v>
      </c>
      <c r="CK71">
        <v>0</v>
      </c>
      <c r="CL71">
        <v>9985</v>
      </c>
      <c r="CM71">
        <v>0</v>
      </c>
      <c r="CN71">
        <v>2.48776</v>
      </c>
      <c r="CO71">
        <v>599.849333333333</v>
      </c>
      <c r="CP71">
        <v>0.933006333333333</v>
      </c>
      <c r="CQ71">
        <v>0.0669936</v>
      </c>
      <c r="CR71">
        <v>0</v>
      </c>
      <c r="CS71">
        <v>907.662</v>
      </c>
      <c r="CT71">
        <v>4.99951</v>
      </c>
      <c r="CU71">
        <v>5326.20333333333</v>
      </c>
      <c r="CV71">
        <v>4812.88666666667</v>
      </c>
      <c r="CW71">
        <v>35.437</v>
      </c>
      <c r="CX71">
        <v>39</v>
      </c>
      <c r="CY71">
        <v>37.687</v>
      </c>
      <c r="CZ71">
        <v>38.75</v>
      </c>
      <c r="DA71">
        <v>38.25</v>
      </c>
      <c r="DB71">
        <v>555</v>
      </c>
      <c r="DC71">
        <v>39.85</v>
      </c>
      <c r="DD71">
        <v>0</v>
      </c>
      <c r="DE71">
        <v>1621627754.1</v>
      </c>
      <c r="DF71">
        <v>0</v>
      </c>
      <c r="DG71">
        <v>908.555538461539</v>
      </c>
      <c r="DH71">
        <v>-11.3807179344885</v>
      </c>
      <c r="DI71">
        <v>-70.7685469935128</v>
      </c>
      <c r="DJ71">
        <v>5335.28923076923</v>
      </c>
      <c r="DK71">
        <v>15</v>
      </c>
      <c r="DL71">
        <v>1621626892</v>
      </c>
      <c r="DM71" t="s">
        <v>297</v>
      </c>
      <c r="DN71">
        <v>1621626875.5</v>
      </c>
      <c r="DO71">
        <v>1621626892</v>
      </c>
      <c r="DP71">
        <v>2</v>
      </c>
      <c r="DQ71">
        <v>-0.088</v>
      </c>
      <c r="DR71">
        <v>0.038</v>
      </c>
      <c r="DS71">
        <v>8.382</v>
      </c>
      <c r="DT71">
        <v>0.051</v>
      </c>
      <c r="DU71">
        <v>420</v>
      </c>
      <c r="DV71">
        <v>0</v>
      </c>
      <c r="DW71">
        <v>0.49</v>
      </c>
      <c r="DX71">
        <v>0.06</v>
      </c>
      <c r="DY71">
        <v>-21.7792414634146</v>
      </c>
      <c r="DZ71">
        <v>0.637768641114944</v>
      </c>
      <c r="EA71">
        <v>0.117647232043999</v>
      </c>
      <c r="EB71">
        <v>0</v>
      </c>
      <c r="EC71">
        <v>909.213485714286</v>
      </c>
      <c r="ED71">
        <v>-11.4770673897776</v>
      </c>
      <c r="EE71">
        <v>1.17598820138466</v>
      </c>
      <c r="EF71">
        <v>0</v>
      </c>
      <c r="EG71">
        <v>6.98189</v>
      </c>
      <c r="EH71">
        <v>0.450361881533113</v>
      </c>
      <c r="EI71">
        <v>0.0445445505686819</v>
      </c>
      <c r="EJ71">
        <v>0</v>
      </c>
      <c r="EK71">
        <v>0</v>
      </c>
      <c r="EL71">
        <v>3</v>
      </c>
      <c r="EM71" t="s">
        <v>317</v>
      </c>
      <c r="EN71">
        <v>100</v>
      </c>
      <c r="EO71">
        <v>100</v>
      </c>
      <c r="EP71">
        <v>8.235</v>
      </c>
      <c r="EQ71">
        <v>0.1343</v>
      </c>
      <c r="ER71">
        <v>5.07444362199048</v>
      </c>
      <c r="ES71">
        <v>0.0095515401478521</v>
      </c>
      <c r="ET71">
        <v>-4.08282145803731e-06</v>
      </c>
      <c r="EU71">
        <v>9.61633180237613e-10</v>
      </c>
      <c r="EV71">
        <v>0.0475103132414239</v>
      </c>
      <c r="EW71">
        <v>0.00964955815971448</v>
      </c>
      <c r="EX71">
        <v>0.000351754833574242</v>
      </c>
      <c r="EY71">
        <v>-6.74969522547015e-06</v>
      </c>
      <c r="EZ71">
        <v>-4</v>
      </c>
      <c r="FA71">
        <v>2054</v>
      </c>
      <c r="FB71">
        <v>1</v>
      </c>
      <c r="FC71">
        <v>24</v>
      </c>
      <c r="FD71">
        <v>14.6</v>
      </c>
      <c r="FE71">
        <v>14.3</v>
      </c>
      <c r="FF71">
        <v>2</v>
      </c>
      <c r="FG71">
        <v>632.258</v>
      </c>
      <c r="FH71">
        <v>387.953</v>
      </c>
      <c r="FI71">
        <v>35.3438</v>
      </c>
      <c r="FJ71">
        <v>25.2278</v>
      </c>
      <c r="FK71">
        <v>30.0002</v>
      </c>
      <c r="FL71">
        <v>25.336</v>
      </c>
      <c r="FM71">
        <v>25.3199</v>
      </c>
      <c r="FN71">
        <v>20.9689</v>
      </c>
      <c r="FO71">
        <v>100</v>
      </c>
      <c r="FP71">
        <v>0</v>
      </c>
      <c r="FQ71">
        <v>35.37</v>
      </c>
      <c r="FR71">
        <v>420</v>
      </c>
      <c r="FS71">
        <v>0</v>
      </c>
      <c r="FT71">
        <v>100.335</v>
      </c>
      <c r="FU71">
        <v>100.693</v>
      </c>
    </row>
    <row r="72" spans="1:177">
      <c r="A72">
        <v>56</v>
      </c>
      <c r="B72">
        <v>1621627765.1</v>
      </c>
      <c r="C72">
        <v>825.099999904633</v>
      </c>
      <c r="D72" t="s">
        <v>410</v>
      </c>
      <c r="E72" t="s">
        <v>411</v>
      </c>
      <c r="G72">
        <v>1621627764.1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8</v>
      </c>
      <c r="AE72">
        <v>1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295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295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295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296</v>
      </c>
      <c r="BV72">
        <v>2</v>
      </c>
      <c r="BW72">
        <v>1621627764.1</v>
      </c>
      <c r="BX72">
        <v>398.248</v>
      </c>
      <c r="BY72">
        <v>419.952666666667</v>
      </c>
      <c r="BZ72">
        <v>7.56319333333333</v>
      </c>
      <c r="CA72">
        <v>0.392952</v>
      </c>
      <c r="CB72">
        <v>390.012</v>
      </c>
      <c r="CC72">
        <v>7.42737333333333</v>
      </c>
      <c r="CD72">
        <v>600.055333333333</v>
      </c>
      <c r="CE72">
        <v>101.208</v>
      </c>
      <c r="CF72">
        <v>0.0561224</v>
      </c>
      <c r="CG72">
        <v>29.7450333333333</v>
      </c>
      <c r="CH72">
        <v>27.8884666666667</v>
      </c>
      <c r="CI72">
        <v>999.9</v>
      </c>
      <c r="CJ72">
        <v>0</v>
      </c>
      <c r="CK72">
        <v>0</v>
      </c>
      <c r="CL72">
        <v>9988.33333333333</v>
      </c>
      <c r="CM72">
        <v>0</v>
      </c>
      <c r="CN72">
        <v>2.48776</v>
      </c>
      <c r="CO72">
        <v>599.947</v>
      </c>
      <c r="CP72">
        <v>0.933018666666667</v>
      </c>
      <c r="CQ72">
        <v>0.0669815333333333</v>
      </c>
      <c r="CR72">
        <v>0</v>
      </c>
      <c r="CS72">
        <v>904.354666666667</v>
      </c>
      <c r="CT72">
        <v>4.99951</v>
      </c>
      <c r="CU72">
        <v>5311.49666666667</v>
      </c>
      <c r="CV72">
        <v>4813.69333333333</v>
      </c>
      <c r="CW72">
        <v>35.5</v>
      </c>
      <c r="CX72">
        <v>39</v>
      </c>
      <c r="CY72">
        <v>37.687</v>
      </c>
      <c r="CZ72">
        <v>38.75</v>
      </c>
      <c r="DA72">
        <v>38.333</v>
      </c>
      <c r="DB72">
        <v>555.096666666667</v>
      </c>
      <c r="DC72">
        <v>39.85</v>
      </c>
      <c r="DD72">
        <v>0</v>
      </c>
      <c r="DE72">
        <v>1621627769.1</v>
      </c>
      <c r="DF72">
        <v>0</v>
      </c>
      <c r="DG72">
        <v>905.47532</v>
      </c>
      <c r="DH72">
        <v>-11.4706154203677</v>
      </c>
      <c r="DI72">
        <v>-66.664615527375</v>
      </c>
      <c r="DJ72">
        <v>5318.846</v>
      </c>
      <c r="DK72">
        <v>15</v>
      </c>
      <c r="DL72">
        <v>1621626892</v>
      </c>
      <c r="DM72" t="s">
        <v>297</v>
      </c>
      <c r="DN72">
        <v>1621626875.5</v>
      </c>
      <c r="DO72">
        <v>1621626892</v>
      </c>
      <c r="DP72">
        <v>2</v>
      </c>
      <c r="DQ72">
        <v>-0.088</v>
      </c>
      <c r="DR72">
        <v>0.038</v>
      </c>
      <c r="DS72">
        <v>8.382</v>
      </c>
      <c r="DT72">
        <v>0.051</v>
      </c>
      <c r="DU72">
        <v>420</v>
      </c>
      <c r="DV72">
        <v>0</v>
      </c>
      <c r="DW72">
        <v>0.49</v>
      </c>
      <c r="DX72">
        <v>0.06</v>
      </c>
      <c r="DY72">
        <v>-21.7452170731707</v>
      </c>
      <c r="DZ72">
        <v>0.0282773519164156</v>
      </c>
      <c r="EA72">
        <v>0.09804454662622</v>
      </c>
      <c r="EB72">
        <v>1</v>
      </c>
      <c r="EC72">
        <v>906.086545454545</v>
      </c>
      <c r="ED72">
        <v>-12.2485906486165</v>
      </c>
      <c r="EE72">
        <v>1.19202735607487</v>
      </c>
      <c r="EF72">
        <v>0</v>
      </c>
      <c r="EG72">
        <v>7.09750292682927</v>
      </c>
      <c r="EH72">
        <v>0.46691163763065</v>
      </c>
      <c r="EI72">
        <v>0.0461996031153844</v>
      </c>
      <c r="EJ72">
        <v>0</v>
      </c>
      <c r="EK72">
        <v>1</v>
      </c>
      <c r="EL72">
        <v>3</v>
      </c>
      <c r="EM72" t="s">
        <v>314</v>
      </c>
      <c r="EN72">
        <v>100</v>
      </c>
      <c r="EO72">
        <v>100</v>
      </c>
      <c r="EP72">
        <v>8.235</v>
      </c>
      <c r="EQ72">
        <v>0.1359</v>
      </c>
      <c r="ER72">
        <v>5.07444362199048</v>
      </c>
      <c r="ES72">
        <v>0.0095515401478521</v>
      </c>
      <c r="ET72">
        <v>-4.08282145803731e-06</v>
      </c>
      <c r="EU72">
        <v>9.61633180237613e-10</v>
      </c>
      <c r="EV72">
        <v>0.0475103132414239</v>
      </c>
      <c r="EW72">
        <v>0.00964955815971448</v>
      </c>
      <c r="EX72">
        <v>0.000351754833574242</v>
      </c>
      <c r="EY72">
        <v>-6.74969522547015e-06</v>
      </c>
      <c r="EZ72">
        <v>-4</v>
      </c>
      <c r="FA72">
        <v>2054</v>
      </c>
      <c r="FB72">
        <v>1</v>
      </c>
      <c r="FC72">
        <v>24</v>
      </c>
      <c r="FD72">
        <v>14.8</v>
      </c>
      <c r="FE72">
        <v>14.6</v>
      </c>
      <c r="FF72">
        <v>2</v>
      </c>
      <c r="FG72">
        <v>633.486</v>
      </c>
      <c r="FH72">
        <v>387.424</v>
      </c>
      <c r="FI72">
        <v>35.8446</v>
      </c>
      <c r="FJ72">
        <v>25.2469</v>
      </c>
      <c r="FK72">
        <v>30.0007</v>
      </c>
      <c r="FL72">
        <v>25.3403</v>
      </c>
      <c r="FM72">
        <v>25.3241</v>
      </c>
      <c r="FN72">
        <v>20.9687</v>
      </c>
      <c r="FO72">
        <v>100</v>
      </c>
      <c r="FP72">
        <v>0</v>
      </c>
      <c r="FQ72">
        <v>35.84</v>
      </c>
      <c r="FR72">
        <v>420</v>
      </c>
      <c r="FS72">
        <v>0</v>
      </c>
      <c r="FT72">
        <v>100.336</v>
      </c>
      <c r="FU72">
        <v>100.694</v>
      </c>
    </row>
    <row r="73" spans="1:177">
      <c r="A73">
        <v>57</v>
      </c>
      <c r="B73">
        <v>1621627780.1</v>
      </c>
      <c r="C73">
        <v>840.099999904633</v>
      </c>
      <c r="D73" t="s">
        <v>412</v>
      </c>
      <c r="E73" t="s">
        <v>413</v>
      </c>
      <c r="G73">
        <v>1621627779.1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8</v>
      </c>
      <c r="AE73">
        <v>1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295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295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295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296</v>
      </c>
      <c r="BV73">
        <v>2</v>
      </c>
      <c r="BW73">
        <v>1621627779.1</v>
      </c>
      <c r="BX73">
        <v>398.270333333333</v>
      </c>
      <c r="BY73">
        <v>420.008666666667</v>
      </c>
      <c r="BZ73">
        <v>7.68846666666667</v>
      </c>
      <c r="CA73">
        <v>0.392427666666667</v>
      </c>
      <c r="CB73">
        <v>390.034666666667</v>
      </c>
      <c r="CC73">
        <v>7.55094666666667</v>
      </c>
      <c r="CD73">
        <v>600.118333333333</v>
      </c>
      <c r="CE73">
        <v>101.215333333333</v>
      </c>
      <c r="CF73">
        <v>0.0565638</v>
      </c>
      <c r="CG73">
        <v>30.0876333333333</v>
      </c>
      <c r="CH73">
        <v>28.2454</v>
      </c>
      <c r="CI73">
        <v>999.9</v>
      </c>
      <c r="CJ73">
        <v>0</v>
      </c>
      <c r="CK73">
        <v>0</v>
      </c>
      <c r="CL73">
        <v>9940</v>
      </c>
      <c r="CM73">
        <v>0</v>
      </c>
      <c r="CN73">
        <v>2.48776</v>
      </c>
      <c r="CO73">
        <v>599.924333333333</v>
      </c>
      <c r="CP73">
        <v>0.933001</v>
      </c>
      <c r="CQ73">
        <v>0.0669989333333333</v>
      </c>
      <c r="CR73">
        <v>0</v>
      </c>
      <c r="CS73">
        <v>901.381</v>
      </c>
      <c r="CT73">
        <v>4.99951</v>
      </c>
      <c r="CU73">
        <v>5296.43</v>
      </c>
      <c r="CV73">
        <v>4813.49</v>
      </c>
      <c r="CW73">
        <v>35.562</v>
      </c>
      <c r="CX73">
        <v>39.0413333333333</v>
      </c>
      <c r="CY73">
        <v>37.687</v>
      </c>
      <c r="CZ73">
        <v>38.812</v>
      </c>
      <c r="DA73">
        <v>38.437</v>
      </c>
      <c r="DB73">
        <v>555.066666666667</v>
      </c>
      <c r="DC73">
        <v>39.86</v>
      </c>
      <c r="DD73">
        <v>0</v>
      </c>
      <c r="DE73">
        <v>1621627784.1</v>
      </c>
      <c r="DF73">
        <v>0</v>
      </c>
      <c r="DG73">
        <v>902.642346153846</v>
      </c>
      <c r="DH73">
        <v>-12.4459829012975</v>
      </c>
      <c r="DI73">
        <v>-64.2177776763199</v>
      </c>
      <c r="DJ73">
        <v>5303.35192307692</v>
      </c>
      <c r="DK73">
        <v>15</v>
      </c>
      <c r="DL73">
        <v>1621626892</v>
      </c>
      <c r="DM73" t="s">
        <v>297</v>
      </c>
      <c r="DN73">
        <v>1621626875.5</v>
      </c>
      <c r="DO73">
        <v>1621626892</v>
      </c>
      <c r="DP73">
        <v>2</v>
      </c>
      <c r="DQ73">
        <v>-0.088</v>
      </c>
      <c r="DR73">
        <v>0.038</v>
      </c>
      <c r="DS73">
        <v>8.382</v>
      </c>
      <c r="DT73">
        <v>0.051</v>
      </c>
      <c r="DU73">
        <v>420</v>
      </c>
      <c r="DV73">
        <v>0</v>
      </c>
      <c r="DW73">
        <v>0.49</v>
      </c>
      <c r="DX73">
        <v>0.06</v>
      </c>
      <c r="DY73">
        <v>-21.7216658536585</v>
      </c>
      <c r="DZ73">
        <v>0.024443205574864</v>
      </c>
      <c r="EA73">
        <v>0.0897862328785161</v>
      </c>
      <c r="EB73">
        <v>1</v>
      </c>
      <c r="EC73">
        <v>903.155787878788</v>
      </c>
      <c r="ED73">
        <v>-11.6760897490072</v>
      </c>
      <c r="EE73">
        <v>1.12505921076709</v>
      </c>
      <c r="EF73">
        <v>0</v>
      </c>
      <c r="EG73">
        <v>7.21675268292683</v>
      </c>
      <c r="EH73">
        <v>0.492933867595831</v>
      </c>
      <c r="EI73">
        <v>0.0487140220722991</v>
      </c>
      <c r="EJ73">
        <v>0</v>
      </c>
      <c r="EK73">
        <v>1</v>
      </c>
      <c r="EL73">
        <v>3</v>
      </c>
      <c r="EM73" t="s">
        <v>314</v>
      </c>
      <c r="EN73">
        <v>100</v>
      </c>
      <c r="EO73">
        <v>100</v>
      </c>
      <c r="EP73">
        <v>8.236</v>
      </c>
      <c r="EQ73">
        <v>0.1376</v>
      </c>
      <c r="ER73">
        <v>5.07444362199048</v>
      </c>
      <c r="ES73">
        <v>0.0095515401478521</v>
      </c>
      <c r="ET73">
        <v>-4.08282145803731e-06</v>
      </c>
      <c r="EU73">
        <v>9.61633180237613e-10</v>
      </c>
      <c r="EV73">
        <v>0.0475103132414239</v>
      </c>
      <c r="EW73">
        <v>0.00964955815971448</v>
      </c>
      <c r="EX73">
        <v>0.000351754833574242</v>
      </c>
      <c r="EY73">
        <v>-6.74969522547015e-06</v>
      </c>
      <c r="EZ73">
        <v>-4</v>
      </c>
      <c r="FA73">
        <v>2054</v>
      </c>
      <c r="FB73">
        <v>1</v>
      </c>
      <c r="FC73">
        <v>24</v>
      </c>
      <c r="FD73">
        <v>15.1</v>
      </c>
      <c r="FE73">
        <v>14.8</v>
      </c>
      <c r="FF73">
        <v>2</v>
      </c>
      <c r="FG73">
        <v>632.092</v>
      </c>
      <c r="FH73">
        <v>388.475</v>
      </c>
      <c r="FI73">
        <v>36.3495</v>
      </c>
      <c r="FJ73">
        <v>25.2682</v>
      </c>
      <c r="FK73">
        <v>30.0004</v>
      </c>
      <c r="FL73">
        <v>25.3466</v>
      </c>
      <c r="FM73">
        <v>25.3305</v>
      </c>
      <c r="FN73">
        <v>20.9695</v>
      </c>
      <c r="FO73">
        <v>100</v>
      </c>
      <c r="FP73">
        <v>0</v>
      </c>
      <c r="FQ73">
        <v>36.38</v>
      </c>
      <c r="FR73">
        <v>420</v>
      </c>
      <c r="FS73">
        <v>0</v>
      </c>
      <c r="FT73">
        <v>100.332</v>
      </c>
      <c r="FU73">
        <v>100.689</v>
      </c>
    </row>
    <row r="74" spans="1:177">
      <c r="A74">
        <v>58</v>
      </c>
      <c r="B74">
        <v>1621627795.1</v>
      </c>
      <c r="C74">
        <v>855.099999904633</v>
      </c>
      <c r="D74" t="s">
        <v>414</v>
      </c>
      <c r="E74" t="s">
        <v>415</v>
      </c>
      <c r="G74">
        <v>1621627794.1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8</v>
      </c>
      <c r="AE74">
        <v>1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295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295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295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296</v>
      </c>
      <c r="BV74">
        <v>2</v>
      </c>
      <c r="BW74">
        <v>1621627794.1</v>
      </c>
      <c r="BX74">
        <v>398.325</v>
      </c>
      <c r="BY74">
        <v>419.995</v>
      </c>
      <c r="BZ74">
        <v>7.81879333333333</v>
      </c>
      <c r="CA74">
        <v>0.392229</v>
      </c>
      <c r="CB74">
        <v>390.089</v>
      </c>
      <c r="CC74">
        <v>7.67949</v>
      </c>
      <c r="CD74">
        <v>599.91</v>
      </c>
      <c r="CE74">
        <v>101.209666666667</v>
      </c>
      <c r="CF74">
        <v>0.0553633333333333</v>
      </c>
      <c r="CG74">
        <v>30.4381666666667</v>
      </c>
      <c r="CH74">
        <v>28.5708666666667</v>
      </c>
      <c r="CI74">
        <v>999.9</v>
      </c>
      <c r="CJ74">
        <v>0</v>
      </c>
      <c r="CK74">
        <v>0</v>
      </c>
      <c r="CL74">
        <v>10061.6666666667</v>
      </c>
      <c r="CM74">
        <v>0</v>
      </c>
      <c r="CN74">
        <v>2.48776</v>
      </c>
      <c r="CO74">
        <v>600.133333333333</v>
      </c>
      <c r="CP74">
        <v>0.933007333333333</v>
      </c>
      <c r="CQ74">
        <v>0.0669926</v>
      </c>
      <c r="CR74">
        <v>0</v>
      </c>
      <c r="CS74">
        <v>898.688</v>
      </c>
      <c r="CT74">
        <v>4.99951</v>
      </c>
      <c r="CU74">
        <v>5282.14666666667</v>
      </c>
      <c r="CV74">
        <v>4815.19</v>
      </c>
      <c r="CW74">
        <v>35.562</v>
      </c>
      <c r="CX74">
        <v>39.062</v>
      </c>
      <c r="CY74">
        <v>37.75</v>
      </c>
      <c r="CZ74">
        <v>38.812</v>
      </c>
      <c r="DA74">
        <v>38.5</v>
      </c>
      <c r="DB74">
        <v>555.26</v>
      </c>
      <c r="DC74">
        <v>39.87</v>
      </c>
      <c r="DD74">
        <v>0</v>
      </c>
      <c r="DE74">
        <v>1621627799.1</v>
      </c>
      <c r="DF74">
        <v>0</v>
      </c>
      <c r="DG74">
        <v>899.7282</v>
      </c>
      <c r="DH74">
        <v>-10.7548461571843</v>
      </c>
      <c r="DI74">
        <v>-68.950769274632</v>
      </c>
      <c r="DJ74">
        <v>5287.6316</v>
      </c>
      <c r="DK74">
        <v>15</v>
      </c>
      <c r="DL74">
        <v>1621626892</v>
      </c>
      <c r="DM74" t="s">
        <v>297</v>
      </c>
      <c r="DN74">
        <v>1621626875.5</v>
      </c>
      <c r="DO74">
        <v>1621626892</v>
      </c>
      <c r="DP74">
        <v>2</v>
      </c>
      <c r="DQ74">
        <v>-0.088</v>
      </c>
      <c r="DR74">
        <v>0.038</v>
      </c>
      <c r="DS74">
        <v>8.382</v>
      </c>
      <c r="DT74">
        <v>0.051</v>
      </c>
      <c r="DU74">
        <v>420</v>
      </c>
      <c r="DV74">
        <v>0</v>
      </c>
      <c r="DW74">
        <v>0.49</v>
      </c>
      <c r="DX74">
        <v>0.06</v>
      </c>
      <c r="DY74">
        <v>-21.6732243902439</v>
      </c>
      <c r="DZ74">
        <v>0.370082926829234</v>
      </c>
      <c r="EA74">
        <v>0.113098227931359</v>
      </c>
      <c r="EB74">
        <v>1</v>
      </c>
      <c r="EC74">
        <v>900.297757575758</v>
      </c>
      <c r="ED74">
        <v>-11.0163545745821</v>
      </c>
      <c r="EE74">
        <v>1.06377694831949</v>
      </c>
      <c r="EF74">
        <v>0</v>
      </c>
      <c r="EG74">
        <v>7.34215634146342</v>
      </c>
      <c r="EH74">
        <v>0.507776864111501</v>
      </c>
      <c r="EI74">
        <v>0.0501645036662232</v>
      </c>
      <c r="EJ74">
        <v>0</v>
      </c>
      <c r="EK74">
        <v>1</v>
      </c>
      <c r="EL74">
        <v>3</v>
      </c>
      <c r="EM74" t="s">
        <v>314</v>
      </c>
      <c r="EN74">
        <v>100</v>
      </c>
      <c r="EO74">
        <v>100</v>
      </c>
      <c r="EP74">
        <v>8.237</v>
      </c>
      <c r="EQ74">
        <v>0.1394</v>
      </c>
      <c r="ER74">
        <v>5.07444362199048</v>
      </c>
      <c r="ES74">
        <v>0.0095515401478521</v>
      </c>
      <c r="ET74">
        <v>-4.08282145803731e-06</v>
      </c>
      <c r="EU74">
        <v>9.61633180237613e-10</v>
      </c>
      <c r="EV74">
        <v>0.0475103132414239</v>
      </c>
      <c r="EW74">
        <v>0.00964955815971448</v>
      </c>
      <c r="EX74">
        <v>0.000351754833574242</v>
      </c>
      <c r="EY74">
        <v>-6.74969522547015e-06</v>
      </c>
      <c r="EZ74">
        <v>-4</v>
      </c>
      <c r="FA74">
        <v>2054</v>
      </c>
      <c r="FB74">
        <v>1</v>
      </c>
      <c r="FC74">
        <v>24</v>
      </c>
      <c r="FD74">
        <v>15.3</v>
      </c>
      <c r="FE74">
        <v>15.1</v>
      </c>
      <c r="FF74">
        <v>2</v>
      </c>
      <c r="FG74">
        <v>633.487</v>
      </c>
      <c r="FH74">
        <v>387.513</v>
      </c>
      <c r="FI74">
        <v>36.8492</v>
      </c>
      <c r="FJ74">
        <v>25.2895</v>
      </c>
      <c r="FK74">
        <v>30.0006</v>
      </c>
      <c r="FL74">
        <v>25.353</v>
      </c>
      <c r="FM74">
        <v>25.3368</v>
      </c>
      <c r="FN74">
        <v>20.9719</v>
      </c>
      <c r="FO74">
        <v>100</v>
      </c>
      <c r="FP74">
        <v>0</v>
      </c>
      <c r="FQ74">
        <v>36.85</v>
      </c>
      <c r="FR74">
        <v>420</v>
      </c>
      <c r="FS74">
        <v>0</v>
      </c>
      <c r="FT74">
        <v>100.331</v>
      </c>
      <c r="FU74">
        <v>100.686</v>
      </c>
    </row>
    <row r="75" spans="1:177">
      <c r="A75">
        <v>59</v>
      </c>
      <c r="B75">
        <v>1621627810.1</v>
      </c>
      <c r="C75">
        <v>870.099999904633</v>
      </c>
      <c r="D75" t="s">
        <v>416</v>
      </c>
      <c r="E75" t="s">
        <v>417</v>
      </c>
      <c r="G75">
        <v>1621627809.1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7</v>
      </c>
      <c r="AE75">
        <v>1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295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295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295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296</v>
      </c>
      <c r="BV75">
        <v>2</v>
      </c>
      <c r="BW75">
        <v>1621627809.1</v>
      </c>
      <c r="BX75">
        <v>398.354</v>
      </c>
      <c r="BY75">
        <v>419.946666666667</v>
      </c>
      <c r="BZ75">
        <v>7.95940666666667</v>
      </c>
      <c r="CA75">
        <v>0.392178333333333</v>
      </c>
      <c r="CB75">
        <v>390.117666666667</v>
      </c>
      <c r="CC75">
        <v>7.81818333333333</v>
      </c>
      <c r="CD75">
        <v>599.909666666667</v>
      </c>
      <c r="CE75">
        <v>101.207666666667</v>
      </c>
      <c r="CF75">
        <v>0.0562761333333333</v>
      </c>
      <c r="CG75">
        <v>30.7955</v>
      </c>
      <c r="CH75">
        <v>28.8874</v>
      </c>
      <c r="CI75">
        <v>999.9</v>
      </c>
      <c r="CJ75">
        <v>0</v>
      </c>
      <c r="CK75">
        <v>0</v>
      </c>
      <c r="CL75">
        <v>10011.6666666667</v>
      </c>
      <c r="CM75">
        <v>0</v>
      </c>
      <c r="CN75">
        <v>2.48776</v>
      </c>
      <c r="CO75">
        <v>600.018666666667</v>
      </c>
      <c r="CP75">
        <v>0.932984333333333</v>
      </c>
      <c r="CQ75">
        <v>0.0670157666666667</v>
      </c>
      <c r="CR75">
        <v>0</v>
      </c>
      <c r="CS75">
        <v>895.800666666667</v>
      </c>
      <c r="CT75">
        <v>4.99951</v>
      </c>
      <c r="CU75">
        <v>5266.51</v>
      </c>
      <c r="CV75">
        <v>4814.22666666667</v>
      </c>
      <c r="CW75">
        <v>35.625</v>
      </c>
      <c r="CX75">
        <v>39.062</v>
      </c>
      <c r="CY75">
        <v>37.7913333333333</v>
      </c>
      <c r="CZ75">
        <v>38.854</v>
      </c>
      <c r="DA75">
        <v>38.562</v>
      </c>
      <c r="DB75">
        <v>555.146666666667</v>
      </c>
      <c r="DC75">
        <v>39.8766666666667</v>
      </c>
      <c r="DD75">
        <v>0</v>
      </c>
      <c r="DE75">
        <v>1621627814.1</v>
      </c>
      <c r="DF75">
        <v>0</v>
      </c>
      <c r="DG75">
        <v>896.919076923077</v>
      </c>
      <c r="DH75">
        <v>-10.5929572746829</v>
      </c>
      <c r="DI75">
        <v>-57.6728205051525</v>
      </c>
      <c r="DJ75">
        <v>5272.27730769231</v>
      </c>
      <c r="DK75">
        <v>15</v>
      </c>
      <c r="DL75">
        <v>1621626892</v>
      </c>
      <c r="DM75" t="s">
        <v>297</v>
      </c>
      <c r="DN75">
        <v>1621626875.5</v>
      </c>
      <c r="DO75">
        <v>1621626892</v>
      </c>
      <c r="DP75">
        <v>2</v>
      </c>
      <c r="DQ75">
        <v>-0.088</v>
      </c>
      <c r="DR75">
        <v>0.038</v>
      </c>
      <c r="DS75">
        <v>8.382</v>
      </c>
      <c r="DT75">
        <v>0.051</v>
      </c>
      <c r="DU75">
        <v>420</v>
      </c>
      <c r="DV75">
        <v>0</v>
      </c>
      <c r="DW75">
        <v>0.49</v>
      </c>
      <c r="DX75">
        <v>0.06</v>
      </c>
      <c r="DY75">
        <v>-21.6146707317073</v>
      </c>
      <c r="DZ75">
        <v>-0.0121965156793902</v>
      </c>
      <c r="EA75">
        <v>0.0825687865311145</v>
      </c>
      <c r="EB75">
        <v>1</v>
      </c>
      <c r="EC75">
        <v>897.445878787879</v>
      </c>
      <c r="ED75">
        <v>-11.4944008447718</v>
      </c>
      <c r="EE75">
        <v>1.1160929079817</v>
      </c>
      <c r="EF75">
        <v>0</v>
      </c>
      <c r="EG75">
        <v>7.47658902439024</v>
      </c>
      <c r="EH75">
        <v>0.566316376306612</v>
      </c>
      <c r="EI75">
        <v>0.0559394660981035</v>
      </c>
      <c r="EJ75">
        <v>0</v>
      </c>
      <c r="EK75">
        <v>1</v>
      </c>
      <c r="EL75">
        <v>3</v>
      </c>
      <c r="EM75" t="s">
        <v>314</v>
      </c>
      <c r="EN75">
        <v>100</v>
      </c>
      <c r="EO75">
        <v>100</v>
      </c>
      <c r="EP75">
        <v>8.236</v>
      </c>
      <c r="EQ75">
        <v>0.1412</v>
      </c>
      <c r="ER75">
        <v>5.07444362199048</v>
      </c>
      <c r="ES75">
        <v>0.0095515401478521</v>
      </c>
      <c r="ET75">
        <v>-4.08282145803731e-06</v>
      </c>
      <c r="EU75">
        <v>9.61633180237613e-10</v>
      </c>
      <c r="EV75">
        <v>0.0475103132414239</v>
      </c>
      <c r="EW75">
        <v>0.00964955815971448</v>
      </c>
      <c r="EX75">
        <v>0.000351754833574242</v>
      </c>
      <c r="EY75">
        <v>-6.74969522547015e-06</v>
      </c>
      <c r="EZ75">
        <v>-4</v>
      </c>
      <c r="FA75">
        <v>2054</v>
      </c>
      <c r="FB75">
        <v>1</v>
      </c>
      <c r="FC75">
        <v>24</v>
      </c>
      <c r="FD75">
        <v>15.6</v>
      </c>
      <c r="FE75">
        <v>15.3</v>
      </c>
      <c r="FF75">
        <v>2</v>
      </c>
      <c r="FG75">
        <v>634.004</v>
      </c>
      <c r="FH75">
        <v>387.45</v>
      </c>
      <c r="FI75">
        <v>37.3443</v>
      </c>
      <c r="FJ75">
        <v>25.3107</v>
      </c>
      <c r="FK75">
        <v>30.0004</v>
      </c>
      <c r="FL75">
        <v>25.3593</v>
      </c>
      <c r="FM75">
        <v>25.3431</v>
      </c>
      <c r="FN75">
        <v>20.9751</v>
      </c>
      <c r="FO75">
        <v>100</v>
      </c>
      <c r="FP75">
        <v>0</v>
      </c>
      <c r="FQ75">
        <v>37.39</v>
      </c>
      <c r="FR75">
        <v>420</v>
      </c>
      <c r="FS75">
        <v>0</v>
      </c>
      <c r="FT75">
        <v>100.327</v>
      </c>
      <c r="FU75">
        <v>100.686</v>
      </c>
    </row>
    <row r="76" spans="1:177">
      <c r="A76">
        <v>60</v>
      </c>
      <c r="B76">
        <v>1621627825.1</v>
      </c>
      <c r="C76">
        <v>885.099999904633</v>
      </c>
      <c r="D76" t="s">
        <v>418</v>
      </c>
      <c r="E76" t="s">
        <v>419</v>
      </c>
      <c r="G76">
        <v>1621627824.1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8</v>
      </c>
      <c r="AE76">
        <v>1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295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295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295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296</v>
      </c>
      <c r="BV76">
        <v>2</v>
      </c>
      <c r="BW76">
        <v>1621627824.1</v>
      </c>
      <c r="BX76">
        <v>398.467333333333</v>
      </c>
      <c r="BY76">
        <v>419.886666666667</v>
      </c>
      <c r="BZ76">
        <v>8.10699666666667</v>
      </c>
      <c r="CA76">
        <v>0.392226</v>
      </c>
      <c r="CB76">
        <v>390.230666666667</v>
      </c>
      <c r="CC76">
        <v>7.96374</v>
      </c>
      <c r="CD76">
        <v>600.097333333333</v>
      </c>
      <c r="CE76">
        <v>101.207</v>
      </c>
      <c r="CF76">
        <v>0.0569284333333333</v>
      </c>
      <c r="CG76">
        <v>31.1421666666667</v>
      </c>
      <c r="CH76">
        <v>29.2315666666667</v>
      </c>
      <c r="CI76">
        <v>999.9</v>
      </c>
      <c r="CJ76">
        <v>0</v>
      </c>
      <c r="CK76">
        <v>0</v>
      </c>
      <c r="CL76">
        <v>9963.33333333333</v>
      </c>
      <c r="CM76">
        <v>0</v>
      </c>
      <c r="CN76">
        <v>2.48776</v>
      </c>
      <c r="CO76">
        <v>600.114</v>
      </c>
      <c r="CP76">
        <v>0.93299</v>
      </c>
      <c r="CQ76">
        <v>0.0670098</v>
      </c>
      <c r="CR76">
        <v>0</v>
      </c>
      <c r="CS76">
        <v>893.115666666667</v>
      </c>
      <c r="CT76">
        <v>4.99951</v>
      </c>
      <c r="CU76">
        <v>5253.15666666667</v>
      </c>
      <c r="CV76">
        <v>4815.00666666667</v>
      </c>
      <c r="CW76">
        <v>35.687</v>
      </c>
      <c r="CX76">
        <v>39.062</v>
      </c>
      <c r="CY76">
        <v>37.812</v>
      </c>
      <c r="CZ76">
        <v>38.875</v>
      </c>
      <c r="DA76">
        <v>38.625</v>
      </c>
      <c r="DB76">
        <v>555.236666666667</v>
      </c>
      <c r="DC76">
        <v>39.88</v>
      </c>
      <c r="DD76">
        <v>0</v>
      </c>
      <c r="DE76">
        <v>1621627829.1</v>
      </c>
      <c r="DF76">
        <v>0</v>
      </c>
      <c r="DG76">
        <v>894.23196</v>
      </c>
      <c r="DH76">
        <v>-10.0401538719108</v>
      </c>
      <c r="DI76">
        <v>-57.5192308441819</v>
      </c>
      <c r="DJ76">
        <v>5257.75</v>
      </c>
      <c r="DK76">
        <v>15</v>
      </c>
      <c r="DL76">
        <v>1621626892</v>
      </c>
      <c r="DM76" t="s">
        <v>297</v>
      </c>
      <c r="DN76">
        <v>1621626875.5</v>
      </c>
      <c r="DO76">
        <v>1621626892</v>
      </c>
      <c r="DP76">
        <v>2</v>
      </c>
      <c r="DQ76">
        <v>-0.088</v>
      </c>
      <c r="DR76">
        <v>0.038</v>
      </c>
      <c r="DS76">
        <v>8.382</v>
      </c>
      <c r="DT76">
        <v>0.051</v>
      </c>
      <c r="DU76">
        <v>420</v>
      </c>
      <c r="DV76">
        <v>0</v>
      </c>
      <c r="DW76">
        <v>0.49</v>
      </c>
      <c r="DX76">
        <v>0.06</v>
      </c>
      <c r="DY76">
        <v>-21.5694878048781</v>
      </c>
      <c r="DZ76">
        <v>0.3467331010453</v>
      </c>
      <c r="EA76">
        <v>0.10688647087521</v>
      </c>
      <c r="EB76">
        <v>1</v>
      </c>
      <c r="EC76">
        <v>894.752333333333</v>
      </c>
      <c r="ED76">
        <v>-10.3557375492318</v>
      </c>
      <c r="EE76">
        <v>1.00769910933249</v>
      </c>
      <c r="EF76">
        <v>0</v>
      </c>
      <c r="EG76">
        <v>7.62033682926829</v>
      </c>
      <c r="EH76">
        <v>0.582310243902427</v>
      </c>
      <c r="EI76">
        <v>0.0575994431476735</v>
      </c>
      <c r="EJ76">
        <v>0</v>
      </c>
      <c r="EK76">
        <v>1</v>
      </c>
      <c r="EL76">
        <v>3</v>
      </c>
      <c r="EM76" t="s">
        <v>314</v>
      </c>
      <c r="EN76">
        <v>100</v>
      </c>
      <c r="EO76">
        <v>100</v>
      </c>
      <c r="EP76">
        <v>8.237</v>
      </c>
      <c r="EQ76">
        <v>0.1434</v>
      </c>
      <c r="ER76">
        <v>5.07444362199048</v>
      </c>
      <c r="ES76">
        <v>0.0095515401478521</v>
      </c>
      <c r="ET76">
        <v>-4.08282145803731e-06</v>
      </c>
      <c r="EU76">
        <v>9.61633180237613e-10</v>
      </c>
      <c r="EV76">
        <v>0.0475103132414239</v>
      </c>
      <c r="EW76">
        <v>0.00964955815971448</v>
      </c>
      <c r="EX76">
        <v>0.000351754833574242</v>
      </c>
      <c r="EY76">
        <v>-6.74969522547015e-06</v>
      </c>
      <c r="EZ76">
        <v>-4</v>
      </c>
      <c r="FA76">
        <v>2054</v>
      </c>
      <c r="FB76">
        <v>1</v>
      </c>
      <c r="FC76">
        <v>24</v>
      </c>
      <c r="FD76">
        <v>15.8</v>
      </c>
      <c r="FE76">
        <v>15.6</v>
      </c>
      <c r="FF76">
        <v>2</v>
      </c>
      <c r="FG76">
        <v>632.359</v>
      </c>
      <c r="FH76">
        <v>387.411</v>
      </c>
      <c r="FI76">
        <v>37.8368</v>
      </c>
      <c r="FJ76">
        <v>25.3342</v>
      </c>
      <c r="FK76">
        <v>30.001</v>
      </c>
      <c r="FL76">
        <v>25.3699</v>
      </c>
      <c r="FM76">
        <v>25.3537</v>
      </c>
      <c r="FN76">
        <v>20.9762</v>
      </c>
      <c r="FO76">
        <v>100</v>
      </c>
      <c r="FP76">
        <v>0</v>
      </c>
      <c r="FQ76">
        <v>37.86</v>
      </c>
      <c r="FR76">
        <v>420</v>
      </c>
      <c r="FS76">
        <v>0</v>
      </c>
      <c r="FT76">
        <v>100.327</v>
      </c>
      <c r="FU76">
        <v>100.686</v>
      </c>
    </row>
    <row r="77" spans="1:177">
      <c r="A77">
        <v>61</v>
      </c>
      <c r="B77">
        <v>1621627840.1</v>
      </c>
      <c r="C77">
        <v>900.099999904633</v>
      </c>
      <c r="D77" t="s">
        <v>420</v>
      </c>
      <c r="E77" t="s">
        <v>421</v>
      </c>
      <c r="G77">
        <v>1621627839.1</v>
      </c>
      <c r="H77">
        <f>CD77*AF77*(BZ77-CA77)/(100*BS77*(1000-AF77*BZ77))</f>
        <v>0</v>
      </c>
      <c r="I77">
        <f>CD77*AF77*(BY77-BX77*(1000-AF77*CA77)/(1000-AF77*BZ77))/(100*BS77)</f>
        <v>0</v>
      </c>
      <c r="J77">
        <f>BX77 - IF(AF77&gt;1, I77*BS77*100.0/(AH77*CL77), 0)</f>
        <v>0</v>
      </c>
      <c r="K77">
        <f>((Q77-H77/2)*J77-I77)/(Q77+H77/2)</f>
        <v>0</v>
      </c>
      <c r="L77">
        <f>K77*(CE77+CF77)/1000.0</f>
        <v>0</v>
      </c>
      <c r="M77">
        <f>(BX77 - IF(AF77&gt;1, I77*BS77*100.0/(AH77*CL77), 0))*(CE77+CF77)/1000.0</f>
        <v>0</v>
      </c>
      <c r="N77">
        <f>2.0/((1/P77-1/O77)+SIGN(P77)*SQRT((1/P77-1/O77)*(1/P77-1/O77) + 4*BT77/((BT77+1)*(BT77+1))*(2*1/P77*1/O77-1/O77*1/O77)))</f>
        <v>0</v>
      </c>
      <c r="O77">
        <f>IF(LEFT(BU77,1)&lt;&gt;"0",IF(LEFT(BU77,1)="1",3.0,BV77),$D$5+$E$5*(CL77*CE77/($K$5*1000))+$F$5*(CL77*CE77/($K$5*1000))*MAX(MIN(BS77,$J$5),$I$5)*MAX(MIN(BS77,$J$5),$I$5)+$G$5*MAX(MIN(BS77,$J$5),$I$5)*(CL77*CE77/($K$5*1000))+$H$5*(CL77*CE77/($K$5*1000))*(CL77*CE77/($K$5*1000)))</f>
        <v>0</v>
      </c>
      <c r="P77">
        <f>H77*(1000-(1000*0.61365*exp(17.502*T77/(240.97+T77))/(CE77+CF77)+BZ77)/2)/(1000*0.61365*exp(17.502*T77/(240.97+T77))/(CE77+CF77)-BZ77)</f>
        <v>0</v>
      </c>
      <c r="Q77">
        <f>1/((BT77+1)/(N77/1.6)+1/(O77/1.37)) + BT77/((BT77+1)/(N77/1.6) + BT77/(O77/1.37))</f>
        <v>0</v>
      </c>
      <c r="R77">
        <f>(BP77*BR77)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BZ77*(CE77+CF77)/1000</f>
        <v>0</v>
      </c>
      <c r="X77">
        <f>0.61365*exp(17.502*CG77/(240.97+CG77))</f>
        <v>0</v>
      </c>
      <c r="Y77">
        <f>(U77-BZ77*(CE77+CF77)/1000)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7</v>
      </c>
      <c r="AE77">
        <v>1</v>
      </c>
      <c r="AF77">
        <f>IF(AD77*$H$13&gt;=AH77,1.0,(AH77/(AH77-AD77*$H$13)))</f>
        <v>0</v>
      </c>
      <c r="AG77">
        <f>(AF77-1)*100</f>
        <v>0</v>
      </c>
      <c r="AH77">
        <f>MAX(0,($B$13+$C$13*CL77)/(1+$D$13*CL77)*CE77/(CG77+273)*$E$13)</f>
        <v>0</v>
      </c>
      <c r="AI77" t="s">
        <v>295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295</v>
      </c>
      <c r="AP77">
        <v>0</v>
      </c>
      <c r="AQ77">
        <v>0</v>
      </c>
      <c r="AR77">
        <f>1-AP77/AQ77</f>
        <v>0</v>
      </c>
      <c r="AS77">
        <v>0.5</v>
      </c>
      <c r="AT77">
        <f>BP77</f>
        <v>0</v>
      </c>
      <c r="AU77">
        <f>I77</f>
        <v>0</v>
      </c>
      <c r="AV77">
        <f>AR77*AS77*AT77</f>
        <v>0</v>
      </c>
      <c r="AW77">
        <f>BB77/AQ77</f>
        <v>0</v>
      </c>
      <c r="AX77">
        <f>(AU77-AN77)/AT77</f>
        <v>0</v>
      </c>
      <c r="AY77">
        <f>(AK77-AQ77)/AQ77</f>
        <v>0</v>
      </c>
      <c r="AZ77" t="s">
        <v>295</v>
      </c>
      <c r="BA77">
        <v>0</v>
      </c>
      <c r="BB77">
        <f>AQ77-BA77</f>
        <v>0</v>
      </c>
      <c r="BC77">
        <f>(AQ77-AP77)/(AQ77-BA77)</f>
        <v>0</v>
      </c>
      <c r="BD77">
        <f>(AK77-AQ77)/(AK77-BA77)</f>
        <v>0</v>
      </c>
      <c r="BE77">
        <f>(AQ77-AP77)/(AQ77-AJ77)</f>
        <v>0</v>
      </c>
      <c r="BF77">
        <f>(AK77-AQ77)/(AK77-AJ77)</f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f>$B$11*CM77+$C$11*CN77+$F$11*CO77*(1-CR77)</f>
        <v>0</v>
      </c>
      <c r="BP77">
        <f>BO77*BQ77</f>
        <v>0</v>
      </c>
      <c r="BQ77">
        <f>($B$11*$D$9+$C$11*$D$9+$F$11*((DB77+CT77)/MAX(DB77+CT77+DC77, 0.1)*$I$9+DC77/MAX(DB77+CT77+DC77, 0.1)*$J$9))/($B$11+$C$11+$F$11)</f>
        <v>0</v>
      </c>
      <c r="BR77">
        <f>($B$11*$K$9+$C$11*$K$9+$F$11*((DB77+CT77)/MAX(DB77+CT77+DC77, 0.1)*$P$9+DC77/MAX(DB77+CT77+DC77, 0.1)*$Q$9))/($B$11+$C$11+$F$11)</f>
        <v>0</v>
      </c>
      <c r="BS77">
        <v>6</v>
      </c>
      <c r="BT77">
        <v>0.5</v>
      </c>
      <c r="BU77" t="s">
        <v>296</v>
      </c>
      <c r="BV77">
        <v>2</v>
      </c>
      <c r="BW77">
        <v>1621627839.1</v>
      </c>
      <c r="BX77">
        <v>398.455</v>
      </c>
      <c r="BY77">
        <v>419.932</v>
      </c>
      <c r="BZ77">
        <v>8.25746666666667</v>
      </c>
      <c r="CA77">
        <v>0.392324666666667</v>
      </c>
      <c r="CB77">
        <v>390.218</v>
      </c>
      <c r="CC77">
        <v>8.11213333333333</v>
      </c>
      <c r="CD77">
        <v>599.946666666667</v>
      </c>
      <c r="CE77">
        <v>101.206666666667</v>
      </c>
      <c r="CF77">
        <v>0.0561061666666667</v>
      </c>
      <c r="CG77">
        <v>31.4914</v>
      </c>
      <c r="CH77">
        <v>29.5349</v>
      </c>
      <c r="CI77">
        <v>999.9</v>
      </c>
      <c r="CJ77">
        <v>0</v>
      </c>
      <c r="CK77">
        <v>0</v>
      </c>
      <c r="CL77">
        <v>10038.3333333333</v>
      </c>
      <c r="CM77">
        <v>0</v>
      </c>
      <c r="CN77">
        <v>2.43122</v>
      </c>
      <c r="CO77">
        <v>599.993333333333</v>
      </c>
      <c r="CP77">
        <v>0.932995666666667</v>
      </c>
      <c r="CQ77">
        <v>0.0670042666666667</v>
      </c>
      <c r="CR77">
        <v>0</v>
      </c>
      <c r="CS77">
        <v>890.466666666667</v>
      </c>
      <c r="CT77">
        <v>4.99951</v>
      </c>
      <c r="CU77">
        <v>5235.34</v>
      </c>
      <c r="CV77">
        <v>4814.04</v>
      </c>
      <c r="CW77">
        <v>35.687</v>
      </c>
      <c r="CX77">
        <v>39.125</v>
      </c>
      <c r="CY77">
        <v>37.812</v>
      </c>
      <c r="CZ77">
        <v>38.875</v>
      </c>
      <c r="DA77">
        <v>38.687</v>
      </c>
      <c r="DB77">
        <v>555.123333333333</v>
      </c>
      <c r="DC77">
        <v>39.8666666666667</v>
      </c>
      <c r="DD77">
        <v>0</v>
      </c>
      <c r="DE77">
        <v>1621627844.1</v>
      </c>
      <c r="DF77">
        <v>0</v>
      </c>
      <c r="DG77">
        <v>891.735153846154</v>
      </c>
      <c r="DH77">
        <v>-10.9913846108476</v>
      </c>
      <c r="DI77">
        <v>-60.9268375947904</v>
      </c>
      <c r="DJ77">
        <v>5242.13884615385</v>
      </c>
      <c r="DK77">
        <v>15</v>
      </c>
      <c r="DL77">
        <v>1621626892</v>
      </c>
      <c r="DM77" t="s">
        <v>297</v>
      </c>
      <c r="DN77">
        <v>1621626875.5</v>
      </c>
      <c r="DO77">
        <v>1621626892</v>
      </c>
      <c r="DP77">
        <v>2</v>
      </c>
      <c r="DQ77">
        <v>-0.088</v>
      </c>
      <c r="DR77">
        <v>0.038</v>
      </c>
      <c r="DS77">
        <v>8.382</v>
      </c>
      <c r="DT77">
        <v>0.051</v>
      </c>
      <c r="DU77">
        <v>420</v>
      </c>
      <c r="DV77">
        <v>0</v>
      </c>
      <c r="DW77">
        <v>0.49</v>
      </c>
      <c r="DX77">
        <v>0.06</v>
      </c>
      <c r="DY77">
        <v>-21.5232292682927</v>
      </c>
      <c r="DZ77">
        <v>0.465909407665486</v>
      </c>
      <c r="EA77">
        <v>0.10123676726272</v>
      </c>
      <c r="EB77">
        <v>1</v>
      </c>
      <c r="EC77">
        <v>892.192636363636</v>
      </c>
      <c r="ED77">
        <v>-10.3907418689189</v>
      </c>
      <c r="EE77">
        <v>1.00410122084777</v>
      </c>
      <c r="EF77">
        <v>0</v>
      </c>
      <c r="EG77">
        <v>7.76863024390244</v>
      </c>
      <c r="EH77">
        <v>0.605885226480839</v>
      </c>
      <c r="EI77">
        <v>0.0598650660576504</v>
      </c>
      <c r="EJ77">
        <v>0</v>
      </c>
      <c r="EK77">
        <v>1</v>
      </c>
      <c r="EL77">
        <v>3</v>
      </c>
      <c r="EM77" t="s">
        <v>314</v>
      </c>
      <c r="EN77">
        <v>100</v>
      </c>
      <c r="EO77">
        <v>100</v>
      </c>
      <c r="EP77">
        <v>8.237</v>
      </c>
      <c r="EQ77">
        <v>0.1455</v>
      </c>
      <c r="ER77">
        <v>5.07444362199048</v>
      </c>
      <c r="ES77">
        <v>0.0095515401478521</v>
      </c>
      <c r="ET77">
        <v>-4.08282145803731e-06</v>
      </c>
      <c r="EU77">
        <v>9.61633180237613e-10</v>
      </c>
      <c r="EV77">
        <v>0.0475103132414239</v>
      </c>
      <c r="EW77">
        <v>0.00964955815971448</v>
      </c>
      <c r="EX77">
        <v>0.000351754833574242</v>
      </c>
      <c r="EY77">
        <v>-6.74969522547015e-06</v>
      </c>
      <c r="EZ77">
        <v>-4</v>
      </c>
      <c r="FA77">
        <v>2054</v>
      </c>
      <c r="FB77">
        <v>1</v>
      </c>
      <c r="FC77">
        <v>24</v>
      </c>
      <c r="FD77">
        <v>16.1</v>
      </c>
      <c r="FE77">
        <v>15.8</v>
      </c>
      <c r="FF77">
        <v>2</v>
      </c>
      <c r="FG77">
        <v>634.081</v>
      </c>
      <c r="FH77">
        <v>387.475</v>
      </c>
      <c r="FI77">
        <v>38.3391</v>
      </c>
      <c r="FJ77">
        <v>25.3593</v>
      </c>
      <c r="FK77">
        <v>30.0006</v>
      </c>
      <c r="FL77">
        <v>25.3785</v>
      </c>
      <c r="FM77">
        <v>25.3622</v>
      </c>
      <c r="FN77">
        <v>20.9765</v>
      </c>
      <c r="FO77">
        <v>100</v>
      </c>
      <c r="FP77">
        <v>0</v>
      </c>
      <c r="FQ77">
        <v>38.4</v>
      </c>
      <c r="FR77">
        <v>420</v>
      </c>
      <c r="FS77">
        <v>0</v>
      </c>
      <c r="FT77">
        <v>100.322</v>
      </c>
      <c r="FU77">
        <v>100.682</v>
      </c>
    </row>
    <row r="78" spans="1:177">
      <c r="A78">
        <v>62</v>
      </c>
      <c r="B78">
        <v>1621627855.1</v>
      </c>
      <c r="C78">
        <v>915.099999904633</v>
      </c>
      <c r="D78" t="s">
        <v>422</v>
      </c>
      <c r="E78" t="s">
        <v>423</v>
      </c>
      <c r="G78">
        <v>1621627854.1</v>
      </c>
      <c r="H78">
        <f>CD78*AF78*(BZ78-CA78)/(100*BS78*(1000-AF78*BZ78))</f>
        <v>0</v>
      </c>
      <c r="I78">
        <f>CD78*AF78*(BY78-BX78*(1000-AF78*CA78)/(1000-AF78*BZ78))/(100*BS78)</f>
        <v>0</v>
      </c>
      <c r="J78">
        <f>BX78 - IF(AF78&gt;1, I78*BS78*100.0/(AH78*CL78), 0)</f>
        <v>0</v>
      </c>
      <c r="K78">
        <f>((Q78-H78/2)*J78-I78)/(Q78+H78/2)</f>
        <v>0</v>
      </c>
      <c r="L78">
        <f>K78*(CE78+CF78)/1000.0</f>
        <v>0</v>
      </c>
      <c r="M78">
        <f>(BX78 - IF(AF78&gt;1, I78*BS78*100.0/(AH78*CL78), 0))*(CE78+CF78)/1000.0</f>
        <v>0</v>
      </c>
      <c r="N78">
        <f>2.0/((1/P78-1/O78)+SIGN(P78)*SQRT((1/P78-1/O78)*(1/P78-1/O78) + 4*BT78/((BT78+1)*(BT78+1))*(2*1/P78*1/O78-1/O78*1/O78)))</f>
        <v>0</v>
      </c>
      <c r="O78">
        <f>IF(LEFT(BU78,1)&lt;&gt;"0",IF(LEFT(BU78,1)="1",3.0,BV78),$D$5+$E$5*(CL78*CE78/($K$5*1000))+$F$5*(CL78*CE78/($K$5*1000))*MAX(MIN(BS78,$J$5),$I$5)*MAX(MIN(BS78,$J$5),$I$5)+$G$5*MAX(MIN(BS78,$J$5),$I$5)*(CL78*CE78/($K$5*1000))+$H$5*(CL78*CE78/($K$5*1000))*(CL78*CE78/($K$5*1000)))</f>
        <v>0</v>
      </c>
      <c r="P78">
        <f>H78*(1000-(1000*0.61365*exp(17.502*T78/(240.97+T78))/(CE78+CF78)+BZ78)/2)/(1000*0.61365*exp(17.502*T78/(240.97+T78))/(CE78+CF78)-BZ78)</f>
        <v>0</v>
      </c>
      <c r="Q78">
        <f>1/((BT78+1)/(N78/1.6)+1/(O78/1.37)) + BT78/((BT78+1)/(N78/1.6) + BT78/(O78/1.37))</f>
        <v>0</v>
      </c>
      <c r="R78">
        <f>(BP78*BR78)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BZ78*(CE78+CF78)/1000</f>
        <v>0</v>
      </c>
      <c r="X78">
        <f>0.61365*exp(17.502*CG78/(240.97+CG78))</f>
        <v>0</v>
      </c>
      <c r="Y78">
        <f>(U78-BZ78*(CE78+CF78)/1000)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7</v>
      </c>
      <c r="AE78">
        <v>1</v>
      </c>
      <c r="AF78">
        <f>IF(AD78*$H$13&gt;=AH78,1.0,(AH78/(AH78-AD78*$H$13)))</f>
        <v>0</v>
      </c>
      <c r="AG78">
        <f>(AF78-1)*100</f>
        <v>0</v>
      </c>
      <c r="AH78">
        <f>MAX(0,($B$13+$C$13*CL78)/(1+$D$13*CL78)*CE78/(CG78+273)*$E$13)</f>
        <v>0</v>
      </c>
      <c r="AI78" t="s">
        <v>295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295</v>
      </c>
      <c r="AP78">
        <v>0</v>
      </c>
      <c r="AQ78">
        <v>0</v>
      </c>
      <c r="AR78">
        <f>1-AP78/AQ78</f>
        <v>0</v>
      </c>
      <c r="AS78">
        <v>0.5</v>
      </c>
      <c r="AT78">
        <f>BP78</f>
        <v>0</v>
      </c>
      <c r="AU78">
        <f>I78</f>
        <v>0</v>
      </c>
      <c r="AV78">
        <f>AR78*AS78*AT78</f>
        <v>0</v>
      </c>
      <c r="AW78">
        <f>BB78/AQ78</f>
        <v>0</v>
      </c>
      <c r="AX78">
        <f>(AU78-AN78)/AT78</f>
        <v>0</v>
      </c>
      <c r="AY78">
        <f>(AK78-AQ78)/AQ78</f>
        <v>0</v>
      </c>
      <c r="AZ78" t="s">
        <v>295</v>
      </c>
      <c r="BA78">
        <v>0</v>
      </c>
      <c r="BB78">
        <f>AQ78-BA78</f>
        <v>0</v>
      </c>
      <c r="BC78">
        <f>(AQ78-AP78)/(AQ78-BA78)</f>
        <v>0</v>
      </c>
      <c r="BD78">
        <f>(AK78-AQ78)/(AK78-BA78)</f>
        <v>0</v>
      </c>
      <c r="BE78">
        <f>(AQ78-AP78)/(AQ78-AJ78)</f>
        <v>0</v>
      </c>
      <c r="BF78">
        <f>(AK78-AQ78)/(AK78-AJ78)</f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f>$B$11*CM78+$C$11*CN78+$F$11*CO78*(1-CR78)</f>
        <v>0</v>
      </c>
      <c r="BP78">
        <f>BO78*BQ78</f>
        <v>0</v>
      </c>
      <c r="BQ78">
        <f>($B$11*$D$9+$C$11*$D$9+$F$11*((DB78+CT78)/MAX(DB78+CT78+DC78, 0.1)*$I$9+DC78/MAX(DB78+CT78+DC78, 0.1)*$J$9))/($B$11+$C$11+$F$11)</f>
        <v>0</v>
      </c>
      <c r="BR78">
        <f>($B$11*$K$9+$C$11*$K$9+$F$11*((DB78+CT78)/MAX(DB78+CT78+DC78, 0.1)*$P$9+DC78/MAX(DB78+CT78+DC78, 0.1)*$Q$9))/($B$11+$C$11+$F$11)</f>
        <v>0</v>
      </c>
      <c r="BS78">
        <v>6</v>
      </c>
      <c r="BT78">
        <v>0.5</v>
      </c>
      <c r="BU78" t="s">
        <v>296</v>
      </c>
      <c r="BV78">
        <v>2</v>
      </c>
      <c r="BW78">
        <v>1621627854.1</v>
      </c>
      <c r="BX78">
        <v>398.524666666667</v>
      </c>
      <c r="BY78">
        <v>420.006</v>
      </c>
      <c r="BZ78">
        <v>8.41446</v>
      </c>
      <c r="CA78">
        <v>0.393265333333333</v>
      </c>
      <c r="CB78">
        <v>390.287333333333</v>
      </c>
      <c r="CC78">
        <v>8.26695</v>
      </c>
      <c r="CD78">
        <v>600.094333333333</v>
      </c>
      <c r="CE78">
        <v>101.205</v>
      </c>
      <c r="CF78">
        <v>0.0560590333333333</v>
      </c>
      <c r="CG78">
        <v>31.8402</v>
      </c>
      <c r="CH78">
        <v>29.8670666666667</v>
      </c>
      <c r="CI78">
        <v>999.9</v>
      </c>
      <c r="CJ78">
        <v>0</v>
      </c>
      <c r="CK78">
        <v>0</v>
      </c>
      <c r="CL78">
        <v>9931.66666666667</v>
      </c>
      <c r="CM78">
        <v>0</v>
      </c>
      <c r="CN78">
        <v>2.43122</v>
      </c>
      <c r="CO78">
        <v>599.955333333333</v>
      </c>
      <c r="CP78">
        <v>0.933013</v>
      </c>
      <c r="CQ78">
        <v>0.0669870666666667</v>
      </c>
      <c r="CR78">
        <v>0</v>
      </c>
      <c r="CS78">
        <v>888.140333333333</v>
      </c>
      <c r="CT78">
        <v>4.99951</v>
      </c>
      <c r="CU78">
        <v>5223.63</v>
      </c>
      <c r="CV78">
        <v>4813.75333333333</v>
      </c>
      <c r="CW78">
        <v>35.75</v>
      </c>
      <c r="CX78">
        <v>39.125</v>
      </c>
      <c r="CY78">
        <v>37.875</v>
      </c>
      <c r="CZ78">
        <v>38.937</v>
      </c>
      <c r="DA78">
        <v>38.75</v>
      </c>
      <c r="DB78">
        <v>555.1</v>
      </c>
      <c r="DC78">
        <v>39.8533333333333</v>
      </c>
      <c r="DD78">
        <v>0</v>
      </c>
      <c r="DE78">
        <v>1621627859.1</v>
      </c>
      <c r="DF78">
        <v>0</v>
      </c>
      <c r="DG78">
        <v>889.1888</v>
      </c>
      <c r="DH78">
        <v>-10.678769247439</v>
      </c>
      <c r="DI78">
        <v>-50.3315386161149</v>
      </c>
      <c r="DJ78">
        <v>5229.1352</v>
      </c>
      <c r="DK78">
        <v>15</v>
      </c>
      <c r="DL78">
        <v>1621626892</v>
      </c>
      <c r="DM78" t="s">
        <v>297</v>
      </c>
      <c r="DN78">
        <v>1621626875.5</v>
      </c>
      <c r="DO78">
        <v>1621626892</v>
      </c>
      <c r="DP78">
        <v>2</v>
      </c>
      <c r="DQ78">
        <v>-0.088</v>
      </c>
      <c r="DR78">
        <v>0.038</v>
      </c>
      <c r="DS78">
        <v>8.382</v>
      </c>
      <c r="DT78">
        <v>0.051</v>
      </c>
      <c r="DU78">
        <v>420</v>
      </c>
      <c r="DV78">
        <v>0</v>
      </c>
      <c r="DW78">
        <v>0.49</v>
      </c>
      <c r="DX78">
        <v>0.06</v>
      </c>
      <c r="DY78">
        <v>-21.4805853658537</v>
      </c>
      <c r="DZ78">
        <v>-0.230874564459945</v>
      </c>
      <c r="EA78">
        <v>0.111642881351985</v>
      </c>
      <c r="EB78">
        <v>1</v>
      </c>
      <c r="EC78">
        <v>889.67096969697</v>
      </c>
      <c r="ED78">
        <v>-10.0607224431099</v>
      </c>
      <c r="EE78">
        <v>0.981675113968344</v>
      </c>
      <c r="EF78">
        <v>0</v>
      </c>
      <c r="EG78">
        <v>7.92300512195122</v>
      </c>
      <c r="EH78">
        <v>0.62940857142858</v>
      </c>
      <c r="EI78">
        <v>0.0621657971651635</v>
      </c>
      <c r="EJ78">
        <v>0</v>
      </c>
      <c r="EK78">
        <v>1</v>
      </c>
      <c r="EL78">
        <v>3</v>
      </c>
      <c r="EM78" t="s">
        <v>314</v>
      </c>
      <c r="EN78">
        <v>100</v>
      </c>
      <c r="EO78">
        <v>100</v>
      </c>
      <c r="EP78">
        <v>8.237</v>
      </c>
      <c r="EQ78">
        <v>0.1476</v>
      </c>
      <c r="ER78">
        <v>5.07444362199048</v>
      </c>
      <c r="ES78">
        <v>0.0095515401478521</v>
      </c>
      <c r="ET78">
        <v>-4.08282145803731e-06</v>
      </c>
      <c r="EU78">
        <v>9.61633180237613e-10</v>
      </c>
      <c r="EV78">
        <v>0.0475103132414239</v>
      </c>
      <c r="EW78">
        <v>0.00964955815971448</v>
      </c>
      <c r="EX78">
        <v>0.000351754833574242</v>
      </c>
      <c r="EY78">
        <v>-6.74969522547015e-06</v>
      </c>
      <c r="EZ78">
        <v>-4</v>
      </c>
      <c r="FA78">
        <v>2054</v>
      </c>
      <c r="FB78">
        <v>1</v>
      </c>
      <c r="FC78">
        <v>24</v>
      </c>
      <c r="FD78">
        <v>16.3</v>
      </c>
      <c r="FE78">
        <v>16.1</v>
      </c>
      <c r="FF78">
        <v>2</v>
      </c>
      <c r="FG78">
        <v>633.76</v>
      </c>
      <c r="FH78">
        <v>387.327</v>
      </c>
      <c r="FI78">
        <v>38.844</v>
      </c>
      <c r="FJ78">
        <v>25.3875</v>
      </c>
      <c r="FK78">
        <v>30.0005</v>
      </c>
      <c r="FL78">
        <v>25.3891</v>
      </c>
      <c r="FM78">
        <v>25.3727</v>
      </c>
      <c r="FN78">
        <v>20.9767</v>
      </c>
      <c r="FO78">
        <v>100</v>
      </c>
      <c r="FP78">
        <v>0</v>
      </c>
      <c r="FQ78">
        <v>38.87</v>
      </c>
      <c r="FR78">
        <v>420</v>
      </c>
      <c r="FS78">
        <v>0</v>
      </c>
      <c r="FT78">
        <v>100.321</v>
      </c>
      <c r="FU78">
        <v>100.682</v>
      </c>
    </row>
    <row r="79" spans="1:177">
      <c r="A79">
        <v>63</v>
      </c>
      <c r="B79">
        <v>1621627870.1</v>
      </c>
      <c r="C79">
        <v>930.099999904633</v>
      </c>
      <c r="D79" t="s">
        <v>424</v>
      </c>
      <c r="E79" t="s">
        <v>425</v>
      </c>
      <c r="G79">
        <v>1621627869.1</v>
      </c>
      <c r="H79">
        <f>CD79*AF79*(BZ79-CA79)/(100*BS79*(1000-AF79*BZ79))</f>
        <v>0</v>
      </c>
      <c r="I79">
        <f>CD79*AF79*(BY79-BX79*(1000-AF79*CA79)/(1000-AF79*BZ79))/(100*BS79)</f>
        <v>0</v>
      </c>
      <c r="J79">
        <f>BX79 - IF(AF79&gt;1, I79*BS79*100.0/(AH79*CL79), 0)</f>
        <v>0</v>
      </c>
      <c r="K79">
        <f>((Q79-H79/2)*J79-I79)/(Q79+H79/2)</f>
        <v>0</v>
      </c>
      <c r="L79">
        <f>K79*(CE79+CF79)/1000.0</f>
        <v>0</v>
      </c>
      <c r="M79">
        <f>(BX79 - IF(AF79&gt;1, I79*BS79*100.0/(AH79*CL79), 0))*(CE79+CF79)/1000.0</f>
        <v>0</v>
      </c>
      <c r="N79">
        <f>2.0/((1/P79-1/O79)+SIGN(P79)*SQRT((1/P79-1/O79)*(1/P79-1/O79) + 4*BT79/((BT79+1)*(BT79+1))*(2*1/P79*1/O79-1/O79*1/O79)))</f>
        <v>0</v>
      </c>
      <c r="O79">
        <f>IF(LEFT(BU79,1)&lt;&gt;"0",IF(LEFT(BU79,1)="1",3.0,BV79),$D$5+$E$5*(CL79*CE79/($K$5*1000))+$F$5*(CL79*CE79/($K$5*1000))*MAX(MIN(BS79,$J$5),$I$5)*MAX(MIN(BS79,$J$5),$I$5)+$G$5*MAX(MIN(BS79,$J$5),$I$5)*(CL79*CE79/($K$5*1000))+$H$5*(CL79*CE79/($K$5*1000))*(CL79*CE79/($K$5*1000)))</f>
        <v>0</v>
      </c>
      <c r="P79">
        <f>H79*(1000-(1000*0.61365*exp(17.502*T79/(240.97+T79))/(CE79+CF79)+BZ79)/2)/(1000*0.61365*exp(17.502*T79/(240.97+T79))/(CE79+CF79)-BZ79)</f>
        <v>0</v>
      </c>
      <c r="Q79">
        <f>1/((BT79+1)/(N79/1.6)+1/(O79/1.37)) + BT79/((BT79+1)/(N79/1.6) + BT79/(O79/1.37))</f>
        <v>0</v>
      </c>
      <c r="R79">
        <f>(BP79*BR79)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BZ79*(CE79+CF79)/1000</f>
        <v>0</v>
      </c>
      <c r="X79">
        <f>0.61365*exp(17.502*CG79/(240.97+CG79))</f>
        <v>0</v>
      </c>
      <c r="Y79">
        <f>(U79-BZ79*(CE79+CF79)/1000)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8</v>
      </c>
      <c r="AE79">
        <v>1</v>
      </c>
      <c r="AF79">
        <f>IF(AD79*$H$13&gt;=AH79,1.0,(AH79/(AH79-AD79*$H$13)))</f>
        <v>0</v>
      </c>
      <c r="AG79">
        <f>(AF79-1)*100</f>
        <v>0</v>
      </c>
      <c r="AH79">
        <f>MAX(0,($B$13+$C$13*CL79)/(1+$D$13*CL79)*CE79/(CG79+273)*$E$13)</f>
        <v>0</v>
      </c>
      <c r="AI79" t="s">
        <v>295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295</v>
      </c>
      <c r="AP79">
        <v>0</v>
      </c>
      <c r="AQ79">
        <v>0</v>
      </c>
      <c r="AR79">
        <f>1-AP79/AQ79</f>
        <v>0</v>
      </c>
      <c r="AS79">
        <v>0.5</v>
      </c>
      <c r="AT79">
        <f>BP79</f>
        <v>0</v>
      </c>
      <c r="AU79">
        <f>I79</f>
        <v>0</v>
      </c>
      <c r="AV79">
        <f>AR79*AS79*AT79</f>
        <v>0</v>
      </c>
      <c r="AW79">
        <f>BB79/AQ79</f>
        <v>0</v>
      </c>
      <c r="AX79">
        <f>(AU79-AN79)/AT79</f>
        <v>0</v>
      </c>
      <c r="AY79">
        <f>(AK79-AQ79)/AQ79</f>
        <v>0</v>
      </c>
      <c r="AZ79" t="s">
        <v>295</v>
      </c>
      <c r="BA79">
        <v>0</v>
      </c>
      <c r="BB79">
        <f>AQ79-BA79</f>
        <v>0</v>
      </c>
      <c r="BC79">
        <f>(AQ79-AP79)/(AQ79-BA79)</f>
        <v>0</v>
      </c>
      <c r="BD79">
        <f>(AK79-AQ79)/(AK79-BA79)</f>
        <v>0</v>
      </c>
      <c r="BE79">
        <f>(AQ79-AP79)/(AQ79-AJ79)</f>
        <v>0</v>
      </c>
      <c r="BF79">
        <f>(AK79-AQ79)/(AK79-AJ79)</f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f>$B$11*CM79+$C$11*CN79+$F$11*CO79*(1-CR79)</f>
        <v>0</v>
      </c>
      <c r="BP79">
        <f>BO79*BQ79</f>
        <v>0</v>
      </c>
      <c r="BQ79">
        <f>($B$11*$D$9+$C$11*$D$9+$F$11*((DB79+CT79)/MAX(DB79+CT79+DC79, 0.1)*$I$9+DC79/MAX(DB79+CT79+DC79, 0.1)*$J$9))/($B$11+$C$11+$F$11)</f>
        <v>0</v>
      </c>
      <c r="BR79">
        <f>($B$11*$K$9+$C$11*$K$9+$F$11*((DB79+CT79)/MAX(DB79+CT79+DC79, 0.1)*$P$9+DC79/MAX(DB79+CT79+DC79, 0.1)*$Q$9))/($B$11+$C$11+$F$11)</f>
        <v>0</v>
      </c>
      <c r="BS79">
        <v>6</v>
      </c>
      <c r="BT79">
        <v>0.5</v>
      </c>
      <c r="BU79" t="s">
        <v>296</v>
      </c>
      <c r="BV79">
        <v>2</v>
      </c>
      <c r="BW79">
        <v>1621627869.1</v>
      </c>
      <c r="BX79">
        <v>398.585333333333</v>
      </c>
      <c r="BY79">
        <v>420.071666666667</v>
      </c>
      <c r="BZ79">
        <v>8.57559333333333</v>
      </c>
      <c r="CA79">
        <v>0.392427333333333</v>
      </c>
      <c r="CB79">
        <v>390.347333333333</v>
      </c>
      <c r="CC79">
        <v>8.42584333333333</v>
      </c>
      <c r="CD79">
        <v>600.122333333333</v>
      </c>
      <c r="CE79">
        <v>101.203</v>
      </c>
      <c r="CF79">
        <v>0.0556811</v>
      </c>
      <c r="CG79">
        <v>32.1874</v>
      </c>
      <c r="CH79">
        <v>30.1777666666667</v>
      </c>
      <c r="CI79">
        <v>999.9</v>
      </c>
      <c r="CJ79">
        <v>0</v>
      </c>
      <c r="CK79">
        <v>0</v>
      </c>
      <c r="CL79">
        <v>10053.3333333333</v>
      </c>
      <c r="CM79">
        <v>0</v>
      </c>
      <c r="CN79">
        <v>2.46891333333333</v>
      </c>
      <c r="CO79">
        <v>599.953666666667</v>
      </c>
      <c r="CP79">
        <v>0.932995333333333</v>
      </c>
      <c r="CQ79">
        <v>0.0670044666666667</v>
      </c>
      <c r="CR79">
        <v>0</v>
      </c>
      <c r="CS79">
        <v>885.986666666667</v>
      </c>
      <c r="CT79">
        <v>4.99951</v>
      </c>
      <c r="CU79">
        <v>5213.43666666667</v>
      </c>
      <c r="CV79">
        <v>4813.71666666667</v>
      </c>
      <c r="CW79">
        <v>35.812</v>
      </c>
      <c r="CX79">
        <v>39.187</v>
      </c>
      <c r="CY79">
        <v>37.875</v>
      </c>
      <c r="CZ79">
        <v>38.937</v>
      </c>
      <c r="DA79">
        <v>38.812</v>
      </c>
      <c r="DB79">
        <v>555.09</v>
      </c>
      <c r="DC79">
        <v>39.8666666666667</v>
      </c>
      <c r="DD79">
        <v>0</v>
      </c>
      <c r="DE79">
        <v>1621627874.1</v>
      </c>
      <c r="DF79">
        <v>0</v>
      </c>
      <c r="DG79">
        <v>886.914423076923</v>
      </c>
      <c r="DH79">
        <v>-8.95818802799064</v>
      </c>
      <c r="DI79">
        <v>-43.7063247569665</v>
      </c>
      <c r="DJ79">
        <v>5217.43807692308</v>
      </c>
      <c r="DK79">
        <v>15</v>
      </c>
      <c r="DL79">
        <v>1621626892</v>
      </c>
      <c r="DM79" t="s">
        <v>297</v>
      </c>
      <c r="DN79">
        <v>1621626875.5</v>
      </c>
      <c r="DO79">
        <v>1621626892</v>
      </c>
      <c r="DP79">
        <v>2</v>
      </c>
      <c r="DQ79">
        <v>-0.088</v>
      </c>
      <c r="DR79">
        <v>0.038</v>
      </c>
      <c r="DS79">
        <v>8.382</v>
      </c>
      <c r="DT79">
        <v>0.051</v>
      </c>
      <c r="DU79">
        <v>420</v>
      </c>
      <c r="DV79">
        <v>0</v>
      </c>
      <c r="DW79">
        <v>0.49</v>
      </c>
      <c r="DX79">
        <v>0.06</v>
      </c>
      <c r="DY79">
        <v>-21.4777926829268</v>
      </c>
      <c r="DZ79">
        <v>0.141752613240421</v>
      </c>
      <c r="EA79">
        <v>0.0962834874028793</v>
      </c>
      <c r="EB79">
        <v>1</v>
      </c>
      <c r="EC79">
        <v>887.345382352941</v>
      </c>
      <c r="ED79">
        <v>-8.50484857908877</v>
      </c>
      <c r="EE79">
        <v>0.857976930126763</v>
      </c>
      <c r="EF79">
        <v>1</v>
      </c>
      <c r="EG79">
        <v>8.08066878048781</v>
      </c>
      <c r="EH79">
        <v>0.636489407665491</v>
      </c>
      <c r="EI79">
        <v>0.0628772711734542</v>
      </c>
      <c r="EJ79">
        <v>0</v>
      </c>
      <c r="EK79">
        <v>2</v>
      </c>
      <c r="EL79">
        <v>3</v>
      </c>
      <c r="EM79" t="s">
        <v>298</v>
      </c>
      <c r="EN79">
        <v>100</v>
      </c>
      <c r="EO79">
        <v>100</v>
      </c>
      <c r="EP79">
        <v>8.237</v>
      </c>
      <c r="EQ79">
        <v>0.1499</v>
      </c>
      <c r="ER79">
        <v>5.07444362199048</v>
      </c>
      <c r="ES79">
        <v>0.0095515401478521</v>
      </c>
      <c r="ET79">
        <v>-4.08282145803731e-06</v>
      </c>
      <c r="EU79">
        <v>9.61633180237613e-10</v>
      </c>
      <c r="EV79">
        <v>0.0475103132414239</v>
      </c>
      <c r="EW79">
        <v>0.00964955815971448</v>
      </c>
      <c r="EX79">
        <v>0.000351754833574242</v>
      </c>
      <c r="EY79">
        <v>-6.74969522547015e-06</v>
      </c>
      <c r="EZ79">
        <v>-4</v>
      </c>
      <c r="FA79">
        <v>2054</v>
      </c>
      <c r="FB79">
        <v>1</v>
      </c>
      <c r="FC79">
        <v>24</v>
      </c>
      <c r="FD79">
        <v>16.6</v>
      </c>
      <c r="FE79">
        <v>16.3</v>
      </c>
      <c r="FF79">
        <v>2</v>
      </c>
      <c r="FG79">
        <v>634.056</v>
      </c>
      <c r="FH79">
        <v>386.636</v>
      </c>
      <c r="FI79">
        <v>39.3448</v>
      </c>
      <c r="FJ79">
        <v>25.4153</v>
      </c>
      <c r="FK79">
        <v>30.0006</v>
      </c>
      <c r="FL79">
        <v>25.4018</v>
      </c>
      <c r="FM79">
        <v>25.3854</v>
      </c>
      <c r="FN79">
        <v>20.9778</v>
      </c>
      <c r="FO79">
        <v>100</v>
      </c>
      <c r="FP79">
        <v>0</v>
      </c>
      <c r="FQ79">
        <v>39.4</v>
      </c>
      <c r="FR79">
        <v>420</v>
      </c>
      <c r="FS79">
        <v>0</v>
      </c>
      <c r="FT79">
        <v>100.318</v>
      </c>
      <c r="FU79">
        <v>100.678</v>
      </c>
    </row>
    <row r="80" spans="1:177">
      <c r="A80">
        <v>64</v>
      </c>
      <c r="B80">
        <v>1621627885.1</v>
      </c>
      <c r="C80">
        <v>945.099999904633</v>
      </c>
      <c r="D80" t="s">
        <v>426</v>
      </c>
      <c r="E80" t="s">
        <v>427</v>
      </c>
      <c r="G80">
        <v>1621627884.1</v>
      </c>
      <c r="H80">
        <f>CD80*AF80*(BZ80-CA80)/(100*BS80*(1000-AF80*BZ80))</f>
        <v>0</v>
      </c>
      <c r="I80">
        <f>CD80*AF80*(BY80-BX80*(1000-AF80*CA80)/(1000-AF80*BZ80))/(100*BS80)</f>
        <v>0</v>
      </c>
      <c r="J80">
        <f>BX80 - IF(AF80&gt;1, I80*BS80*100.0/(AH80*CL80), 0)</f>
        <v>0</v>
      </c>
      <c r="K80">
        <f>((Q80-H80/2)*J80-I80)/(Q80+H80/2)</f>
        <v>0</v>
      </c>
      <c r="L80">
        <f>K80*(CE80+CF80)/1000.0</f>
        <v>0</v>
      </c>
      <c r="M80">
        <f>(BX80 - IF(AF80&gt;1, I80*BS80*100.0/(AH80*CL80), 0))*(CE80+CF80)/1000.0</f>
        <v>0</v>
      </c>
      <c r="N80">
        <f>2.0/((1/P80-1/O80)+SIGN(P80)*SQRT((1/P80-1/O80)*(1/P80-1/O80) + 4*BT80/((BT80+1)*(BT80+1))*(2*1/P80*1/O80-1/O80*1/O80)))</f>
        <v>0</v>
      </c>
      <c r="O80">
        <f>IF(LEFT(BU80,1)&lt;&gt;"0",IF(LEFT(BU80,1)="1",3.0,BV80),$D$5+$E$5*(CL80*CE80/($K$5*1000))+$F$5*(CL80*CE80/($K$5*1000))*MAX(MIN(BS80,$J$5),$I$5)*MAX(MIN(BS80,$J$5),$I$5)+$G$5*MAX(MIN(BS80,$J$5),$I$5)*(CL80*CE80/($K$5*1000))+$H$5*(CL80*CE80/($K$5*1000))*(CL80*CE80/($K$5*1000)))</f>
        <v>0</v>
      </c>
      <c r="P80">
        <f>H80*(1000-(1000*0.61365*exp(17.502*T80/(240.97+T80))/(CE80+CF80)+BZ80)/2)/(1000*0.61365*exp(17.502*T80/(240.97+T80))/(CE80+CF80)-BZ80)</f>
        <v>0</v>
      </c>
      <c r="Q80">
        <f>1/((BT80+1)/(N80/1.6)+1/(O80/1.37)) + BT80/((BT80+1)/(N80/1.6) + BT80/(O80/1.37))</f>
        <v>0</v>
      </c>
      <c r="R80">
        <f>(BP80*BR80)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BZ80*(CE80+CF80)/1000</f>
        <v>0</v>
      </c>
      <c r="X80">
        <f>0.61365*exp(17.502*CG80/(240.97+CG80))</f>
        <v>0</v>
      </c>
      <c r="Y80">
        <f>(U80-BZ80*(CE80+CF80)/1000)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8</v>
      </c>
      <c r="AE80">
        <v>1</v>
      </c>
      <c r="AF80">
        <f>IF(AD80*$H$13&gt;=AH80,1.0,(AH80/(AH80-AD80*$H$13)))</f>
        <v>0</v>
      </c>
      <c r="AG80">
        <f>(AF80-1)*100</f>
        <v>0</v>
      </c>
      <c r="AH80">
        <f>MAX(0,($B$13+$C$13*CL80)/(1+$D$13*CL80)*CE80/(CG80+273)*$E$13)</f>
        <v>0</v>
      </c>
      <c r="AI80" t="s">
        <v>295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295</v>
      </c>
      <c r="AP80">
        <v>0</v>
      </c>
      <c r="AQ80">
        <v>0</v>
      </c>
      <c r="AR80">
        <f>1-AP80/AQ80</f>
        <v>0</v>
      </c>
      <c r="AS80">
        <v>0.5</v>
      </c>
      <c r="AT80">
        <f>BP80</f>
        <v>0</v>
      </c>
      <c r="AU80">
        <f>I80</f>
        <v>0</v>
      </c>
      <c r="AV80">
        <f>AR80*AS80*AT80</f>
        <v>0</v>
      </c>
      <c r="AW80">
        <f>BB80/AQ80</f>
        <v>0</v>
      </c>
      <c r="AX80">
        <f>(AU80-AN80)/AT80</f>
        <v>0</v>
      </c>
      <c r="AY80">
        <f>(AK80-AQ80)/AQ80</f>
        <v>0</v>
      </c>
      <c r="AZ80" t="s">
        <v>295</v>
      </c>
      <c r="BA80">
        <v>0</v>
      </c>
      <c r="BB80">
        <f>AQ80-BA80</f>
        <v>0</v>
      </c>
      <c r="BC80">
        <f>(AQ80-AP80)/(AQ80-BA80)</f>
        <v>0</v>
      </c>
      <c r="BD80">
        <f>(AK80-AQ80)/(AK80-BA80)</f>
        <v>0</v>
      </c>
      <c r="BE80">
        <f>(AQ80-AP80)/(AQ80-AJ80)</f>
        <v>0</v>
      </c>
      <c r="BF80">
        <f>(AK80-AQ80)/(AK80-AJ80)</f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f>$B$11*CM80+$C$11*CN80+$F$11*CO80*(1-CR80)</f>
        <v>0</v>
      </c>
      <c r="BP80">
        <f>BO80*BQ80</f>
        <v>0</v>
      </c>
      <c r="BQ80">
        <f>($B$11*$D$9+$C$11*$D$9+$F$11*((DB80+CT80)/MAX(DB80+CT80+DC80, 0.1)*$I$9+DC80/MAX(DB80+CT80+DC80, 0.1)*$J$9))/($B$11+$C$11+$F$11)</f>
        <v>0</v>
      </c>
      <c r="BR80">
        <f>($B$11*$K$9+$C$11*$K$9+$F$11*((DB80+CT80)/MAX(DB80+CT80+DC80, 0.1)*$P$9+DC80/MAX(DB80+CT80+DC80, 0.1)*$Q$9))/($B$11+$C$11+$F$11)</f>
        <v>0</v>
      </c>
      <c r="BS80">
        <v>6</v>
      </c>
      <c r="BT80">
        <v>0.5</v>
      </c>
      <c r="BU80" t="s">
        <v>296</v>
      </c>
      <c r="BV80">
        <v>2</v>
      </c>
      <c r="BW80">
        <v>1621627884.1</v>
      </c>
      <c r="BX80">
        <v>398.52</v>
      </c>
      <c r="BY80">
        <v>419.902</v>
      </c>
      <c r="BZ80">
        <v>8.74407</v>
      </c>
      <c r="CA80">
        <v>0.391199</v>
      </c>
      <c r="CB80">
        <v>390.282333333333</v>
      </c>
      <c r="CC80">
        <v>8.59196333333333</v>
      </c>
      <c r="CD80">
        <v>599.962</v>
      </c>
      <c r="CE80">
        <v>101.206666666667</v>
      </c>
      <c r="CF80">
        <v>0.0569506</v>
      </c>
      <c r="CG80">
        <v>32.5326</v>
      </c>
      <c r="CH80">
        <v>30.5301666666667</v>
      </c>
      <c r="CI80">
        <v>999.9</v>
      </c>
      <c r="CJ80">
        <v>0</v>
      </c>
      <c r="CK80">
        <v>0</v>
      </c>
      <c r="CL80">
        <v>9948.33333333333</v>
      </c>
      <c r="CM80">
        <v>0</v>
      </c>
      <c r="CN80">
        <v>2.43122</v>
      </c>
      <c r="CO80">
        <v>600.039</v>
      </c>
      <c r="CP80">
        <v>0.93299</v>
      </c>
      <c r="CQ80">
        <v>0.0670098</v>
      </c>
      <c r="CR80">
        <v>0</v>
      </c>
      <c r="CS80">
        <v>883.994666666667</v>
      </c>
      <c r="CT80">
        <v>4.99951</v>
      </c>
      <c r="CU80">
        <v>5203.72666666667</v>
      </c>
      <c r="CV80">
        <v>4814.4</v>
      </c>
      <c r="CW80">
        <v>35.875</v>
      </c>
      <c r="CX80">
        <v>39.187</v>
      </c>
      <c r="CY80">
        <v>37.937</v>
      </c>
      <c r="CZ80">
        <v>39</v>
      </c>
      <c r="DA80">
        <v>38.875</v>
      </c>
      <c r="DB80">
        <v>555.166666666667</v>
      </c>
      <c r="DC80">
        <v>39.87</v>
      </c>
      <c r="DD80">
        <v>0</v>
      </c>
      <c r="DE80">
        <v>1621627889.1</v>
      </c>
      <c r="DF80">
        <v>0</v>
      </c>
      <c r="DG80">
        <v>884.73052</v>
      </c>
      <c r="DH80">
        <v>-8.02923077955128</v>
      </c>
      <c r="DI80">
        <v>-40.8238462311964</v>
      </c>
      <c r="DJ80">
        <v>5207.4308</v>
      </c>
      <c r="DK80">
        <v>15</v>
      </c>
      <c r="DL80">
        <v>1621626892</v>
      </c>
      <c r="DM80" t="s">
        <v>297</v>
      </c>
      <c r="DN80">
        <v>1621626875.5</v>
      </c>
      <c r="DO80">
        <v>1621626892</v>
      </c>
      <c r="DP80">
        <v>2</v>
      </c>
      <c r="DQ80">
        <v>-0.088</v>
      </c>
      <c r="DR80">
        <v>0.038</v>
      </c>
      <c r="DS80">
        <v>8.382</v>
      </c>
      <c r="DT80">
        <v>0.051</v>
      </c>
      <c r="DU80">
        <v>420</v>
      </c>
      <c r="DV80">
        <v>0</v>
      </c>
      <c r="DW80">
        <v>0.49</v>
      </c>
      <c r="DX80">
        <v>0.06</v>
      </c>
      <c r="DY80">
        <v>-21.439856097561</v>
      </c>
      <c r="DZ80">
        <v>0.278604878048825</v>
      </c>
      <c r="EA80">
        <v>0.0861518513278155</v>
      </c>
      <c r="EB80">
        <v>1</v>
      </c>
      <c r="EC80">
        <v>885.162151515151</v>
      </c>
      <c r="ED80">
        <v>-8.54199605077387</v>
      </c>
      <c r="EE80">
        <v>0.846293706492737</v>
      </c>
      <c r="EF80">
        <v>1</v>
      </c>
      <c r="EG80">
        <v>8.24650512195122</v>
      </c>
      <c r="EH80">
        <v>0.681408710801418</v>
      </c>
      <c r="EI80">
        <v>0.0672793682042328</v>
      </c>
      <c r="EJ80">
        <v>0</v>
      </c>
      <c r="EK80">
        <v>2</v>
      </c>
      <c r="EL80">
        <v>3</v>
      </c>
      <c r="EM80" t="s">
        <v>298</v>
      </c>
      <c r="EN80">
        <v>100</v>
      </c>
      <c r="EO80">
        <v>100</v>
      </c>
      <c r="EP80">
        <v>8.238</v>
      </c>
      <c r="EQ80">
        <v>0.1523</v>
      </c>
      <c r="ER80">
        <v>5.07444362199048</v>
      </c>
      <c r="ES80">
        <v>0.0095515401478521</v>
      </c>
      <c r="ET80">
        <v>-4.08282145803731e-06</v>
      </c>
      <c r="EU80">
        <v>9.61633180237613e-10</v>
      </c>
      <c r="EV80">
        <v>0.0475103132414239</v>
      </c>
      <c r="EW80">
        <v>0.00964955815971448</v>
      </c>
      <c r="EX80">
        <v>0.000351754833574242</v>
      </c>
      <c r="EY80">
        <v>-6.74969522547015e-06</v>
      </c>
      <c r="EZ80">
        <v>-4</v>
      </c>
      <c r="FA80">
        <v>2054</v>
      </c>
      <c r="FB80">
        <v>1</v>
      </c>
      <c r="FC80">
        <v>24</v>
      </c>
      <c r="FD80">
        <v>16.8</v>
      </c>
      <c r="FE80">
        <v>16.6</v>
      </c>
      <c r="FF80">
        <v>2</v>
      </c>
      <c r="FG80">
        <v>633.32</v>
      </c>
      <c r="FH80">
        <v>387.747</v>
      </c>
      <c r="FI80">
        <v>39.8489</v>
      </c>
      <c r="FJ80">
        <v>25.4431</v>
      </c>
      <c r="FK80">
        <v>30.0003</v>
      </c>
      <c r="FL80">
        <v>25.4145</v>
      </c>
      <c r="FM80">
        <v>25.4002</v>
      </c>
      <c r="FN80">
        <v>20.9815</v>
      </c>
      <c r="FO80">
        <v>100</v>
      </c>
      <c r="FP80">
        <v>0</v>
      </c>
      <c r="FQ80">
        <v>39.87</v>
      </c>
      <c r="FR80">
        <v>420</v>
      </c>
      <c r="FS80">
        <v>0</v>
      </c>
      <c r="FT80">
        <v>100.316</v>
      </c>
      <c r="FU80">
        <v>100.673</v>
      </c>
    </row>
    <row r="81" spans="1:177">
      <c r="A81">
        <v>65</v>
      </c>
      <c r="B81">
        <v>1621627900.1</v>
      </c>
      <c r="C81">
        <v>960.099999904633</v>
      </c>
      <c r="D81" t="s">
        <v>428</v>
      </c>
      <c r="E81" t="s">
        <v>429</v>
      </c>
      <c r="G81">
        <v>1621627899.1</v>
      </c>
      <c r="H81">
        <f>CD81*AF81*(BZ81-CA81)/(100*BS81*(1000-AF81*BZ81))</f>
        <v>0</v>
      </c>
      <c r="I81">
        <f>CD81*AF81*(BY81-BX81*(1000-AF81*CA81)/(1000-AF81*BZ81))/(100*BS81)</f>
        <v>0</v>
      </c>
      <c r="J81">
        <f>BX81 - IF(AF81&gt;1, I81*BS81*100.0/(AH81*CL81), 0)</f>
        <v>0</v>
      </c>
      <c r="K81">
        <f>((Q81-H81/2)*J81-I81)/(Q81+H81/2)</f>
        <v>0</v>
      </c>
      <c r="L81">
        <f>K81*(CE81+CF81)/1000.0</f>
        <v>0</v>
      </c>
      <c r="M81">
        <f>(BX81 - IF(AF81&gt;1, I81*BS81*100.0/(AH81*CL81), 0))*(CE81+CF81)/1000.0</f>
        <v>0</v>
      </c>
      <c r="N81">
        <f>2.0/((1/P81-1/O81)+SIGN(P81)*SQRT((1/P81-1/O81)*(1/P81-1/O81) + 4*BT81/((BT81+1)*(BT81+1))*(2*1/P81*1/O81-1/O81*1/O81)))</f>
        <v>0</v>
      </c>
      <c r="O81">
        <f>IF(LEFT(BU81,1)&lt;&gt;"0",IF(LEFT(BU81,1)="1",3.0,BV81),$D$5+$E$5*(CL81*CE81/($K$5*1000))+$F$5*(CL81*CE81/($K$5*1000))*MAX(MIN(BS81,$J$5),$I$5)*MAX(MIN(BS81,$J$5),$I$5)+$G$5*MAX(MIN(BS81,$J$5),$I$5)*(CL81*CE81/($K$5*1000))+$H$5*(CL81*CE81/($K$5*1000))*(CL81*CE81/($K$5*1000)))</f>
        <v>0</v>
      </c>
      <c r="P81">
        <f>H81*(1000-(1000*0.61365*exp(17.502*T81/(240.97+T81))/(CE81+CF81)+BZ81)/2)/(1000*0.61365*exp(17.502*T81/(240.97+T81))/(CE81+CF81)-BZ81)</f>
        <v>0</v>
      </c>
      <c r="Q81">
        <f>1/((BT81+1)/(N81/1.6)+1/(O81/1.37)) + BT81/((BT81+1)/(N81/1.6) + BT81/(O81/1.37))</f>
        <v>0</v>
      </c>
      <c r="R81">
        <f>(BP81*BR81)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BZ81*(CE81+CF81)/1000</f>
        <v>0</v>
      </c>
      <c r="X81">
        <f>0.61365*exp(17.502*CG81/(240.97+CG81))</f>
        <v>0</v>
      </c>
      <c r="Y81">
        <f>(U81-BZ81*(CE81+CF81)/1000)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7</v>
      </c>
      <c r="AE81">
        <v>1</v>
      </c>
      <c r="AF81">
        <f>IF(AD81*$H$13&gt;=AH81,1.0,(AH81/(AH81-AD81*$H$13)))</f>
        <v>0</v>
      </c>
      <c r="AG81">
        <f>(AF81-1)*100</f>
        <v>0</v>
      </c>
      <c r="AH81">
        <f>MAX(0,($B$13+$C$13*CL81)/(1+$D$13*CL81)*CE81/(CG81+273)*$E$13)</f>
        <v>0</v>
      </c>
      <c r="AI81" t="s">
        <v>295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295</v>
      </c>
      <c r="AP81">
        <v>0</v>
      </c>
      <c r="AQ81">
        <v>0</v>
      </c>
      <c r="AR81">
        <f>1-AP81/AQ81</f>
        <v>0</v>
      </c>
      <c r="AS81">
        <v>0.5</v>
      </c>
      <c r="AT81">
        <f>BP81</f>
        <v>0</v>
      </c>
      <c r="AU81">
        <f>I81</f>
        <v>0</v>
      </c>
      <c r="AV81">
        <f>AR81*AS81*AT81</f>
        <v>0</v>
      </c>
      <c r="AW81">
        <f>BB81/AQ81</f>
        <v>0</v>
      </c>
      <c r="AX81">
        <f>(AU81-AN81)/AT81</f>
        <v>0</v>
      </c>
      <c r="AY81">
        <f>(AK81-AQ81)/AQ81</f>
        <v>0</v>
      </c>
      <c r="AZ81" t="s">
        <v>295</v>
      </c>
      <c r="BA81">
        <v>0</v>
      </c>
      <c r="BB81">
        <f>AQ81-BA81</f>
        <v>0</v>
      </c>
      <c r="BC81">
        <f>(AQ81-AP81)/(AQ81-BA81)</f>
        <v>0</v>
      </c>
      <c r="BD81">
        <f>(AK81-AQ81)/(AK81-BA81)</f>
        <v>0</v>
      </c>
      <c r="BE81">
        <f>(AQ81-AP81)/(AQ81-AJ81)</f>
        <v>0</v>
      </c>
      <c r="BF81">
        <f>(AK81-AQ81)/(AK81-AJ81)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f>$B$11*CM81+$C$11*CN81+$F$11*CO81*(1-CR81)</f>
        <v>0</v>
      </c>
      <c r="BP81">
        <f>BO81*BQ81</f>
        <v>0</v>
      </c>
      <c r="BQ81">
        <f>($B$11*$D$9+$C$11*$D$9+$F$11*((DB81+CT81)/MAX(DB81+CT81+DC81, 0.1)*$I$9+DC81/MAX(DB81+CT81+DC81, 0.1)*$J$9))/($B$11+$C$11+$F$11)</f>
        <v>0</v>
      </c>
      <c r="BR81">
        <f>($B$11*$K$9+$C$11*$K$9+$F$11*((DB81+CT81)/MAX(DB81+CT81+DC81, 0.1)*$P$9+DC81/MAX(DB81+CT81+DC81, 0.1)*$Q$9))/($B$11+$C$11+$F$11)</f>
        <v>0</v>
      </c>
      <c r="BS81">
        <v>6</v>
      </c>
      <c r="BT81">
        <v>0.5</v>
      </c>
      <c r="BU81" t="s">
        <v>296</v>
      </c>
      <c r="BV81">
        <v>2</v>
      </c>
      <c r="BW81">
        <v>1621627899.1</v>
      </c>
      <c r="BX81">
        <v>398.537333333333</v>
      </c>
      <c r="BY81">
        <v>420.154666666667</v>
      </c>
      <c r="BZ81">
        <v>8.9662</v>
      </c>
      <c r="CA81">
        <v>0.392031</v>
      </c>
      <c r="CB81">
        <v>390.3</v>
      </c>
      <c r="CC81">
        <v>8.81097666666667</v>
      </c>
      <c r="CD81">
        <v>599.812333333333</v>
      </c>
      <c r="CE81">
        <v>101.201666666667</v>
      </c>
      <c r="CF81">
        <v>0.0556479333333333</v>
      </c>
      <c r="CG81">
        <v>32.8915333333333</v>
      </c>
      <c r="CH81">
        <v>30.6645</v>
      </c>
      <c r="CI81">
        <v>999.9</v>
      </c>
      <c r="CJ81">
        <v>0</v>
      </c>
      <c r="CK81">
        <v>0</v>
      </c>
      <c r="CL81">
        <v>9986.66666666667</v>
      </c>
      <c r="CM81">
        <v>0</v>
      </c>
      <c r="CN81">
        <v>2.43122</v>
      </c>
      <c r="CO81">
        <v>599.899666666667</v>
      </c>
      <c r="CP81">
        <v>0.933030333333333</v>
      </c>
      <c r="CQ81">
        <v>0.0669698666666667</v>
      </c>
      <c r="CR81">
        <v>0</v>
      </c>
      <c r="CS81">
        <v>880.921</v>
      </c>
      <c r="CT81">
        <v>4.99951</v>
      </c>
      <c r="CU81">
        <v>5184.90333333333</v>
      </c>
      <c r="CV81">
        <v>4813.33</v>
      </c>
      <c r="CW81">
        <v>35.875</v>
      </c>
      <c r="CX81">
        <v>39.208</v>
      </c>
      <c r="CY81">
        <v>38</v>
      </c>
      <c r="CZ81">
        <v>39.062</v>
      </c>
      <c r="DA81">
        <v>38.937</v>
      </c>
      <c r="DB81">
        <v>555.06</v>
      </c>
      <c r="DC81">
        <v>39.84</v>
      </c>
      <c r="DD81">
        <v>0</v>
      </c>
      <c r="DE81">
        <v>1621627904.1</v>
      </c>
      <c r="DF81">
        <v>0</v>
      </c>
      <c r="DG81">
        <v>882.0085</v>
      </c>
      <c r="DH81">
        <v>-11.896581195984</v>
      </c>
      <c r="DI81">
        <v>-71.7032479290303</v>
      </c>
      <c r="DJ81">
        <v>5192.81153846154</v>
      </c>
      <c r="DK81">
        <v>15</v>
      </c>
      <c r="DL81">
        <v>1621626892</v>
      </c>
      <c r="DM81" t="s">
        <v>297</v>
      </c>
      <c r="DN81">
        <v>1621626875.5</v>
      </c>
      <c r="DO81">
        <v>1621626892</v>
      </c>
      <c r="DP81">
        <v>2</v>
      </c>
      <c r="DQ81">
        <v>-0.088</v>
      </c>
      <c r="DR81">
        <v>0.038</v>
      </c>
      <c r="DS81">
        <v>8.382</v>
      </c>
      <c r="DT81">
        <v>0.051</v>
      </c>
      <c r="DU81">
        <v>420</v>
      </c>
      <c r="DV81">
        <v>0</v>
      </c>
      <c r="DW81">
        <v>0.49</v>
      </c>
      <c r="DX81">
        <v>0.06</v>
      </c>
      <c r="DY81">
        <v>-21.446456097561</v>
      </c>
      <c r="DZ81">
        <v>-0.337356794425083</v>
      </c>
      <c r="EA81">
        <v>0.112977450909636</v>
      </c>
      <c r="EB81">
        <v>1</v>
      </c>
      <c r="EC81">
        <v>882.585181818182</v>
      </c>
      <c r="ED81">
        <v>-12.140113631606</v>
      </c>
      <c r="EE81">
        <v>1.18624478680198</v>
      </c>
      <c r="EF81">
        <v>0</v>
      </c>
      <c r="EG81">
        <v>8.43170536585366</v>
      </c>
      <c r="EH81">
        <v>0.855408710801399</v>
      </c>
      <c r="EI81">
        <v>0.0847636412821131</v>
      </c>
      <c r="EJ81">
        <v>0</v>
      </c>
      <c r="EK81">
        <v>1</v>
      </c>
      <c r="EL81">
        <v>3</v>
      </c>
      <c r="EM81" t="s">
        <v>314</v>
      </c>
      <c r="EN81">
        <v>100</v>
      </c>
      <c r="EO81">
        <v>100</v>
      </c>
      <c r="EP81">
        <v>8.238</v>
      </c>
      <c r="EQ81">
        <v>0.1554</v>
      </c>
      <c r="ER81">
        <v>5.07444362199048</v>
      </c>
      <c r="ES81">
        <v>0.0095515401478521</v>
      </c>
      <c r="ET81">
        <v>-4.08282145803731e-06</v>
      </c>
      <c r="EU81">
        <v>9.61633180237613e-10</v>
      </c>
      <c r="EV81">
        <v>0.0475103132414239</v>
      </c>
      <c r="EW81">
        <v>0.00964955815971448</v>
      </c>
      <c r="EX81">
        <v>0.000351754833574242</v>
      </c>
      <c r="EY81">
        <v>-6.74969522547015e-06</v>
      </c>
      <c r="EZ81">
        <v>-4</v>
      </c>
      <c r="FA81">
        <v>2054</v>
      </c>
      <c r="FB81">
        <v>1</v>
      </c>
      <c r="FC81">
        <v>24</v>
      </c>
      <c r="FD81">
        <v>17.1</v>
      </c>
      <c r="FE81">
        <v>16.8</v>
      </c>
      <c r="FF81">
        <v>2</v>
      </c>
      <c r="FG81">
        <v>633.645</v>
      </c>
      <c r="FH81">
        <v>386.958</v>
      </c>
      <c r="FI81">
        <v>40.3438</v>
      </c>
      <c r="FJ81">
        <v>25.4731</v>
      </c>
      <c r="FK81">
        <v>30.0009</v>
      </c>
      <c r="FL81">
        <v>25.4294</v>
      </c>
      <c r="FM81">
        <v>25.4151</v>
      </c>
      <c r="FN81">
        <v>20.9774</v>
      </c>
      <c r="FO81">
        <v>100</v>
      </c>
      <c r="FP81">
        <v>0</v>
      </c>
      <c r="FQ81">
        <v>40.34</v>
      </c>
      <c r="FR81">
        <v>420</v>
      </c>
      <c r="FS81">
        <v>0</v>
      </c>
      <c r="FT81">
        <v>100.31</v>
      </c>
      <c r="FU81">
        <v>100.671</v>
      </c>
    </row>
    <row r="82" spans="1:177">
      <c r="A82">
        <v>66</v>
      </c>
      <c r="B82">
        <v>1621627915.1</v>
      </c>
      <c r="C82">
        <v>975.099999904633</v>
      </c>
      <c r="D82" t="s">
        <v>430</v>
      </c>
      <c r="E82" t="s">
        <v>431</v>
      </c>
      <c r="G82">
        <v>1621627914.1</v>
      </c>
      <c r="H82">
        <f>CD82*AF82*(BZ82-CA82)/(100*BS82*(1000-AF82*BZ82))</f>
        <v>0</v>
      </c>
      <c r="I82">
        <f>CD82*AF82*(BY82-BX82*(1000-AF82*CA82)/(1000-AF82*BZ82))/(100*BS82)</f>
        <v>0</v>
      </c>
      <c r="J82">
        <f>BX82 - IF(AF82&gt;1, I82*BS82*100.0/(AH82*CL82), 0)</f>
        <v>0</v>
      </c>
      <c r="K82">
        <f>((Q82-H82/2)*J82-I82)/(Q82+H82/2)</f>
        <v>0</v>
      </c>
      <c r="L82">
        <f>K82*(CE82+CF82)/1000.0</f>
        <v>0</v>
      </c>
      <c r="M82">
        <f>(BX82 - IF(AF82&gt;1, I82*BS82*100.0/(AH82*CL82), 0))*(CE82+CF82)/1000.0</f>
        <v>0</v>
      </c>
      <c r="N82">
        <f>2.0/((1/P82-1/O82)+SIGN(P82)*SQRT((1/P82-1/O82)*(1/P82-1/O82) + 4*BT82/((BT82+1)*(BT82+1))*(2*1/P82*1/O82-1/O82*1/O82)))</f>
        <v>0</v>
      </c>
      <c r="O82">
        <f>IF(LEFT(BU82,1)&lt;&gt;"0",IF(LEFT(BU82,1)="1",3.0,BV82),$D$5+$E$5*(CL82*CE82/($K$5*1000))+$F$5*(CL82*CE82/($K$5*1000))*MAX(MIN(BS82,$J$5),$I$5)*MAX(MIN(BS82,$J$5),$I$5)+$G$5*MAX(MIN(BS82,$J$5),$I$5)*(CL82*CE82/($K$5*1000))+$H$5*(CL82*CE82/($K$5*1000))*(CL82*CE82/($K$5*1000)))</f>
        <v>0</v>
      </c>
      <c r="P82">
        <f>H82*(1000-(1000*0.61365*exp(17.502*T82/(240.97+T82))/(CE82+CF82)+BZ82)/2)/(1000*0.61365*exp(17.502*T82/(240.97+T82))/(CE82+CF82)-BZ82)</f>
        <v>0</v>
      </c>
      <c r="Q82">
        <f>1/((BT82+1)/(N82/1.6)+1/(O82/1.37)) + BT82/((BT82+1)/(N82/1.6) + BT82/(O82/1.37))</f>
        <v>0</v>
      </c>
      <c r="R82">
        <f>(BP82*BR82)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BZ82*(CE82+CF82)/1000</f>
        <v>0</v>
      </c>
      <c r="X82">
        <f>0.61365*exp(17.502*CG82/(240.97+CG82))</f>
        <v>0</v>
      </c>
      <c r="Y82">
        <f>(U82-BZ82*(CE82+CF82)/1000)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8</v>
      </c>
      <c r="AE82">
        <v>1</v>
      </c>
      <c r="AF82">
        <f>IF(AD82*$H$13&gt;=AH82,1.0,(AH82/(AH82-AD82*$H$13)))</f>
        <v>0</v>
      </c>
      <c r="AG82">
        <f>(AF82-1)*100</f>
        <v>0</v>
      </c>
      <c r="AH82">
        <f>MAX(0,($B$13+$C$13*CL82)/(1+$D$13*CL82)*CE82/(CG82+273)*$E$13)</f>
        <v>0</v>
      </c>
      <c r="AI82" t="s">
        <v>295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295</v>
      </c>
      <c r="AP82">
        <v>0</v>
      </c>
      <c r="AQ82">
        <v>0</v>
      </c>
      <c r="AR82">
        <f>1-AP82/AQ82</f>
        <v>0</v>
      </c>
      <c r="AS82">
        <v>0.5</v>
      </c>
      <c r="AT82">
        <f>BP82</f>
        <v>0</v>
      </c>
      <c r="AU82">
        <f>I82</f>
        <v>0</v>
      </c>
      <c r="AV82">
        <f>AR82*AS82*AT82</f>
        <v>0</v>
      </c>
      <c r="AW82">
        <f>BB82/AQ82</f>
        <v>0</v>
      </c>
      <c r="AX82">
        <f>(AU82-AN82)/AT82</f>
        <v>0</v>
      </c>
      <c r="AY82">
        <f>(AK82-AQ82)/AQ82</f>
        <v>0</v>
      </c>
      <c r="AZ82" t="s">
        <v>295</v>
      </c>
      <c r="BA82">
        <v>0</v>
      </c>
      <c r="BB82">
        <f>AQ82-BA82</f>
        <v>0</v>
      </c>
      <c r="BC82">
        <f>(AQ82-AP82)/(AQ82-BA82)</f>
        <v>0</v>
      </c>
      <c r="BD82">
        <f>(AK82-AQ82)/(AK82-BA82)</f>
        <v>0</v>
      </c>
      <c r="BE82">
        <f>(AQ82-AP82)/(AQ82-AJ82)</f>
        <v>0</v>
      </c>
      <c r="BF82">
        <f>(AK82-AQ82)/(AK82-AJ82)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f>$B$11*CM82+$C$11*CN82+$F$11*CO82*(1-CR82)</f>
        <v>0</v>
      </c>
      <c r="BP82">
        <f>BO82*BQ82</f>
        <v>0</v>
      </c>
      <c r="BQ82">
        <f>($B$11*$D$9+$C$11*$D$9+$F$11*((DB82+CT82)/MAX(DB82+CT82+DC82, 0.1)*$I$9+DC82/MAX(DB82+CT82+DC82, 0.1)*$J$9))/($B$11+$C$11+$F$11)</f>
        <v>0</v>
      </c>
      <c r="BR82">
        <f>($B$11*$K$9+$C$11*$K$9+$F$11*((DB82+CT82)/MAX(DB82+CT82+DC82, 0.1)*$P$9+DC82/MAX(DB82+CT82+DC82, 0.1)*$Q$9))/($B$11+$C$11+$F$11)</f>
        <v>0</v>
      </c>
      <c r="BS82">
        <v>6</v>
      </c>
      <c r="BT82">
        <v>0.5</v>
      </c>
      <c r="BU82" t="s">
        <v>296</v>
      </c>
      <c r="BV82">
        <v>2</v>
      </c>
      <c r="BW82">
        <v>1621627914.1</v>
      </c>
      <c r="BX82">
        <v>398.555666666667</v>
      </c>
      <c r="BY82">
        <v>419.917333333333</v>
      </c>
      <c r="BZ82">
        <v>9.17034</v>
      </c>
      <c r="CA82">
        <v>0.391121666666667</v>
      </c>
      <c r="CB82">
        <v>390.317666666667</v>
      </c>
      <c r="CC82">
        <v>9.01224</v>
      </c>
      <c r="CD82">
        <v>600.317333333333</v>
      </c>
      <c r="CE82">
        <v>101.204666666667</v>
      </c>
      <c r="CF82">
        <v>0.0562860333333333</v>
      </c>
      <c r="CG82">
        <v>33.2388333333333</v>
      </c>
      <c r="CH82">
        <v>30.9918333333333</v>
      </c>
      <c r="CI82">
        <v>999.9</v>
      </c>
      <c r="CJ82">
        <v>0</v>
      </c>
      <c r="CK82">
        <v>0</v>
      </c>
      <c r="CL82">
        <v>9930</v>
      </c>
      <c r="CM82">
        <v>0</v>
      </c>
      <c r="CN82">
        <v>2.45006666666667</v>
      </c>
      <c r="CO82">
        <v>599.998666666667</v>
      </c>
      <c r="CP82">
        <v>0.933007333333333</v>
      </c>
      <c r="CQ82">
        <v>0.0669926</v>
      </c>
      <c r="CR82">
        <v>0</v>
      </c>
      <c r="CS82">
        <v>878.841</v>
      </c>
      <c r="CT82">
        <v>4.99951</v>
      </c>
      <c r="CU82">
        <v>5176.71666666667</v>
      </c>
      <c r="CV82">
        <v>4814.09666666667</v>
      </c>
      <c r="CW82">
        <v>35.937</v>
      </c>
      <c r="CX82">
        <v>39.25</v>
      </c>
      <c r="CY82">
        <v>38</v>
      </c>
      <c r="CZ82">
        <v>39.062</v>
      </c>
      <c r="DA82">
        <v>39.0413333333333</v>
      </c>
      <c r="DB82">
        <v>555.136666666667</v>
      </c>
      <c r="DC82">
        <v>39.86</v>
      </c>
      <c r="DD82">
        <v>0</v>
      </c>
      <c r="DE82">
        <v>1621627919.1</v>
      </c>
      <c r="DF82">
        <v>0</v>
      </c>
      <c r="DG82">
        <v>879.57956</v>
      </c>
      <c r="DH82">
        <v>-7.13792309776894</v>
      </c>
      <c r="DI82">
        <v>-38.4161539015388</v>
      </c>
      <c r="DJ82">
        <v>5180.5836</v>
      </c>
      <c r="DK82">
        <v>15</v>
      </c>
      <c r="DL82">
        <v>1621626892</v>
      </c>
      <c r="DM82" t="s">
        <v>297</v>
      </c>
      <c r="DN82">
        <v>1621626875.5</v>
      </c>
      <c r="DO82">
        <v>1621626892</v>
      </c>
      <c r="DP82">
        <v>2</v>
      </c>
      <c r="DQ82">
        <v>-0.088</v>
      </c>
      <c r="DR82">
        <v>0.038</v>
      </c>
      <c r="DS82">
        <v>8.382</v>
      </c>
      <c r="DT82">
        <v>0.051</v>
      </c>
      <c r="DU82">
        <v>420</v>
      </c>
      <c r="DV82">
        <v>0</v>
      </c>
      <c r="DW82">
        <v>0.49</v>
      </c>
      <c r="DX82">
        <v>0.06</v>
      </c>
      <c r="DY82">
        <v>-21.4410634146341</v>
      </c>
      <c r="DZ82">
        <v>0.107797212543536</v>
      </c>
      <c r="EA82">
        <v>0.0987651384039429</v>
      </c>
      <c r="EB82">
        <v>1</v>
      </c>
      <c r="EC82">
        <v>880.009424242424</v>
      </c>
      <c r="ED82">
        <v>-8.17884009310554</v>
      </c>
      <c r="EE82">
        <v>0.805760737113024</v>
      </c>
      <c r="EF82">
        <v>1</v>
      </c>
      <c r="EG82">
        <v>8.64781390243902</v>
      </c>
      <c r="EH82">
        <v>0.83432989547039</v>
      </c>
      <c r="EI82">
        <v>0.0823489937705062</v>
      </c>
      <c r="EJ82">
        <v>0</v>
      </c>
      <c r="EK82">
        <v>2</v>
      </c>
      <c r="EL82">
        <v>3</v>
      </c>
      <c r="EM82" t="s">
        <v>298</v>
      </c>
      <c r="EN82">
        <v>100</v>
      </c>
      <c r="EO82">
        <v>100</v>
      </c>
      <c r="EP82">
        <v>8.238</v>
      </c>
      <c r="EQ82">
        <v>0.1584</v>
      </c>
      <c r="ER82">
        <v>5.07444362199048</v>
      </c>
      <c r="ES82">
        <v>0.0095515401478521</v>
      </c>
      <c r="ET82">
        <v>-4.08282145803731e-06</v>
      </c>
      <c r="EU82">
        <v>9.61633180237613e-10</v>
      </c>
      <c r="EV82">
        <v>0.0475103132414239</v>
      </c>
      <c r="EW82">
        <v>0.00964955815971448</v>
      </c>
      <c r="EX82">
        <v>0.000351754833574242</v>
      </c>
      <c r="EY82">
        <v>-6.74969522547015e-06</v>
      </c>
      <c r="EZ82">
        <v>-4</v>
      </c>
      <c r="FA82">
        <v>2054</v>
      </c>
      <c r="FB82">
        <v>1</v>
      </c>
      <c r="FC82">
        <v>24</v>
      </c>
      <c r="FD82">
        <v>17.3</v>
      </c>
      <c r="FE82">
        <v>17.1</v>
      </c>
      <c r="FF82">
        <v>2</v>
      </c>
      <c r="FG82">
        <v>632.781</v>
      </c>
      <c r="FH82">
        <v>387.181</v>
      </c>
      <c r="FI82">
        <v>40.8475</v>
      </c>
      <c r="FJ82">
        <v>25.5052</v>
      </c>
      <c r="FK82">
        <v>30.0008</v>
      </c>
      <c r="FL82">
        <v>25.4443</v>
      </c>
      <c r="FM82">
        <v>25.4299</v>
      </c>
      <c r="FN82">
        <v>20.9815</v>
      </c>
      <c r="FO82">
        <v>100</v>
      </c>
      <c r="FP82">
        <v>0</v>
      </c>
      <c r="FQ82">
        <v>40.88</v>
      </c>
      <c r="FR82">
        <v>420</v>
      </c>
      <c r="FS82">
        <v>0</v>
      </c>
      <c r="FT82">
        <v>100.309</v>
      </c>
      <c r="FU82">
        <v>100.667</v>
      </c>
    </row>
    <row r="83" spans="1:177">
      <c r="A83">
        <v>67</v>
      </c>
      <c r="B83">
        <v>1621627930.1</v>
      </c>
      <c r="C83">
        <v>990.099999904633</v>
      </c>
      <c r="D83" t="s">
        <v>432</v>
      </c>
      <c r="E83" t="s">
        <v>433</v>
      </c>
      <c r="G83">
        <v>1621627929.1</v>
      </c>
      <c r="H83">
        <f>CD83*AF83*(BZ83-CA83)/(100*BS83*(1000-AF83*BZ83))</f>
        <v>0</v>
      </c>
      <c r="I83">
        <f>CD83*AF83*(BY83-BX83*(1000-AF83*CA83)/(1000-AF83*BZ83))/(100*BS83)</f>
        <v>0</v>
      </c>
      <c r="J83">
        <f>BX83 - IF(AF83&gt;1, I83*BS83*100.0/(AH83*CL83), 0)</f>
        <v>0</v>
      </c>
      <c r="K83">
        <f>((Q83-H83/2)*J83-I83)/(Q83+H83/2)</f>
        <v>0</v>
      </c>
      <c r="L83">
        <f>K83*(CE83+CF83)/1000.0</f>
        <v>0</v>
      </c>
      <c r="M83">
        <f>(BX83 - IF(AF83&gt;1, I83*BS83*100.0/(AH83*CL83), 0))*(CE83+CF83)/1000.0</f>
        <v>0</v>
      </c>
      <c r="N83">
        <f>2.0/((1/P83-1/O83)+SIGN(P83)*SQRT((1/P83-1/O83)*(1/P83-1/O83) + 4*BT83/((BT83+1)*(BT83+1))*(2*1/P83*1/O83-1/O83*1/O83)))</f>
        <v>0</v>
      </c>
      <c r="O83">
        <f>IF(LEFT(BU83,1)&lt;&gt;"0",IF(LEFT(BU83,1)="1",3.0,BV83),$D$5+$E$5*(CL83*CE83/($K$5*1000))+$F$5*(CL83*CE83/($K$5*1000))*MAX(MIN(BS83,$J$5),$I$5)*MAX(MIN(BS83,$J$5),$I$5)+$G$5*MAX(MIN(BS83,$J$5),$I$5)*(CL83*CE83/($K$5*1000))+$H$5*(CL83*CE83/($K$5*1000))*(CL83*CE83/($K$5*1000)))</f>
        <v>0</v>
      </c>
      <c r="P83">
        <f>H83*(1000-(1000*0.61365*exp(17.502*T83/(240.97+T83))/(CE83+CF83)+BZ83)/2)/(1000*0.61365*exp(17.502*T83/(240.97+T83))/(CE83+CF83)-BZ83)</f>
        <v>0</v>
      </c>
      <c r="Q83">
        <f>1/((BT83+1)/(N83/1.6)+1/(O83/1.37)) + BT83/((BT83+1)/(N83/1.6) + BT83/(O83/1.37))</f>
        <v>0</v>
      </c>
      <c r="R83">
        <f>(BP83*BR83)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BZ83*(CE83+CF83)/1000</f>
        <v>0</v>
      </c>
      <c r="X83">
        <f>0.61365*exp(17.502*CG83/(240.97+CG83))</f>
        <v>0</v>
      </c>
      <c r="Y83">
        <f>(U83-BZ83*(CE83+CF83)/1000)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6</v>
      </c>
      <c r="AE83">
        <v>1</v>
      </c>
      <c r="AF83">
        <f>IF(AD83*$H$13&gt;=AH83,1.0,(AH83/(AH83-AD83*$H$13)))</f>
        <v>0</v>
      </c>
      <c r="AG83">
        <f>(AF83-1)*100</f>
        <v>0</v>
      </c>
      <c r="AH83">
        <f>MAX(0,($B$13+$C$13*CL83)/(1+$D$13*CL83)*CE83/(CG83+273)*$E$13)</f>
        <v>0</v>
      </c>
      <c r="AI83" t="s">
        <v>295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295</v>
      </c>
      <c r="AP83">
        <v>0</v>
      </c>
      <c r="AQ83">
        <v>0</v>
      </c>
      <c r="AR83">
        <f>1-AP83/AQ83</f>
        <v>0</v>
      </c>
      <c r="AS83">
        <v>0.5</v>
      </c>
      <c r="AT83">
        <f>BP83</f>
        <v>0</v>
      </c>
      <c r="AU83">
        <f>I83</f>
        <v>0</v>
      </c>
      <c r="AV83">
        <f>AR83*AS83*AT83</f>
        <v>0</v>
      </c>
      <c r="AW83">
        <f>BB83/AQ83</f>
        <v>0</v>
      </c>
      <c r="AX83">
        <f>(AU83-AN83)/AT83</f>
        <v>0</v>
      </c>
      <c r="AY83">
        <f>(AK83-AQ83)/AQ83</f>
        <v>0</v>
      </c>
      <c r="AZ83" t="s">
        <v>295</v>
      </c>
      <c r="BA83">
        <v>0</v>
      </c>
      <c r="BB83">
        <f>AQ83-BA83</f>
        <v>0</v>
      </c>
      <c r="BC83">
        <f>(AQ83-AP83)/(AQ83-BA83)</f>
        <v>0</v>
      </c>
      <c r="BD83">
        <f>(AK83-AQ83)/(AK83-BA83)</f>
        <v>0</v>
      </c>
      <c r="BE83">
        <f>(AQ83-AP83)/(AQ83-AJ83)</f>
        <v>0</v>
      </c>
      <c r="BF83">
        <f>(AK83-AQ83)/(AK83-AJ83)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f>$B$11*CM83+$C$11*CN83+$F$11*CO83*(1-CR83)</f>
        <v>0</v>
      </c>
      <c r="BP83">
        <f>BO83*BQ83</f>
        <v>0</v>
      </c>
      <c r="BQ83">
        <f>($B$11*$D$9+$C$11*$D$9+$F$11*((DB83+CT83)/MAX(DB83+CT83+DC83, 0.1)*$I$9+DC83/MAX(DB83+CT83+DC83, 0.1)*$J$9))/($B$11+$C$11+$F$11)</f>
        <v>0</v>
      </c>
      <c r="BR83">
        <f>($B$11*$K$9+$C$11*$K$9+$F$11*((DB83+CT83)/MAX(DB83+CT83+DC83, 0.1)*$P$9+DC83/MAX(DB83+CT83+DC83, 0.1)*$Q$9))/($B$11+$C$11+$F$11)</f>
        <v>0</v>
      </c>
      <c r="BS83">
        <v>6</v>
      </c>
      <c r="BT83">
        <v>0.5</v>
      </c>
      <c r="BU83" t="s">
        <v>296</v>
      </c>
      <c r="BV83">
        <v>2</v>
      </c>
      <c r="BW83">
        <v>1621627929.1</v>
      </c>
      <c r="BX83">
        <v>398.561666666667</v>
      </c>
      <c r="BY83">
        <v>419.899666666667</v>
      </c>
      <c r="BZ83">
        <v>9.37073</v>
      </c>
      <c r="CA83">
        <v>0.391312333333333</v>
      </c>
      <c r="CB83">
        <v>390.324333333333</v>
      </c>
      <c r="CC83">
        <v>9.20978666666667</v>
      </c>
      <c r="CD83">
        <v>600.098666666667</v>
      </c>
      <c r="CE83">
        <v>101.200333333333</v>
      </c>
      <c r="CF83">
        <v>0.0557622666666667</v>
      </c>
      <c r="CG83">
        <v>33.5765</v>
      </c>
      <c r="CH83">
        <v>31.2748</v>
      </c>
      <c r="CI83">
        <v>999.9</v>
      </c>
      <c r="CJ83">
        <v>0</v>
      </c>
      <c r="CK83">
        <v>0</v>
      </c>
      <c r="CL83">
        <v>10006.6666666667</v>
      </c>
      <c r="CM83">
        <v>0</v>
      </c>
      <c r="CN83">
        <v>2.43122</v>
      </c>
      <c r="CO83">
        <v>600</v>
      </c>
      <c r="CP83">
        <v>0.93299</v>
      </c>
      <c r="CQ83">
        <v>0.0670098</v>
      </c>
      <c r="CR83">
        <v>0</v>
      </c>
      <c r="CS83">
        <v>877.054</v>
      </c>
      <c r="CT83">
        <v>4.99951</v>
      </c>
      <c r="CU83">
        <v>5165.97333333333</v>
      </c>
      <c r="CV83">
        <v>4814.08333333333</v>
      </c>
      <c r="CW83">
        <v>36</v>
      </c>
      <c r="CX83">
        <v>39.25</v>
      </c>
      <c r="CY83">
        <v>38.062</v>
      </c>
      <c r="CZ83">
        <v>39.125</v>
      </c>
      <c r="DA83">
        <v>39.104</v>
      </c>
      <c r="DB83">
        <v>555.13</v>
      </c>
      <c r="DC83">
        <v>39.87</v>
      </c>
      <c r="DD83">
        <v>0</v>
      </c>
      <c r="DE83">
        <v>1621627934.1</v>
      </c>
      <c r="DF83">
        <v>0</v>
      </c>
      <c r="DG83">
        <v>877.915461538461</v>
      </c>
      <c r="DH83">
        <v>-6.40738461449997</v>
      </c>
      <c r="DI83">
        <v>-44.918290627408</v>
      </c>
      <c r="DJ83">
        <v>5170.53230769231</v>
      </c>
      <c r="DK83">
        <v>15</v>
      </c>
      <c r="DL83">
        <v>1621626892</v>
      </c>
      <c r="DM83" t="s">
        <v>297</v>
      </c>
      <c r="DN83">
        <v>1621626875.5</v>
      </c>
      <c r="DO83">
        <v>1621626892</v>
      </c>
      <c r="DP83">
        <v>2</v>
      </c>
      <c r="DQ83">
        <v>-0.088</v>
      </c>
      <c r="DR83">
        <v>0.038</v>
      </c>
      <c r="DS83">
        <v>8.382</v>
      </c>
      <c r="DT83">
        <v>0.051</v>
      </c>
      <c r="DU83">
        <v>420</v>
      </c>
      <c r="DV83">
        <v>0</v>
      </c>
      <c r="DW83">
        <v>0.49</v>
      </c>
      <c r="DX83">
        <v>0.06</v>
      </c>
      <c r="DY83">
        <v>-21.4374292682927</v>
      </c>
      <c r="DZ83">
        <v>0.15159930313589</v>
      </c>
      <c r="EA83">
        <v>0.0779079295375663</v>
      </c>
      <c r="EB83">
        <v>1</v>
      </c>
      <c r="EC83">
        <v>878.209212121212</v>
      </c>
      <c r="ED83">
        <v>-6.58867257625584</v>
      </c>
      <c r="EE83">
        <v>0.658958809471683</v>
      </c>
      <c r="EF83">
        <v>1</v>
      </c>
      <c r="EG83">
        <v>8.85616292682927</v>
      </c>
      <c r="EH83">
        <v>0.818520836236922</v>
      </c>
      <c r="EI83">
        <v>0.0807836359680236</v>
      </c>
      <c r="EJ83">
        <v>0</v>
      </c>
      <c r="EK83">
        <v>2</v>
      </c>
      <c r="EL83">
        <v>3</v>
      </c>
      <c r="EM83" t="s">
        <v>298</v>
      </c>
      <c r="EN83">
        <v>100</v>
      </c>
      <c r="EO83">
        <v>100</v>
      </c>
      <c r="EP83">
        <v>8.238</v>
      </c>
      <c r="EQ83">
        <v>0.1611</v>
      </c>
      <c r="ER83">
        <v>5.07444362199048</v>
      </c>
      <c r="ES83">
        <v>0.0095515401478521</v>
      </c>
      <c r="ET83">
        <v>-4.08282145803731e-06</v>
      </c>
      <c r="EU83">
        <v>9.61633180237613e-10</v>
      </c>
      <c r="EV83">
        <v>0.0475103132414239</v>
      </c>
      <c r="EW83">
        <v>0.00964955815971448</v>
      </c>
      <c r="EX83">
        <v>0.000351754833574242</v>
      </c>
      <c r="EY83">
        <v>-6.74969522547015e-06</v>
      </c>
      <c r="EZ83">
        <v>-4</v>
      </c>
      <c r="FA83">
        <v>2054</v>
      </c>
      <c r="FB83">
        <v>1</v>
      </c>
      <c r="FC83">
        <v>24</v>
      </c>
      <c r="FD83">
        <v>17.6</v>
      </c>
      <c r="FE83">
        <v>17.3</v>
      </c>
      <c r="FF83">
        <v>2</v>
      </c>
      <c r="FG83">
        <v>634.899</v>
      </c>
      <c r="FH83">
        <v>387.073</v>
      </c>
      <c r="FI83">
        <v>41.345</v>
      </c>
      <c r="FJ83">
        <v>25.5397</v>
      </c>
      <c r="FK83">
        <v>30.0008</v>
      </c>
      <c r="FL83">
        <v>25.4613</v>
      </c>
      <c r="FM83">
        <v>25.4464</v>
      </c>
      <c r="FN83">
        <v>20.9851</v>
      </c>
      <c r="FO83">
        <v>100</v>
      </c>
      <c r="FP83">
        <v>0</v>
      </c>
      <c r="FQ83">
        <v>41.35</v>
      </c>
      <c r="FR83">
        <v>420</v>
      </c>
      <c r="FS83">
        <v>0</v>
      </c>
      <c r="FT83">
        <v>100.301</v>
      </c>
      <c r="FU83">
        <v>100.662</v>
      </c>
    </row>
    <row r="84" spans="1:177">
      <c r="A84">
        <v>68</v>
      </c>
      <c r="B84">
        <v>1621627945.1</v>
      </c>
      <c r="C84">
        <v>1005.09999990463</v>
      </c>
      <c r="D84" t="s">
        <v>434</v>
      </c>
      <c r="E84" t="s">
        <v>435</v>
      </c>
      <c r="G84">
        <v>1621627944.1</v>
      </c>
      <c r="H84">
        <f>CD84*AF84*(BZ84-CA84)/(100*BS84*(1000-AF84*BZ84))</f>
        <v>0</v>
      </c>
      <c r="I84">
        <f>CD84*AF84*(BY84-BX84*(1000-AF84*CA84)/(1000-AF84*BZ84))/(100*BS84)</f>
        <v>0</v>
      </c>
      <c r="J84">
        <f>BX84 - IF(AF84&gt;1, I84*BS84*100.0/(AH84*CL84), 0)</f>
        <v>0</v>
      </c>
      <c r="K84">
        <f>((Q84-H84/2)*J84-I84)/(Q84+H84/2)</f>
        <v>0</v>
      </c>
      <c r="L84">
        <f>K84*(CE84+CF84)/1000.0</f>
        <v>0</v>
      </c>
      <c r="M84">
        <f>(BX84 - IF(AF84&gt;1, I84*BS84*100.0/(AH84*CL84), 0))*(CE84+CF84)/1000.0</f>
        <v>0</v>
      </c>
      <c r="N84">
        <f>2.0/((1/P84-1/O84)+SIGN(P84)*SQRT((1/P84-1/O84)*(1/P84-1/O84) + 4*BT84/((BT84+1)*(BT84+1))*(2*1/P84*1/O84-1/O84*1/O84)))</f>
        <v>0</v>
      </c>
      <c r="O84">
        <f>IF(LEFT(BU84,1)&lt;&gt;"0",IF(LEFT(BU84,1)="1",3.0,BV84),$D$5+$E$5*(CL84*CE84/($K$5*1000))+$F$5*(CL84*CE84/($K$5*1000))*MAX(MIN(BS84,$J$5),$I$5)*MAX(MIN(BS84,$J$5),$I$5)+$G$5*MAX(MIN(BS84,$J$5),$I$5)*(CL84*CE84/($K$5*1000))+$H$5*(CL84*CE84/($K$5*1000))*(CL84*CE84/($K$5*1000)))</f>
        <v>0</v>
      </c>
      <c r="P84">
        <f>H84*(1000-(1000*0.61365*exp(17.502*T84/(240.97+T84))/(CE84+CF84)+BZ84)/2)/(1000*0.61365*exp(17.502*T84/(240.97+T84))/(CE84+CF84)-BZ84)</f>
        <v>0</v>
      </c>
      <c r="Q84">
        <f>1/((BT84+1)/(N84/1.6)+1/(O84/1.37)) + BT84/((BT84+1)/(N84/1.6) + BT84/(O84/1.37))</f>
        <v>0</v>
      </c>
      <c r="R84">
        <f>(BP84*BR84)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BZ84*(CE84+CF84)/1000</f>
        <v>0</v>
      </c>
      <c r="X84">
        <f>0.61365*exp(17.502*CG84/(240.97+CG84))</f>
        <v>0</v>
      </c>
      <c r="Y84">
        <f>(U84-BZ84*(CE84+CF84)/1000)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7</v>
      </c>
      <c r="AE84">
        <v>1</v>
      </c>
      <c r="AF84">
        <f>IF(AD84*$H$13&gt;=AH84,1.0,(AH84/(AH84-AD84*$H$13)))</f>
        <v>0</v>
      </c>
      <c r="AG84">
        <f>(AF84-1)*100</f>
        <v>0</v>
      </c>
      <c r="AH84">
        <f>MAX(0,($B$13+$C$13*CL84)/(1+$D$13*CL84)*CE84/(CG84+273)*$E$13)</f>
        <v>0</v>
      </c>
      <c r="AI84" t="s">
        <v>295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295</v>
      </c>
      <c r="AP84">
        <v>0</v>
      </c>
      <c r="AQ84">
        <v>0</v>
      </c>
      <c r="AR84">
        <f>1-AP84/AQ84</f>
        <v>0</v>
      </c>
      <c r="AS84">
        <v>0.5</v>
      </c>
      <c r="AT84">
        <f>BP84</f>
        <v>0</v>
      </c>
      <c r="AU84">
        <f>I84</f>
        <v>0</v>
      </c>
      <c r="AV84">
        <f>AR84*AS84*AT84</f>
        <v>0</v>
      </c>
      <c r="AW84">
        <f>BB84/AQ84</f>
        <v>0</v>
      </c>
      <c r="AX84">
        <f>(AU84-AN84)/AT84</f>
        <v>0</v>
      </c>
      <c r="AY84">
        <f>(AK84-AQ84)/AQ84</f>
        <v>0</v>
      </c>
      <c r="AZ84" t="s">
        <v>295</v>
      </c>
      <c r="BA84">
        <v>0</v>
      </c>
      <c r="BB84">
        <f>AQ84-BA84</f>
        <v>0</v>
      </c>
      <c r="BC84">
        <f>(AQ84-AP84)/(AQ84-BA84)</f>
        <v>0</v>
      </c>
      <c r="BD84">
        <f>(AK84-AQ84)/(AK84-BA84)</f>
        <v>0</v>
      </c>
      <c r="BE84">
        <f>(AQ84-AP84)/(AQ84-AJ84)</f>
        <v>0</v>
      </c>
      <c r="BF84">
        <f>(AK84-AQ84)/(AK84-AJ84)</f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f>$B$11*CM84+$C$11*CN84+$F$11*CO84*(1-CR84)</f>
        <v>0</v>
      </c>
      <c r="BP84">
        <f>BO84*BQ84</f>
        <v>0</v>
      </c>
      <c r="BQ84">
        <f>($B$11*$D$9+$C$11*$D$9+$F$11*((DB84+CT84)/MAX(DB84+CT84+DC84, 0.1)*$I$9+DC84/MAX(DB84+CT84+DC84, 0.1)*$J$9))/($B$11+$C$11+$F$11)</f>
        <v>0</v>
      </c>
      <c r="BR84">
        <f>($B$11*$K$9+$C$11*$K$9+$F$11*((DB84+CT84)/MAX(DB84+CT84+DC84, 0.1)*$P$9+DC84/MAX(DB84+CT84+DC84, 0.1)*$Q$9))/($B$11+$C$11+$F$11)</f>
        <v>0</v>
      </c>
      <c r="BS84">
        <v>6</v>
      </c>
      <c r="BT84">
        <v>0.5</v>
      </c>
      <c r="BU84" t="s">
        <v>296</v>
      </c>
      <c r="BV84">
        <v>2</v>
      </c>
      <c r="BW84">
        <v>1621627944.1</v>
      </c>
      <c r="BX84">
        <v>398.603666666667</v>
      </c>
      <c r="BY84">
        <v>419.982666666667</v>
      </c>
      <c r="BZ84">
        <v>9.57864333333333</v>
      </c>
      <c r="CA84">
        <v>0.391662666666667</v>
      </c>
      <c r="CB84">
        <v>390.365333333333</v>
      </c>
      <c r="CC84">
        <v>9.41474</v>
      </c>
      <c r="CD84">
        <v>600.098333333333</v>
      </c>
      <c r="CE84">
        <v>101.200333333333</v>
      </c>
      <c r="CF84">
        <v>0.0559129333333333</v>
      </c>
      <c r="CG84">
        <v>33.9236666666667</v>
      </c>
      <c r="CH84">
        <v>31.5694</v>
      </c>
      <c r="CI84">
        <v>999.9</v>
      </c>
      <c r="CJ84">
        <v>0</v>
      </c>
      <c r="CK84">
        <v>0</v>
      </c>
      <c r="CL84">
        <v>9988.33333333333</v>
      </c>
      <c r="CM84">
        <v>0</v>
      </c>
      <c r="CN84">
        <v>2.43122</v>
      </c>
      <c r="CO84">
        <v>599.975666666667</v>
      </c>
      <c r="CP84">
        <v>0.93299</v>
      </c>
      <c r="CQ84">
        <v>0.0670098</v>
      </c>
      <c r="CR84">
        <v>0</v>
      </c>
      <c r="CS84">
        <v>875.739</v>
      </c>
      <c r="CT84">
        <v>4.99951</v>
      </c>
      <c r="CU84">
        <v>5160.81</v>
      </c>
      <c r="CV84">
        <v>4813.88666666667</v>
      </c>
      <c r="CW84">
        <v>36</v>
      </c>
      <c r="CX84">
        <v>39.312</v>
      </c>
      <c r="CY84">
        <v>38.125</v>
      </c>
      <c r="CZ84">
        <v>39.125</v>
      </c>
      <c r="DA84">
        <v>39.1663333333333</v>
      </c>
      <c r="DB84">
        <v>555.106666666667</v>
      </c>
      <c r="DC84">
        <v>39.87</v>
      </c>
      <c r="DD84">
        <v>0</v>
      </c>
      <c r="DE84">
        <v>1621627949.1</v>
      </c>
      <c r="DF84">
        <v>0</v>
      </c>
      <c r="DG84">
        <v>876.33988</v>
      </c>
      <c r="DH84">
        <v>-5.0652307796724</v>
      </c>
      <c r="DI84">
        <v>-29.6607692810169</v>
      </c>
      <c r="DJ84">
        <v>5163.4636</v>
      </c>
      <c r="DK84">
        <v>15</v>
      </c>
      <c r="DL84">
        <v>1621626892</v>
      </c>
      <c r="DM84" t="s">
        <v>297</v>
      </c>
      <c r="DN84">
        <v>1621626875.5</v>
      </c>
      <c r="DO84">
        <v>1621626892</v>
      </c>
      <c r="DP84">
        <v>2</v>
      </c>
      <c r="DQ84">
        <v>-0.088</v>
      </c>
      <c r="DR84">
        <v>0.038</v>
      </c>
      <c r="DS84">
        <v>8.382</v>
      </c>
      <c r="DT84">
        <v>0.051</v>
      </c>
      <c r="DU84">
        <v>420</v>
      </c>
      <c r="DV84">
        <v>0</v>
      </c>
      <c r="DW84">
        <v>0.49</v>
      </c>
      <c r="DX84">
        <v>0.06</v>
      </c>
      <c r="DY84">
        <v>-21.4391</v>
      </c>
      <c r="DZ84">
        <v>-0.0123721254355623</v>
      </c>
      <c r="EA84">
        <v>0.0896549700715839</v>
      </c>
      <c r="EB84">
        <v>1</v>
      </c>
      <c r="EC84">
        <v>876.641575757576</v>
      </c>
      <c r="ED84">
        <v>-5.96633777488305</v>
      </c>
      <c r="EE84">
        <v>0.596451071442102</v>
      </c>
      <c r="EF84">
        <v>1</v>
      </c>
      <c r="EG84">
        <v>9.05826512195122</v>
      </c>
      <c r="EH84">
        <v>0.808624599303142</v>
      </c>
      <c r="EI84">
        <v>0.0798830419478301</v>
      </c>
      <c r="EJ84">
        <v>0</v>
      </c>
      <c r="EK84">
        <v>2</v>
      </c>
      <c r="EL84">
        <v>3</v>
      </c>
      <c r="EM84" t="s">
        <v>298</v>
      </c>
      <c r="EN84">
        <v>100</v>
      </c>
      <c r="EO84">
        <v>100</v>
      </c>
      <c r="EP84">
        <v>8.238</v>
      </c>
      <c r="EQ84">
        <v>0.1641</v>
      </c>
      <c r="ER84">
        <v>5.07444362199048</v>
      </c>
      <c r="ES84">
        <v>0.0095515401478521</v>
      </c>
      <c r="ET84">
        <v>-4.08282145803731e-06</v>
      </c>
      <c r="EU84">
        <v>9.61633180237613e-10</v>
      </c>
      <c r="EV84">
        <v>0.0475103132414239</v>
      </c>
      <c r="EW84">
        <v>0.00964955815971448</v>
      </c>
      <c r="EX84">
        <v>0.000351754833574242</v>
      </c>
      <c r="EY84">
        <v>-6.74969522547015e-06</v>
      </c>
      <c r="EZ84">
        <v>-4</v>
      </c>
      <c r="FA84">
        <v>2054</v>
      </c>
      <c r="FB84">
        <v>1</v>
      </c>
      <c r="FC84">
        <v>24</v>
      </c>
      <c r="FD84">
        <v>17.8</v>
      </c>
      <c r="FE84">
        <v>17.6</v>
      </c>
      <c r="FF84">
        <v>2</v>
      </c>
      <c r="FG84">
        <v>634.654</v>
      </c>
      <c r="FH84">
        <v>387.307</v>
      </c>
      <c r="FI84">
        <v>41.8444</v>
      </c>
      <c r="FJ84">
        <v>25.5719</v>
      </c>
      <c r="FK84">
        <v>30.0011</v>
      </c>
      <c r="FL84">
        <v>25.4784</v>
      </c>
      <c r="FM84">
        <v>25.4633</v>
      </c>
      <c r="FN84">
        <v>20.9848</v>
      </c>
      <c r="FO84">
        <v>100</v>
      </c>
      <c r="FP84">
        <v>0</v>
      </c>
      <c r="FQ84">
        <v>41.89</v>
      </c>
      <c r="FR84">
        <v>420</v>
      </c>
      <c r="FS84">
        <v>0</v>
      </c>
      <c r="FT84">
        <v>100.297</v>
      </c>
      <c r="FU84">
        <v>100.662</v>
      </c>
    </row>
    <row r="85" spans="1:177">
      <c r="A85">
        <v>69</v>
      </c>
      <c r="B85">
        <v>1621627960.1</v>
      </c>
      <c r="C85">
        <v>1020.09999990463</v>
      </c>
      <c r="D85" t="s">
        <v>436</v>
      </c>
      <c r="E85" t="s">
        <v>437</v>
      </c>
      <c r="G85">
        <v>1621627959.1</v>
      </c>
      <c r="H85">
        <f>CD85*AF85*(BZ85-CA85)/(100*BS85*(1000-AF85*BZ85))</f>
        <v>0</v>
      </c>
      <c r="I85">
        <f>CD85*AF85*(BY85-BX85*(1000-AF85*CA85)/(1000-AF85*BZ85))/(100*BS85)</f>
        <v>0</v>
      </c>
      <c r="J85">
        <f>BX85 - IF(AF85&gt;1, I85*BS85*100.0/(AH85*CL85), 0)</f>
        <v>0</v>
      </c>
      <c r="K85">
        <f>((Q85-H85/2)*J85-I85)/(Q85+H85/2)</f>
        <v>0</v>
      </c>
      <c r="L85">
        <f>K85*(CE85+CF85)/1000.0</f>
        <v>0</v>
      </c>
      <c r="M85">
        <f>(BX85 - IF(AF85&gt;1, I85*BS85*100.0/(AH85*CL85), 0))*(CE85+CF85)/1000.0</f>
        <v>0</v>
      </c>
      <c r="N85">
        <f>2.0/((1/P85-1/O85)+SIGN(P85)*SQRT((1/P85-1/O85)*(1/P85-1/O85) + 4*BT85/((BT85+1)*(BT85+1))*(2*1/P85*1/O85-1/O85*1/O85)))</f>
        <v>0</v>
      </c>
      <c r="O85">
        <f>IF(LEFT(BU85,1)&lt;&gt;"0",IF(LEFT(BU85,1)="1",3.0,BV85),$D$5+$E$5*(CL85*CE85/($K$5*1000))+$F$5*(CL85*CE85/($K$5*1000))*MAX(MIN(BS85,$J$5),$I$5)*MAX(MIN(BS85,$J$5),$I$5)+$G$5*MAX(MIN(BS85,$J$5),$I$5)*(CL85*CE85/($K$5*1000))+$H$5*(CL85*CE85/($K$5*1000))*(CL85*CE85/($K$5*1000)))</f>
        <v>0</v>
      </c>
      <c r="P85">
        <f>H85*(1000-(1000*0.61365*exp(17.502*T85/(240.97+T85))/(CE85+CF85)+BZ85)/2)/(1000*0.61365*exp(17.502*T85/(240.97+T85))/(CE85+CF85)-BZ85)</f>
        <v>0</v>
      </c>
      <c r="Q85">
        <f>1/((BT85+1)/(N85/1.6)+1/(O85/1.37)) + BT85/((BT85+1)/(N85/1.6) + BT85/(O85/1.37))</f>
        <v>0</v>
      </c>
      <c r="R85">
        <f>(BP85*BR85)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BZ85*(CE85+CF85)/1000</f>
        <v>0</v>
      </c>
      <c r="X85">
        <f>0.61365*exp(17.502*CG85/(240.97+CG85))</f>
        <v>0</v>
      </c>
      <c r="Y85">
        <f>(U85-BZ85*(CE85+CF85)/1000)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7</v>
      </c>
      <c r="AE85">
        <v>1</v>
      </c>
      <c r="AF85">
        <f>IF(AD85*$H$13&gt;=AH85,1.0,(AH85/(AH85-AD85*$H$13)))</f>
        <v>0</v>
      </c>
      <c r="AG85">
        <f>(AF85-1)*100</f>
        <v>0</v>
      </c>
      <c r="AH85">
        <f>MAX(0,($B$13+$C$13*CL85)/(1+$D$13*CL85)*CE85/(CG85+273)*$E$13)</f>
        <v>0</v>
      </c>
      <c r="AI85" t="s">
        <v>295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295</v>
      </c>
      <c r="AP85">
        <v>0</v>
      </c>
      <c r="AQ85">
        <v>0</v>
      </c>
      <c r="AR85">
        <f>1-AP85/AQ85</f>
        <v>0</v>
      </c>
      <c r="AS85">
        <v>0.5</v>
      </c>
      <c r="AT85">
        <f>BP85</f>
        <v>0</v>
      </c>
      <c r="AU85">
        <f>I85</f>
        <v>0</v>
      </c>
      <c r="AV85">
        <f>AR85*AS85*AT85</f>
        <v>0</v>
      </c>
      <c r="AW85">
        <f>BB85/AQ85</f>
        <v>0</v>
      </c>
      <c r="AX85">
        <f>(AU85-AN85)/AT85</f>
        <v>0</v>
      </c>
      <c r="AY85">
        <f>(AK85-AQ85)/AQ85</f>
        <v>0</v>
      </c>
      <c r="AZ85" t="s">
        <v>295</v>
      </c>
      <c r="BA85">
        <v>0</v>
      </c>
      <c r="BB85">
        <f>AQ85-BA85</f>
        <v>0</v>
      </c>
      <c r="BC85">
        <f>(AQ85-AP85)/(AQ85-BA85)</f>
        <v>0</v>
      </c>
      <c r="BD85">
        <f>(AK85-AQ85)/(AK85-BA85)</f>
        <v>0</v>
      </c>
      <c r="BE85">
        <f>(AQ85-AP85)/(AQ85-AJ85)</f>
        <v>0</v>
      </c>
      <c r="BF85">
        <f>(AK85-AQ85)/(AK85-AJ85)</f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f>$B$11*CM85+$C$11*CN85+$F$11*CO85*(1-CR85)</f>
        <v>0</v>
      </c>
      <c r="BP85">
        <f>BO85*BQ85</f>
        <v>0</v>
      </c>
      <c r="BQ85">
        <f>($B$11*$D$9+$C$11*$D$9+$F$11*((DB85+CT85)/MAX(DB85+CT85+DC85, 0.1)*$I$9+DC85/MAX(DB85+CT85+DC85, 0.1)*$J$9))/($B$11+$C$11+$F$11)</f>
        <v>0</v>
      </c>
      <c r="BR85">
        <f>($B$11*$K$9+$C$11*$K$9+$F$11*((DB85+CT85)/MAX(DB85+CT85+DC85, 0.1)*$P$9+DC85/MAX(DB85+CT85+DC85, 0.1)*$Q$9))/($B$11+$C$11+$F$11)</f>
        <v>0</v>
      </c>
      <c r="BS85">
        <v>6</v>
      </c>
      <c r="BT85">
        <v>0.5</v>
      </c>
      <c r="BU85" t="s">
        <v>296</v>
      </c>
      <c r="BV85">
        <v>2</v>
      </c>
      <c r="BW85">
        <v>1621627959.1</v>
      </c>
      <c r="BX85">
        <v>398.492333333333</v>
      </c>
      <c r="BY85">
        <v>419.998333333333</v>
      </c>
      <c r="BZ85">
        <v>9.78861666666667</v>
      </c>
      <c r="CA85">
        <v>0.390415333333333</v>
      </c>
      <c r="CB85">
        <v>390.255</v>
      </c>
      <c r="CC85">
        <v>9.62171</v>
      </c>
      <c r="CD85">
        <v>600.06</v>
      </c>
      <c r="CE85">
        <v>101.199666666667</v>
      </c>
      <c r="CF85">
        <v>0.0556653666666667</v>
      </c>
      <c r="CG85">
        <v>34.2642333333333</v>
      </c>
      <c r="CH85">
        <v>31.9147333333333</v>
      </c>
      <c r="CI85">
        <v>999.9</v>
      </c>
      <c r="CJ85">
        <v>0</v>
      </c>
      <c r="CK85">
        <v>0</v>
      </c>
      <c r="CL85">
        <v>10036.6666666667</v>
      </c>
      <c r="CM85">
        <v>0</v>
      </c>
      <c r="CN85">
        <v>2.46137666666667</v>
      </c>
      <c r="CO85">
        <v>599.966333333333</v>
      </c>
      <c r="CP85">
        <v>0.93299</v>
      </c>
      <c r="CQ85">
        <v>0.0670098</v>
      </c>
      <c r="CR85">
        <v>0</v>
      </c>
      <c r="CS85">
        <v>874.451666666667</v>
      </c>
      <c r="CT85">
        <v>4.99951</v>
      </c>
      <c r="CU85">
        <v>5154</v>
      </c>
      <c r="CV85">
        <v>4813.81333333333</v>
      </c>
      <c r="CW85">
        <v>36.062</v>
      </c>
      <c r="CX85">
        <v>39.312</v>
      </c>
      <c r="CY85">
        <v>38.125</v>
      </c>
      <c r="CZ85">
        <v>39.125</v>
      </c>
      <c r="DA85">
        <v>39.25</v>
      </c>
      <c r="DB85">
        <v>555.1</v>
      </c>
      <c r="DC85">
        <v>39.87</v>
      </c>
      <c r="DD85">
        <v>0</v>
      </c>
      <c r="DE85">
        <v>1621627964.1</v>
      </c>
      <c r="DF85">
        <v>0</v>
      </c>
      <c r="DG85">
        <v>875.047423076923</v>
      </c>
      <c r="DH85">
        <v>-5.85357265301977</v>
      </c>
      <c r="DI85">
        <v>-27.1941880166834</v>
      </c>
      <c r="DJ85">
        <v>5157.17115384615</v>
      </c>
      <c r="DK85">
        <v>15</v>
      </c>
      <c r="DL85">
        <v>1621626892</v>
      </c>
      <c r="DM85" t="s">
        <v>297</v>
      </c>
      <c r="DN85">
        <v>1621626875.5</v>
      </c>
      <c r="DO85">
        <v>1621626892</v>
      </c>
      <c r="DP85">
        <v>2</v>
      </c>
      <c r="DQ85">
        <v>-0.088</v>
      </c>
      <c r="DR85">
        <v>0.038</v>
      </c>
      <c r="DS85">
        <v>8.382</v>
      </c>
      <c r="DT85">
        <v>0.051</v>
      </c>
      <c r="DU85">
        <v>420</v>
      </c>
      <c r="DV85">
        <v>0</v>
      </c>
      <c r="DW85">
        <v>0.49</v>
      </c>
      <c r="DX85">
        <v>0.06</v>
      </c>
      <c r="DY85">
        <v>-21.4398902439024</v>
      </c>
      <c r="DZ85">
        <v>-0.13442717770034</v>
      </c>
      <c r="EA85">
        <v>0.105253396457284</v>
      </c>
      <c r="EB85">
        <v>1</v>
      </c>
      <c r="EC85">
        <v>875.273272727273</v>
      </c>
      <c r="ED85">
        <v>-5.49080087453955</v>
      </c>
      <c r="EE85">
        <v>0.540934560133766</v>
      </c>
      <c r="EF85">
        <v>1</v>
      </c>
      <c r="EG85">
        <v>9.26249487804878</v>
      </c>
      <c r="EH85">
        <v>0.841082926829258</v>
      </c>
      <c r="EI85">
        <v>0.0830659416608849</v>
      </c>
      <c r="EJ85">
        <v>0</v>
      </c>
      <c r="EK85">
        <v>2</v>
      </c>
      <c r="EL85">
        <v>3</v>
      </c>
      <c r="EM85" t="s">
        <v>298</v>
      </c>
      <c r="EN85">
        <v>100</v>
      </c>
      <c r="EO85">
        <v>100</v>
      </c>
      <c r="EP85">
        <v>8.238</v>
      </c>
      <c r="EQ85">
        <v>0.167</v>
      </c>
      <c r="ER85">
        <v>5.07444362199048</v>
      </c>
      <c r="ES85">
        <v>0.0095515401478521</v>
      </c>
      <c r="ET85">
        <v>-4.08282145803731e-06</v>
      </c>
      <c r="EU85">
        <v>9.61633180237613e-10</v>
      </c>
      <c r="EV85">
        <v>0.0475103132414239</v>
      </c>
      <c r="EW85">
        <v>0.00964955815971448</v>
      </c>
      <c r="EX85">
        <v>0.000351754833574242</v>
      </c>
      <c r="EY85">
        <v>-6.74969522547015e-06</v>
      </c>
      <c r="EZ85">
        <v>-4</v>
      </c>
      <c r="FA85">
        <v>2054</v>
      </c>
      <c r="FB85">
        <v>1</v>
      </c>
      <c r="FC85">
        <v>24</v>
      </c>
      <c r="FD85">
        <v>18.1</v>
      </c>
      <c r="FE85">
        <v>17.8</v>
      </c>
      <c r="FF85">
        <v>2</v>
      </c>
      <c r="FG85">
        <v>633.993</v>
      </c>
      <c r="FH85">
        <v>386.661</v>
      </c>
      <c r="FI85">
        <v>42.321</v>
      </c>
      <c r="FJ85">
        <v>25.6086</v>
      </c>
      <c r="FK85">
        <v>30.0012</v>
      </c>
      <c r="FL85">
        <v>25.4976</v>
      </c>
      <c r="FM85">
        <v>25.4825</v>
      </c>
      <c r="FN85">
        <v>20.9857</v>
      </c>
      <c r="FO85">
        <v>100</v>
      </c>
      <c r="FP85">
        <v>0</v>
      </c>
      <c r="FQ85">
        <v>42.36</v>
      </c>
      <c r="FR85">
        <v>420</v>
      </c>
      <c r="FS85">
        <v>0</v>
      </c>
      <c r="FT85">
        <v>100.298</v>
      </c>
      <c r="FU85">
        <v>100.657</v>
      </c>
    </row>
    <row r="86" spans="1:177">
      <c r="A86">
        <v>70</v>
      </c>
      <c r="B86">
        <v>1621627975.1</v>
      </c>
      <c r="C86">
        <v>1035.09999990463</v>
      </c>
      <c r="D86" t="s">
        <v>438</v>
      </c>
      <c r="E86" t="s">
        <v>439</v>
      </c>
      <c r="G86">
        <v>1621627974.1</v>
      </c>
      <c r="H86">
        <f>CD86*AF86*(BZ86-CA86)/(100*BS86*(1000-AF86*BZ86))</f>
        <v>0</v>
      </c>
      <c r="I86">
        <f>CD86*AF86*(BY86-BX86*(1000-AF86*CA86)/(1000-AF86*BZ86))/(100*BS86)</f>
        <v>0</v>
      </c>
      <c r="J86">
        <f>BX86 - IF(AF86&gt;1, I86*BS86*100.0/(AH86*CL86), 0)</f>
        <v>0</v>
      </c>
      <c r="K86">
        <f>((Q86-H86/2)*J86-I86)/(Q86+H86/2)</f>
        <v>0</v>
      </c>
      <c r="L86">
        <f>K86*(CE86+CF86)/1000.0</f>
        <v>0</v>
      </c>
      <c r="M86">
        <f>(BX86 - IF(AF86&gt;1, I86*BS86*100.0/(AH86*CL86), 0))*(CE86+CF86)/1000.0</f>
        <v>0</v>
      </c>
      <c r="N86">
        <f>2.0/((1/P86-1/O86)+SIGN(P86)*SQRT((1/P86-1/O86)*(1/P86-1/O86) + 4*BT86/((BT86+1)*(BT86+1))*(2*1/P86*1/O86-1/O86*1/O86)))</f>
        <v>0</v>
      </c>
      <c r="O86">
        <f>IF(LEFT(BU86,1)&lt;&gt;"0",IF(LEFT(BU86,1)="1",3.0,BV86),$D$5+$E$5*(CL86*CE86/($K$5*1000))+$F$5*(CL86*CE86/($K$5*1000))*MAX(MIN(BS86,$J$5),$I$5)*MAX(MIN(BS86,$J$5),$I$5)+$G$5*MAX(MIN(BS86,$J$5),$I$5)*(CL86*CE86/($K$5*1000))+$H$5*(CL86*CE86/($K$5*1000))*(CL86*CE86/($K$5*1000)))</f>
        <v>0</v>
      </c>
      <c r="P86">
        <f>H86*(1000-(1000*0.61365*exp(17.502*T86/(240.97+T86))/(CE86+CF86)+BZ86)/2)/(1000*0.61365*exp(17.502*T86/(240.97+T86))/(CE86+CF86)-BZ86)</f>
        <v>0</v>
      </c>
      <c r="Q86">
        <f>1/((BT86+1)/(N86/1.6)+1/(O86/1.37)) + BT86/((BT86+1)/(N86/1.6) + BT86/(O86/1.37))</f>
        <v>0</v>
      </c>
      <c r="R86">
        <f>(BP86*BR86)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BZ86*(CE86+CF86)/1000</f>
        <v>0</v>
      </c>
      <c r="X86">
        <f>0.61365*exp(17.502*CG86/(240.97+CG86))</f>
        <v>0</v>
      </c>
      <c r="Y86">
        <f>(U86-BZ86*(CE86+CF86)/1000)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7</v>
      </c>
      <c r="AE86">
        <v>1</v>
      </c>
      <c r="AF86">
        <f>IF(AD86*$H$13&gt;=AH86,1.0,(AH86/(AH86-AD86*$H$13)))</f>
        <v>0</v>
      </c>
      <c r="AG86">
        <f>(AF86-1)*100</f>
        <v>0</v>
      </c>
      <c r="AH86">
        <f>MAX(0,($B$13+$C$13*CL86)/(1+$D$13*CL86)*CE86/(CG86+273)*$E$13)</f>
        <v>0</v>
      </c>
      <c r="AI86" t="s">
        <v>295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295</v>
      </c>
      <c r="AP86">
        <v>0</v>
      </c>
      <c r="AQ86">
        <v>0</v>
      </c>
      <c r="AR86">
        <f>1-AP86/AQ86</f>
        <v>0</v>
      </c>
      <c r="AS86">
        <v>0.5</v>
      </c>
      <c r="AT86">
        <f>BP86</f>
        <v>0</v>
      </c>
      <c r="AU86">
        <f>I86</f>
        <v>0</v>
      </c>
      <c r="AV86">
        <f>AR86*AS86*AT86</f>
        <v>0</v>
      </c>
      <c r="AW86">
        <f>BB86/AQ86</f>
        <v>0</v>
      </c>
      <c r="AX86">
        <f>(AU86-AN86)/AT86</f>
        <v>0</v>
      </c>
      <c r="AY86">
        <f>(AK86-AQ86)/AQ86</f>
        <v>0</v>
      </c>
      <c r="AZ86" t="s">
        <v>295</v>
      </c>
      <c r="BA86">
        <v>0</v>
      </c>
      <c r="BB86">
        <f>AQ86-BA86</f>
        <v>0</v>
      </c>
      <c r="BC86">
        <f>(AQ86-AP86)/(AQ86-BA86)</f>
        <v>0</v>
      </c>
      <c r="BD86">
        <f>(AK86-AQ86)/(AK86-BA86)</f>
        <v>0</v>
      </c>
      <c r="BE86">
        <f>(AQ86-AP86)/(AQ86-AJ86)</f>
        <v>0</v>
      </c>
      <c r="BF86">
        <f>(AK86-AQ86)/(AK86-AJ86)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f>$B$11*CM86+$C$11*CN86+$F$11*CO86*(1-CR86)</f>
        <v>0</v>
      </c>
      <c r="BP86">
        <f>BO86*BQ86</f>
        <v>0</v>
      </c>
      <c r="BQ86">
        <f>($B$11*$D$9+$C$11*$D$9+$F$11*((DB86+CT86)/MAX(DB86+CT86+DC86, 0.1)*$I$9+DC86/MAX(DB86+CT86+DC86, 0.1)*$J$9))/($B$11+$C$11+$F$11)</f>
        <v>0</v>
      </c>
      <c r="BR86">
        <f>($B$11*$K$9+$C$11*$K$9+$F$11*((DB86+CT86)/MAX(DB86+CT86+DC86, 0.1)*$P$9+DC86/MAX(DB86+CT86+DC86, 0.1)*$Q$9))/($B$11+$C$11+$F$11)</f>
        <v>0</v>
      </c>
      <c r="BS86">
        <v>6</v>
      </c>
      <c r="BT86">
        <v>0.5</v>
      </c>
      <c r="BU86" t="s">
        <v>296</v>
      </c>
      <c r="BV86">
        <v>2</v>
      </c>
      <c r="BW86">
        <v>1621627974.1</v>
      </c>
      <c r="BX86">
        <v>398.503333333333</v>
      </c>
      <c r="BY86">
        <v>419.876</v>
      </c>
      <c r="BZ86">
        <v>9.99367333333333</v>
      </c>
      <c r="CA86">
        <v>0.390744666666667</v>
      </c>
      <c r="CB86">
        <v>390.266</v>
      </c>
      <c r="CC86">
        <v>9.82382333333333</v>
      </c>
      <c r="CD86">
        <v>600.073333333333</v>
      </c>
      <c r="CE86">
        <v>101.199666666667</v>
      </c>
      <c r="CF86">
        <v>0.0552589666666667</v>
      </c>
      <c r="CG86">
        <v>34.6107666666667</v>
      </c>
      <c r="CH86">
        <v>32.2172333333333</v>
      </c>
      <c r="CI86">
        <v>999.9</v>
      </c>
      <c r="CJ86">
        <v>0</v>
      </c>
      <c r="CK86">
        <v>0</v>
      </c>
      <c r="CL86">
        <v>10068.3333333333</v>
      </c>
      <c r="CM86">
        <v>0</v>
      </c>
      <c r="CN86">
        <v>2.46514666666667</v>
      </c>
      <c r="CO86">
        <v>600.046</v>
      </c>
      <c r="CP86">
        <v>0.933001666666667</v>
      </c>
      <c r="CQ86">
        <v>0.0669981333333333</v>
      </c>
      <c r="CR86">
        <v>0</v>
      </c>
      <c r="CS86">
        <v>873.351666666667</v>
      </c>
      <c r="CT86">
        <v>4.99951</v>
      </c>
      <c r="CU86">
        <v>5149.28666666667</v>
      </c>
      <c r="CV86">
        <v>4814.47333333333</v>
      </c>
      <c r="CW86">
        <v>36.125</v>
      </c>
      <c r="CX86">
        <v>39.375</v>
      </c>
      <c r="CY86">
        <v>38.187</v>
      </c>
      <c r="CZ86">
        <v>39.187</v>
      </c>
      <c r="DA86">
        <v>39.312</v>
      </c>
      <c r="DB86">
        <v>555.18</v>
      </c>
      <c r="DC86">
        <v>39.87</v>
      </c>
      <c r="DD86">
        <v>0</v>
      </c>
      <c r="DE86">
        <v>1621627979.1</v>
      </c>
      <c r="DF86">
        <v>0</v>
      </c>
      <c r="DG86">
        <v>873.71516</v>
      </c>
      <c r="DH86">
        <v>-4.5909230907011</v>
      </c>
      <c r="DI86">
        <v>-21.7053846404146</v>
      </c>
      <c r="DJ86">
        <v>5150.9104</v>
      </c>
      <c r="DK86">
        <v>15</v>
      </c>
      <c r="DL86">
        <v>1621626892</v>
      </c>
      <c r="DM86" t="s">
        <v>297</v>
      </c>
      <c r="DN86">
        <v>1621626875.5</v>
      </c>
      <c r="DO86">
        <v>1621626892</v>
      </c>
      <c r="DP86">
        <v>2</v>
      </c>
      <c r="DQ86">
        <v>-0.088</v>
      </c>
      <c r="DR86">
        <v>0.038</v>
      </c>
      <c r="DS86">
        <v>8.382</v>
      </c>
      <c r="DT86">
        <v>0.051</v>
      </c>
      <c r="DU86">
        <v>420</v>
      </c>
      <c r="DV86">
        <v>0</v>
      </c>
      <c r="DW86">
        <v>0.49</v>
      </c>
      <c r="DX86">
        <v>0.06</v>
      </c>
      <c r="DY86">
        <v>-21.4472121951219</v>
      </c>
      <c r="DZ86">
        <v>0.0137247386758997</v>
      </c>
      <c r="EA86">
        <v>0.108759883644216</v>
      </c>
      <c r="EB86">
        <v>1</v>
      </c>
      <c r="EC86">
        <v>873.958212121212</v>
      </c>
      <c r="ED86">
        <v>-4.85894804811865</v>
      </c>
      <c r="EE86">
        <v>0.503151808983508</v>
      </c>
      <c r="EF86">
        <v>1</v>
      </c>
      <c r="EG86">
        <v>9.46802536585366</v>
      </c>
      <c r="EH86">
        <v>0.819830383275275</v>
      </c>
      <c r="EI86">
        <v>0.0809941161397321</v>
      </c>
      <c r="EJ86">
        <v>0</v>
      </c>
      <c r="EK86">
        <v>2</v>
      </c>
      <c r="EL86">
        <v>3</v>
      </c>
      <c r="EM86" t="s">
        <v>298</v>
      </c>
      <c r="EN86">
        <v>100</v>
      </c>
      <c r="EO86">
        <v>100</v>
      </c>
      <c r="EP86">
        <v>8.238</v>
      </c>
      <c r="EQ86">
        <v>0.17</v>
      </c>
      <c r="ER86">
        <v>5.07444362199048</v>
      </c>
      <c r="ES86">
        <v>0.0095515401478521</v>
      </c>
      <c r="ET86">
        <v>-4.08282145803731e-06</v>
      </c>
      <c r="EU86">
        <v>9.61633180237613e-10</v>
      </c>
      <c r="EV86">
        <v>0.0475103132414239</v>
      </c>
      <c r="EW86">
        <v>0.00964955815971448</v>
      </c>
      <c r="EX86">
        <v>0.000351754833574242</v>
      </c>
      <c r="EY86">
        <v>-6.74969522547015e-06</v>
      </c>
      <c r="EZ86">
        <v>-4</v>
      </c>
      <c r="FA86">
        <v>2054</v>
      </c>
      <c r="FB86">
        <v>1</v>
      </c>
      <c r="FC86">
        <v>24</v>
      </c>
      <c r="FD86">
        <v>18.3</v>
      </c>
      <c r="FE86">
        <v>18.1</v>
      </c>
      <c r="FF86">
        <v>2</v>
      </c>
      <c r="FG86">
        <v>635.092</v>
      </c>
      <c r="FH86">
        <v>386.345</v>
      </c>
      <c r="FI86">
        <v>42.741</v>
      </c>
      <c r="FJ86">
        <v>25.6426</v>
      </c>
      <c r="FK86">
        <v>30.0007</v>
      </c>
      <c r="FL86">
        <v>25.5163</v>
      </c>
      <c r="FM86">
        <v>25.5007</v>
      </c>
      <c r="FN86">
        <v>20.9876</v>
      </c>
      <c r="FO86">
        <v>100</v>
      </c>
      <c r="FP86">
        <v>0</v>
      </c>
      <c r="FQ86">
        <v>42.9</v>
      </c>
      <c r="FR86">
        <v>420</v>
      </c>
      <c r="FS86">
        <v>0</v>
      </c>
      <c r="FT86">
        <v>100.289</v>
      </c>
      <c r="FU86">
        <v>100.658</v>
      </c>
    </row>
    <row r="87" spans="1:177">
      <c r="A87">
        <v>71</v>
      </c>
      <c r="B87">
        <v>1621627990.1</v>
      </c>
      <c r="C87">
        <v>1050.09999990463</v>
      </c>
      <c r="D87" t="s">
        <v>440</v>
      </c>
      <c r="E87" t="s">
        <v>441</v>
      </c>
      <c r="G87">
        <v>1621627989.1</v>
      </c>
      <c r="H87">
        <f>CD87*AF87*(BZ87-CA87)/(100*BS87*(1000-AF87*BZ87))</f>
        <v>0</v>
      </c>
      <c r="I87">
        <f>CD87*AF87*(BY87-BX87*(1000-AF87*CA87)/(1000-AF87*BZ87))/(100*BS87)</f>
        <v>0</v>
      </c>
      <c r="J87">
        <f>BX87 - IF(AF87&gt;1, I87*BS87*100.0/(AH87*CL87), 0)</f>
        <v>0</v>
      </c>
      <c r="K87">
        <f>((Q87-H87/2)*J87-I87)/(Q87+H87/2)</f>
        <v>0</v>
      </c>
      <c r="L87">
        <f>K87*(CE87+CF87)/1000.0</f>
        <v>0</v>
      </c>
      <c r="M87">
        <f>(BX87 - IF(AF87&gt;1, I87*BS87*100.0/(AH87*CL87), 0))*(CE87+CF87)/1000.0</f>
        <v>0</v>
      </c>
      <c r="N87">
        <f>2.0/((1/P87-1/O87)+SIGN(P87)*SQRT((1/P87-1/O87)*(1/P87-1/O87) + 4*BT87/((BT87+1)*(BT87+1))*(2*1/P87*1/O87-1/O87*1/O87)))</f>
        <v>0</v>
      </c>
      <c r="O87">
        <f>IF(LEFT(BU87,1)&lt;&gt;"0",IF(LEFT(BU87,1)="1",3.0,BV87),$D$5+$E$5*(CL87*CE87/($K$5*1000))+$F$5*(CL87*CE87/($K$5*1000))*MAX(MIN(BS87,$J$5),$I$5)*MAX(MIN(BS87,$J$5),$I$5)+$G$5*MAX(MIN(BS87,$J$5),$I$5)*(CL87*CE87/($K$5*1000))+$H$5*(CL87*CE87/($K$5*1000))*(CL87*CE87/($K$5*1000)))</f>
        <v>0</v>
      </c>
      <c r="P87">
        <f>H87*(1000-(1000*0.61365*exp(17.502*T87/(240.97+T87))/(CE87+CF87)+BZ87)/2)/(1000*0.61365*exp(17.502*T87/(240.97+T87))/(CE87+CF87)-BZ87)</f>
        <v>0</v>
      </c>
      <c r="Q87">
        <f>1/((BT87+1)/(N87/1.6)+1/(O87/1.37)) + BT87/((BT87+1)/(N87/1.6) + BT87/(O87/1.37))</f>
        <v>0</v>
      </c>
      <c r="R87">
        <f>(BP87*BR87)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BZ87*(CE87+CF87)/1000</f>
        <v>0</v>
      </c>
      <c r="X87">
        <f>0.61365*exp(17.502*CG87/(240.97+CG87))</f>
        <v>0</v>
      </c>
      <c r="Y87">
        <f>(U87-BZ87*(CE87+CF87)/1000)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6</v>
      </c>
      <c r="AE87">
        <v>1</v>
      </c>
      <c r="AF87">
        <f>IF(AD87*$H$13&gt;=AH87,1.0,(AH87/(AH87-AD87*$H$13)))</f>
        <v>0</v>
      </c>
      <c r="AG87">
        <f>(AF87-1)*100</f>
        <v>0</v>
      </c>
      <c r="AH87">
        <f>MAX(0,($B$13+$C$13*CL87)/(1+$D$13*CL87)*CE87/(CG87+273)*$E$13)</f>
        <v>0</v>
      </c>
      <c r="AI87" t="s">
        <v>295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295</v>
      </c>
      <c r="AP87">
        <v>0</v>
      </c>
      <c r="AQ87">
        <v>0</v>
      </c>
      <c r="AR87">
        <f>1-AP87/AQ87</f>
        <v>0</v>
      </c>
      <c r="AS87">
        <v>0.5</v>
      </c>
      <c r="AT87">
        <f>BP87</f>
        <v>0</v>
      </c>
      <c r="AU87">
        <f>I87</f>
        <v>0</v>
      </c>
      <c r="AV87">
        <f>AR87*AS87*AT87</f>
        <v>0</v>
      </c>
      <c r="AW87">
        <f>BB87/AQ87</f>
        <v>0</v>
      </c>
      <c r="AX87">
        <f>(AU87-AN87)/AT87</f>
        <v>0</v>
      </c>
      <c r="AY87">
        <f>(AK87-AQ87)/AQ87</f>
        <v>0</v>
      </c>
      <c r="AZ87" t="s">
        <v>295</v>
      </c>
      <c r="BA87">
        <v>0</v>
      </c>
      <c r="BB87">
        <f>AQ87-BA87</f>
        <v>0</v>
      </c>
      <c r="BC87">
        <f>(AQ87-AP87)/(AQ87-BA87)</f>
        <v>0</v>
      </c>
      <c r="BD87">
        <f>(AK87-AQ87)/(AK87-BA87)</f>
        <v>0</v>
      </c>
      <c r="BE87">
        <f>(AQ87-AP87)/(AQ87-AJ87)</f>
        <v>0</v>
      </c>
      <c r="BF87">
        <f>(AK87-AQ87)/(AK87-AJ87)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f>$B$11*CM87+$C$11*CN87+$F$11*CO87*(1-CR87)</f>
        <v>0</v>
      </c>
      <c r="BP87">
        <f>BO87*BQ87</f>
        <v>0</v>
      </c>
      <c r="BQ87">
        <f>($B$11*$D$9+$C$11*$D$9+$F$11*((DB87+CT87)/MAX(DB87+CT87+DC87, 0.1)*$I$9+DC87/MAX(DB87+CT87+DC87, 0.1)*$J$9))/($B$11+$C$11+$F$11)</f>
        <v>0</v>
      </c>
      <c r="BR87">
        <f>($B$11*$K$9+$C$11*$K$9+$F$11*((DB87+CT87)/MAX(DB87+CT87+DC87, 0.1)*$P$9+DC87/MAX(DB87+CT87+DC87, 0.1)*$Q$9))/($B$11+$C$11+$F$11)</f>
        <v>0</v>
      </c>
      <c r="BS87">
        <v>6</v>
      </c>
      <c r="BT87">
        <v>0.5</v>
      </c>
      <c r="BU87" t="s">
        <v>296</v>
      </c>
      <c r="BV87">
        <v>2</v>
      </c>
      <c r="BW87">
        <v>1621627989.1</v>
      </c>
      <c r="BX87">
        <v>398.542666666667</v>
      </c>
      <c r="BY87">
        <v>419.957666666667</v>
      </c>
      <c r="BZ87">
        <v>10.196</v>
      </c>
      <c r="CA87">
        <v>0.390831</v>
      </c>
      <c r="CB87">
        <v>390.304666666667</v>
      </c>
      <c r="CC87">
        <v>10.0232333333333</v>
      </c>
      <c r="CD87">
        <v>600.009666666667</v>
      </c>
      <c r="CE87">
        <v>101.198</v>
      </c>
      <c r="CF87">
        <v>0.0560004666666667</v>
      </c>
      <c r="CG87">
        <v>34.9390333333333</v>
      </c>
      <c r="CH87">
        <v>32.5161333333333</v>
      </c>
      <c r="CI87">
        <v>999.9</v>
      </c>
      <c r="CJ87">
        <v>0</v>
      </c>
      <c r="CK87">
        <v>0</v>
      </c>
      <c r="CL87">
        <v>9935</v>
      </c>
      <c r="CM87">
        <v>0</v>
      </c>
      <c r="CN87">
        <v>2.43122</v>
      </c>
      <c r="CO87">
        <v>600.030666666667</v>
      </c>
      <c r="CP87">
        <v>0.933001666666667</v>
      </c>
      <c r="CQ87">
        <v>0.0669981333333333</v>
      </c>
      <c r="CR87">
        <v>0</v>
      </c>
      <c r="CS87">
        <v>872.538666666667</v>
      </c>
      <c r="CT87">
        <v>4.99951</v>
      </c>
      <c r="CU87">
        <v>5145.01</v>
      </c>
      <c r="CV87">
        <v>4814.35333333333</v>
      </c>
      <c r="CW87">
        <v>36.187</v>
      </c>
      <c r="CX87">
        <v>39.375</v>
      </c>
      <c r="CY87">
        <v>38.229</v>
      </c>
      <c r="CZ87">
        <v>39.25</v>
      </c>
      <c r="DA87">
        <v>39.375</v>
      </c>
      <c r="DB87">
        <v>555.166666666667</v>
      </c>
      <c r="DC87">
        <v>39.87</v>
      </c>
      <c r="DD87">
        <v>0</v>
      </c>
      <c r="DE87">
        <v>1621627994.1</v>
      </c>
      <c r="DF87">
        <v>0</v>
      </c>
      <c r="DG87">
        <v>872.749461538462</v>
      </c>
      <c r="DH87">
        <v>-2.59241025203701</v>
      </c>
      <c r="DI87">
        <v>-13.7271793885255</v>
      </c>
      <c r="DJ87">
        <v>5146.08923076923</v>
      </c>
      <c r="DK87">
        <v>15</v>
      </c>
      <c r="DL87">
        <v>1621626892</v>
      </c>
      <c r="DM87" t="s">
        <v>297</v>
      </c>
      <c r="DN87">
        <v>1621626875.5</v>
      </c>
      <c r="DO87">
        <v>1621626892</v>
      </c>
      <c r="DP87">
        <v>2</v>
      </c>
      <c r="DQ87">
        <v>-0.088</v>
      </c>
      <c r="DR87">
        <v>0.038</v>
      </c>
      <c r="DS87">
        <v>8.382</v>
      </c>
      <c r="DT87">
        <v>0.051</v>
      </c>
      <c r="DU87">
        <v>420</v>
      </c>
      <c r="DV87">
        <v>0</v>
      </c>
      <c r="DW87">
        <v>0.49</v>
      </c>
      <c r="DX87">
        <v>0.06</v>
      </c>
      <c r="DY87">
        <v>-21.4653</v>
      </c>
      <c r="DZ87">
        <v>0.0150209059233051</v>
      </c>
      <c r="EA87">
        <v>0.114176397543878</v>
      </c>
      <c r="EB87">
        <v>1</v>
      </c>
      <c r="EC87">
        <v>872.910121212121</v>
      </c>
      <c r="ED87">
        <v>-3.10886443052076</v>
      </c>
      <c r="EE87">
        <v>0.356525213318591</v>
      </c>
      <c r="EF87">
        <v>1</v>
      </c>
      <c r="EG87">
        <v>9.67469512195122</v>
      </c>
      <c r="EH87">
        <v>0.815225226480854</v>
      </c>
      <c r="EI87">
        <v>0.0805050628652406</v>
      </c>
      <c r="EJ87">
        <v>0</v>
      </c>
      <c r="EK87">
        <v>2</v>
      </c>
      <c r="EL87">
        <v>3</v>
      </c>
      <c r="EM87" t="s">
        <v>298</v>
      </c>
      <c r="EN87">
        <v>100</v>
      </c>
      <c r="EO87">
        <v>100</v>
      </c>
      <c r="EP87">
        <v>8.238</v>
      </c>
      <c r="EQ87">
        <v>0.1731</v>
      </c>
      <c r="ER87">
        <v>5.07444362199048</v>
      </c>
      <c r="ES87">
        <v>0.0095515401478521</v>
      </c>
      <c r="ET87">
        <v>-4.08282145803731e-06</v>
      </c>
      <c r="EU87">
        <v>9.61633180237613e-10</v>
      </c>
      <c r="EV87">
        <v>0.0475103132414239</v>
      </c>
      <c r="EW87">
        <v>0.00964955815971448</v>
      </c>
      <c r="EX87">
        <v>0.000351754833574242</v>
      </c>
      <c r="EY87">
        <v>-6.74969522547015e-06</v>
      </c>
      <c r="EZ87">
        <v>-4</v>
      </c>
      <c r="FA87">
        <v>2054</v>
      </c>
      <c r="FB87">
        <v>1</v>
      </c>
      <c r="FC87">
        <v>24</v>
      </c>
      <c r="FD87">
        <v>18.6</v>
      </c>
      <c r="FE87">
        <v>18.3</v>
      </c>
      <c r="FF87">
        <v>2</v>
      </c>
      <c r="FG87">
        <v>634.885</v>
      </c>
      <c r="FH87">
        <v>386.719</v>
      </c>
      <c r="FI87">
        <v>43.1152</v>
      </c>
      <c r="FJ87">
        <v>25.6798</v>
      </c>
      <c r="FK87">
        <v>30.0008</v>
      </c>
      <c r="FL87">
        <v>25.536</v>
      </c>
      <c r="FM87">
        <v>25.5212</v>
      </c>
      <c r="FN87">
        <v>20.9881</v>
      </c>
      <c r="FO87">
        <v>100</v>
      </c>
      <c r="FP87">
        <v>0</v>
      </c>
      <c r="FQ87">
        <v>43.37</v>
      </c>
      <c r="FR87">
        <v>420</v>
      </c>
      <c r="FS87">
        <v>0</v>
      </c>
      <c r="FT87">
        <v>100.285</v>
      </c>
      <c r="FU87">
        <v>100.65</v>
      </c>
    </row>
    <row r="88" spans="1:177">
      <c r="A88">
        <v>72</v>
      </c>
      <c r="B88">
        <v>1621628005.1</v>
      </c>
      <c r="C88">
        <v>1065.09999990463</v>
      </c>
      <c r="D88" t="s">
        <v>442</v>
      </c>
      <c r="E88" t="s">
        <v>443</v>
      </c>
      <c r="G88">
        <v>1621628004.1</v>
      </c>
      <c r="H88">
        <f>CD88*AF88*(BZ88-CA88)/(100*BS88*(1000-AF88*BZ88))</f>
        <v>0</v>
      </c>
      <c r="I88">
        <f>CD88*AF88*(BY88-BX88*(1000-AF88*CA88)/(1000-AF88*BZ88))/(100*BS88)</f>
        <v>0</v>
      </c>
      <c r="J88">
        <f>BX88 - IF(AF88&gt;1, I88*BS88*100.0/(AH88*CL88), 0)</f>
        <v>0</v>
      </c>
      <c r="K88">
        <f>((Q88-H88/2)*J88-I88)/(Q88+H88/2)</f>
        <v>0</v>
      </c>
      <c r="L88">
        <f>K88*(CE88+CF88)/1000.0</f>
        <v>0</v>
      </c>
      <c r="M88">
        <f>(BX88 - IF(AF88&gt;1, I88*BS88*100.0/(AH88*CL88), 0))*(CE88+CF88)/1000.0</f>
        <v>0</v>
      </c>
      <c r="N88">
        <f>2.0/((1/P88-1/O88)+SIGN(P88)*SQRT((1/P88-1/O88)*(1/P88-1/O88) + 4*BT88/((BT88+1)*(BT88+1))*(2*1/P88*1/O88-1/O88*1/O88)))</f>
        <v>0</v>
      </c>
      <c r="O88">
        <f>IF(LEFT(BU88,1)&lt;&gt;"0",IF(LEFT(BU88,1)="1",3.0,BV88),$D$5+$E$5*(CL88*CE88/($K$5*1000))+$F$5*(CL88*CE88/($K$5*1000))*MAX(MIN(BS88,$J$5),$I$5)*MAX(MIN(BS88,$J$5),$I$5)+$G$5*MAX(MIN(BS88,$J$5),$I$5)*(CL88*CE88/($K$5*1000))+$H$5*(CL88*CE88/($K$5*1000))*(CL88*CE88/($K$5*1000)))</f>
        <v>0</v>
      </c>
      <c r="P88">
        <f>H88*(1000-(1000*0.61365*exp(17.502*T88/(240.97+T88))/(CE88+CF88)+BZ88)/2)/(1000*0.61365*exp(17.502*T88/(240.97+T88))/(CE88+CF88)-BZ88)</f>
        <v>0</v>
      </c>
      <c r="Q88">
        <f>1/((BT88+1)/(N88/1.6)+1/(O88/1.37)) + BT88/((BT88+1)/(N88/1.6) + BT88/(O88/1.37))</f>
        <v>0</v>
      </c>
      <c r="R88">
        <f>(BP88*BR88)</f>
        <v>0</v>
      </c>
      <c r="S88">
        <f>(CG88+(R88+2*0.95*5.67E-8*(((CG88+$B$7)+273)^4-(CG88+273)^4)-44100*H88)/(1.84*29.3*O88+8*0.95*5.67E-8*(CG88+273)^3))</f>
        <v>0</v>
      </c>
      <c r="T88">
        <f>($C$7*CH88+$D$7*CI88+$E$7*S88)</f>
        <v>0</v>
      </c>
      <c r="U88">
        <f>0.61365*exp(17.502*T88/(240.97+T88))</f>
        <v>0</v>
      </c>
      <c r="V88">
        <f>(W88/X88*100)</f>
        <v>0</v>
      </c>
      <c r="W88">
        <f>BZ88*(CE88+CF88)/1000</f>
        <v>0</v>
      </c>
      <c r="X88">
        <f>0.61365*exp(17.502*CG88/(240.97+CG88))</f>
        <v>0</v>
      </c>
      <c r="Y88">
        <f>(U88-BZ88*(CE88+CF88)/1000)</f>
        <v>0</v>
      </c>
      <c r="Z88">
        <f>(-H88*44100)</f>
        <v>0</v>
      </c>
      <c r="AA88">
        <f>2*29.3*O88*0.92*(CG88-T88)</f>
        <v>0</v>
      </c>
      <c r="AB88">
        <f>2*0.95*5.67E-8*(((CG88+$B$7)+273)^4-(T88+273)^4)</f>
        <v>0</v>
      </c>
      <c r="AC88">
        <f>R88+AB88+Z88+AA88</f>
        <v>0</v>
      </c>
      <c r="AD88">
        <v>6</v>
      </c>
      <c r="AE88">
        <v>1</v>
      </c>
      <c r="AF88">
        <f>IF(AD88*$H$13&gt;=AH88,1.0,(AH88/(AH88-AD88*$H$13)))</f>
        <v>0</v>
      </c>
      <c r="AG88">
        <f>(AF88-1)*100</f>
        <v>0</v>
      </c>
      <c r="AH88">
        <f>MAX(0,($B$13+$C$13*CL88)/(1+$D$13*CL88)*CE88/(CG88+273)*$E$13)</f>
        <v>0</v>
      </c>
      <c r="AI88" t="s">
        <v>295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295</v>
      </c>
      <c r="AP88">
        <v>0</v>
      </c>
      <c r="AQ88">
        <v>0</v>
      </c>
      <c r="AR88">
        <f>1-AP88/AQ88</f>
        <v>0</v>
      </c>
      <c r="AS88">
        <v>0.5</v>
      </c>
      <c r="AT88">
        <f>BP88</f>
        <v>0</v>
      </c>
      <c r="AU88">
        <f>I88</f>
        <v>0</v>
      </c>
      <c r="AV88">
        <f>AR88*AS88*AT88</f>
        <v>0</v>
      </c>
      <c r="AW88">
        <f>BB88/AQ88</f>
        <v>0</v>
      </c>
      <c r="AX88">
        <f>(AU88-AN88)/AT88</f>
        <v>0</v>
      </c>
      <c r="AY88">
        <f>(AK88-AQ88)/AQ88</f>
        <v>0</v>
      </c>
      <c r="AZ88" t="s">
        <v>295</v>
      </c>
      <c r="BA88">
        <v>0</v>
      </c>
      <c r="BB88">
        <f>AQ88-BA88</f>
        <v>0</v>
      </c>
      <c r="BC88">
        <f>(AQ88-AP88)/(AQ88-BA88)</f>
        <v>0</v>
      </c>
      <c r="BD88">
        <f>(AK88-AQ88)/(AK88-BA88)</f>
        <v>0</v>
      </c>
      <c r="BE88">
        <f>(AQ88-AP88)/(AQ88-AJ88)</f>
        <v>0</v>
      </c>
      <c r="BF88">
        <f>(AK88-AQ88)/(AK88-AJ88)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f>$B$11*CM88+$C$11*CN88+$F$11*CO88*(1-CR88)</f>
        <v>0</v>
      </c>
      <c r="BP88">
        <f>BO88*BQ88</f>
        <v>0</v>
      </c>
      <c r="BQ88">
        <f>($B$11*$D$9+$C$11*$D$9+$F$11*((DB88+CT88)/MAX(DB88+CT88+DC88, 0.1)*$I$9+DC88/MAX(DB88+CT88+DC88, 0.1)*$J$9))/($B$11+$C$11+$F$11)</f>
        <v>0</v>
      </c>
      <c r="BR88">
        <f>($B$11*$K$9+$C$11*$K$9+$F$11*((DB88+CT88)/MAX(DB88+CT88+DC88, 0.1)*$P$9+DC88/MAX(DB88+CT88+DC88, 0.1)*$Q$9))/($B$11+$C$11+$F$11)</f>
        <v>0</v>
      </c>
      <c r="BS88">
        <v>6</v>
      </c>
      <c r="BT88">
        <v>0.5</v>
      </c>
      <c r="BU88" t="s">
        <v>296</v>
      </c>
      <c r="BV88">
        <v>2</v>
      </c>
      <c r="BW88">
        <v>1621628004.1</v>
      </c>
      <c r="BX88">
        <v>398.532333333333</v>
      </c>
      <c r="BY88">
        <v>419.754666666667</v>
      </c>
      <c r="BZ88">
        <v>10.4015</v>
      </c>
      <c r="CA88">
        <v>0.391312</v>
      </c>
      <c r="CB88">
        <v>390.294666666667</v>
      </c>
      <c r="CC88">
        <v>10.2257666666667</v>
      </c>
      <c r="CD88">
        <v>599.933</v>
      </c>
      <c r="CE88">
        <v>101.202666666667</v>
      </c>
      <c r="CF88">
        <v>0.0558629333333333</v>
      </c>
      <c r="CG88">
        <v>35.2609</v>
      </c>
      <c r="CH88">
        <v>32.8104666666667</v>
      </c>
      <c r="CI88">
        <v>999.9</v>
      </c>
      <c r="CJ88">
        <v>0</v>
      </c>
      <c r="CK88">
        <v>0</v>
      </c>
      <c r="CL88">
        <v>9968.33333333333</v>
      </c>
      <c r="CM88">
        <v>0</v>
      </c>
      <c r="CN88">
        <v>2.46514666666667</v>
      </c>
      <c r="CO88">
        <v>600.006</v>
      </c>
      <c r="CP88">
        <v>0.933001666666667</v>
      </c>
      <c r="CQ88">
        <v>0.0669981333333333</v>
      </c>
      <c r="CR88">
        <v>0</v>
      </c>
      <c r="CS88">
        <v>871.732333333333</v>
      </c>
      <c r="CT88">
        <v>4.99951</v>
      </c>
      <c r="CU88">
        <v>5141.53666666667</v>
      </c>
      <c r="CV88">
        <v>4814.15</v>
      </c>
      <c r="CW88">
        <v>36.208</v>
      </c>
      <c r="CX88">
        <v>39.437</v>
      </c>
      <c r="CY88">
        <v>38.25</v>
      </c>
      <c r="CZ88">
        <v>39.2913333333333</v>
      </c>
      <c r="DA88">
        <v>39.437</v>
      </c>
      <c r="DB88">
        <v>555.14</v>
      </c>
      <c r="DC88">
        <v>39.86</v>
      </c>
      <c r="DD88">
        <v>0</v>
      </c>
      <c r="DE88">
        <v>1621628009.1</v>
      </c>
      <c r="DF88">
        <v>0</v>
      </c>
      <c r="DG88">
        <v>871.97736</v>
      </c>
      <c r="DH88">
        <v>-3.12123076639221</v>
      </c>
      <c r="DI88">
        <v>-14.8815384004674</v>
      </c>
      <c r="DJ88">
        <v>5142.5952</v>
      </c>
      <c r="DK88">
        <v>15</v>
      </c>
      <c r="DL88">
        <v>1621626892</v>
      </c>
      <c r="DM88" t="s">
        <v>297</v>
      </c>
      <c r="DN88">
        <v>1621626875.5</v>
      </c>
      <c r="DO88">
        <v>1621626892</v>
      </c>
      <c r="DP88">
        <v>2</v>
      </c>
      <c r="DQ88">
        <v>-0.088</v>
      </c>
      <c r="DR88">
        <v>0.038</v>
      </c>
      <c r="DS88">
        <v>8.382</v>
      </c>
      <c r="DT88">
        <v>0.051</v>
      </c>
      <c r="DU88">
        <v>420</v>
      </c>
      <c r="DV88">
        <v>0</v>
      </c>
      <c r="DW88">
        <v>0.49</v>
      </c>
      <c r="DX88">
        <v>0.06</v>
      </c>
      <c r="DY88">
        <v>-21.4469</v>
      </c>
      <c r="DZ88">
        <v>0.121103832752615</v>
      </c>
      <c r="EA88">
        <v>0.132550691637798</v>
      </c>
      <c r="EB88">
        <v>1</v>
      </c>
      <c r="EC88">
        <v>872.168705882353</v>
      </c>
      <c r="ED88">
        <v>-3.14225542210843</v>
      </c>
      <c r="EE88">
        <v>0.361854417379637</v>
      </c>
      <c r="EF88">
        <v>1</v>
      </c>
      <c r="EG88">
        <v>9.87786536585366</v>
      </c>
      <c r="EH88">
        <v>0.810295818815337</v>
      </c>
      <c r="EI88">
        <v>0.0800358928352731</v>
      </c>
      <c r="EJ88">
        <v>0</v>
      </c>
      <c r="EK88">
        <v>2</v>
      </c>
      <c r="EL88">
        <v>3</v>
      </c>
      <c r="EM88" t="s">
        <v>298</v>
      </c>
      <c r="EN88">
        <v>100</v>
      </c>
      <c r="EO88">
        <v>100</v>
      </c>
      <c r="EP88">
        <v>8.237</v>
      </c>
      <c r="EQ88">
        <v>0.1759</v>
      </c>
      <c r="ER88">
        <v>5.07444362199048</v>
      </c>
      <c r="ES88">
        <v>0.0095515401478521</v>
      </c>
      <c r="ET88">
        <v>-4.08282145803731e-06</v>
      </c>
      <c r="EU88">
        <v>9.61633180237613e-10</v>
      </c>
      <c r="EV88">
        <v>0.0475103132414239</v>
      </c>
      <c r="EW88">
        <v>0.00964955815971448</v>
      </c>
      <c r="EX88">
        <v>0.000351754833574242</v>
      </c>
      <c r="EY88">
        <v>-6.74969522547015e-06</v>
      </c>
      <c r="EZ88">
        <v>-4</v>
      </c>
      <c r="FA88">
        <v>2054</v>
      </c>
      <c r="FB88">
        <v>1</v>
      </c>
      <c r="FC88">
        <v>24</v>
      </c>
      <c r="FD88">
        <v>18.8</v>
      </c>
      <c r="FE88">
        <v>18.6</v>
      </c>
      <c r="FF88">
        <v>2</v>
      </c>
      <c r="FG88">
        <v>635.575</v>
      </c>
      <c r="FH88">
        <v>386.312</v>
      </c>
      <c r="FI88">
        <v>43.4597</v>
      </c>
      <c r="FJ88">
        <v>25.7166</v>
      </c>
      <c r="FK88">
        <v>30.0008</v>
      </c>
      <c r="FL88">
        <v>25.5574</v>
      </c>
      <c r="FM88">
        <v>25.5424</v>
      </c>
      <c r="FN88">
        <v>20.9919</v>
      </c>
      <c r="FO88">
        <v>100</v>
      </c>
      <c r="FP88">
        <v>0</v>
      </c>
      <c r="FQ88">
        <v>43.91</v>
      </c>
      <c r="FR88">
        <v>420</v>
      </c>
      <c r="FS88">
        <v>0</v>
      </c>
      <c r="FT88">
        <v>100.284</v>
      </c>
      <c r="FU88">
        <v>100.646</v>
      </c>
    </row>
    <row r="89" spans="1:177">
      <c r="A89">
        <v>73</v>
      </c>
      <c r="B89">
        <v>1621628020.1</v>
      </c>
      <c r="C89">
        <v>1080.09999990463</v>
      </c>
      <c r="D89" t="s">
        <v>444</v>
      </c>
      <c r="E89" t="s">
        <v>445</v>
      </c>
      <c r="G89">
        <v>1621628019.1</v>
      </c>
      <c r="H89">
        <f>CD89*AF89*(BZ89-CA89)/(100*BS89*(1000-AF89*BZ89))</f>
        <v>0</v>
      </c>
      <c r="I89">
        <f>CD89*AF89*(BY89-BX89*(1000-AF89*CA89)/(1000-AF89*BZ89))/(100*BS89)</f>
        <v>0</v>
      </c>
      <c r="J89">
        <f>BX89 - IF(AF89&gt;1, I89*BS89*100.0/(AH89*CL89), 0)</f>
        <v>0</v>
      </c>
      <c r="K89">
        <f>((Q89-H89/2)*J89-I89)/(Q89+H89/2)</f>
        <v>0</v>
      </c>
      <c r="L89">
        <f>K89*(CE89+CF89)/1000.0</f>
        <v>0</v>
      </c>
      <c r="M89">
        <f>(BX89 - IF(AF89&gt;1, I89*BS89*100.0/(AH89*CL89), 0))*(CE89+CF89)/1000.0</f>
        <v>0</v>
      </c>
      <c r="N89">
        <f>2.0/((1/P89-1/O89)+SIGN(P89)*SQRT((1/P89-1/O89)*(1/P89-1/O89) + 4*BT89/((BT89+1)*(BT89+1))*(2*1/P89*1/O89-1/O89*1/O89)))</f>
        <v>0</v>
      </c>
      <c r="O89">
        <f>IF(LEFT(BU89,1)&lt;&gt;"0",IF(LEFT(BU89,1)="1",3.0,BV89),$D$5+$E$5*(CL89*CE89/($K$5*1000))+$F$5*(CL89*CE89/($K$5*1000))*MAX(MIN(BS89,$J$5),$I$5)*MAX(MIN(BS89,$J$5),$I$5)+$G$5*MAX(MIN(BS89,$J$5),$I$5)*(CL89*CE89/($K$5*1000))+$H$5*(CL89*CE89/($K$5*1000))*(CL89*CE89/($K$5*1000)))</f>
        <v>0</v>
      </c>
      <c r="P89">
        <f>H89*(1000-(1000*0.61365*exp(17.502*T89/(240.97+T89))/(CE89+CF89)+BZ89)/2)/(1000*0.61365*exp(17.502*T89/(240.97+T89))/(CE89+CF89)-BZ89)</f>
        <v>0</v>
      </c>
      <c r="Q89">
        <f>1/((BT89+1)/(N89/1.6)+1/(O89/1.37)) + BT89/((BT89+1)/(N89/1.6) + BT89/(O89/1.37))</f>
        <v>0</v>
      </c>
      <c r="R89">
        <f>(BP89*BR89)</f>
        <v>0</v>
      </c>
      <c r="S89">
        <f>(CG89+(R89+2*0.95*5.67E-8*(((CG89+$B$7)+273)^4-(CG89+273)^4)-44100*H89)/(1.84*29.3*O89+8*0.95*5.67E-8*(CG89+273)^3))</f>
        <v>0</v>
      </c>
      <c r="T89">
        <f>($C$7*CH89+$D$7*CI89+$E$7*S89)</f>
        <v>0</v>
      </c>
      <c r="U89">
        <f>0.61365*exp(17.502*T89/(240.97+T89))</f>
        <v>0</v>
      </c>
      <c r="V89">
        <f>(W89/X89*100)</f>
        <v>0</v>
      </c>
      <c r="W89">
        <f>BZ89*(CE89+CF89)/1000</f>
        <v>0</v>
      </c>
      <c r="X89">
        <f>0.61365*exp(17.502*CG89/(240.97+CG89))</f>
        <v>0</v>
      </c>
      <c r="Y89">
        <f>(U89-BZ89*(CE89+CF89)/1000)</f>
        <v>0</v>
      </c>
      <c r="Z89">
        <f>(-H89*44100)</f>
        <v>0</v>
      </c>
      <c r="AA89">
        <f>2*29.3*O89*0.92*(CG89-T89)</f>
        <v>0</v>
      </c>
      <c r="AB89">
        <f>2*0.95*5.67E-8*(((CG89+$B$7)+273)^4-(T89+273)^4)</f>
        <v>0</v>
      </c>
      <c r="AC89">
        <f>R89+AB89+Z89+AA89</f>
        <v>0</v>
      </c>
      <c r="AD89">
        <v>6</v>
      </c>
      <c r="AE89">
        <v>1</v>
      </c>
      <c r="AF89">
        <f>IF(AD89*$H$13&gt;=AH89,1.0,(AH89/(AH89-AD89*$H$13)))</f>
        <v>0</v>
      </c>
      <c r="AG89">
        <f>(AF89-1)*100</f>
        <v>0</v>
      </c>
      <c r="AH89">
        <f>MAX(0,($B$13+$C$13*CL89)/(1+$D$13*CL89)*CE89/(CG89+273)*$E$13)</f>
        <v>0</v>
      </c>
      <c r="AI89" t="s">
        <v>295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295</v>
      </c>
      <c r="AP89">
        <v>0</v>
      </c>
      <c r="AQ89">
        <v>0</v>
      </c>
      <c r="AR89">
        <f>1-AP89/AQ89</f>
        <v>0</v>
      </c>
      <c r="AS89">
        <v>0.5</v>
      </c>
      <c r="AT89">
        <f>BP89</f>
        <v>0</v>
      </c>
      <c r="AU89">
        <f>I89</f>
        <v>0</v>
      </c>
      <c r="AV89">
        <f>AR89*AS89*AT89</f>
        <v>0</v>
      </c>
      <c r="AW89">
        <f>BB89/AQ89</f>
        <v>0</v>
      </c>
      <c r="AX89">
        <f>(AU89-AN89)/AT89</f>
        <v>0</v>
      </c>
      <c r="AY89">
        <f>(AK89-AQ89)/AQ89</f>
        <v>0</v>
      </c>
      <c r="AZ89" t="s">
        <v>295</v>
      </c>
      <c r="BA89">
        <v>0</v>
      </c>
      <c r="BB89">
        <f>AQ89-BA89</f>
        <v>0</v>
      </c>
      <c r="BC89">
        <f>(AQ89-AP89)/(AQ89-BA89)</f>
        <v>0</v>
      </c>
      <c r="BD89">
        <f>(AK89-AQ89)/(AK89-BA89)</f>
        <v>0</v>
      </c>
      <c r="BE89">
        <f>(AQ89-AP89)/(AQ89-AJ89)</f>
        <v>0</v>
      </c>
      <c r="BF89">
        <f>(AK89-AQ89)/(AK89-AJ89)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f>$B$11*CM89+$C$11*CN89+$F$11*CO89*(1-CR89)</f>
        <v>0</v>
      </c>
      <c r="BP89">
        <f>BO89*BQ89</f>
        <v>0</v>
      </c>
      <c r="BQ89">
        <f>($B$11*$D$9+$C$11*$D$9+$F$11*((DB89+CT89)/MAX(DB89+CT89+DC89, 0.1)*$I$9+DC89/MAX(DB89+CT89+DC89, 0.1)*$J$9))/($B$11+$C$11+$F$11)</f>
        <v>0</v>
      </c>
      <c r="BR89">
        <f>($B$11*$K$9+$C$11*$K$9+$F$11*((DB89+CT89)/MAX(DB89+CT89+DC89, 0.1)*$P$9+DC89/MAX(DB89+CT89+DC89, 0.1)*$Q$9))/($B$11+$C$11+$F$11)</f>
        <v>0</v>
      </c>
      <c r="BS89">
        <v>6</v>
      </c>
      <c r="BT89">
        <v>0.5</v>
      </c>
      <c r="BU89" t="s">
        <v>296</v>
      </c>
      <c r="BV89">
        <v>2</v>
      </c>
      <c r="BW89">
        <v>1621628019.1</v>
      </c>
      <c r="BX89">
        <v>398.500666666667</v>
      </c>
      <c r="BY89">
        <v>420.112</v>
      </c>
      <c r="BZ89">
        <v>10.5962333333333</v>
      </c>
      <c r="CA89">
        <v>0.389927333333333</v>
      </c>
      <c r="CB89">
        <v>390.263333333333</v>
      </c>
      <c r="CC89">
        <v>10.4176666666667</v>
      </c>
      <c r="CD89">
        <v>599.966333333333</v>
      </c>
      <c r="CE89">
        <v>101.203333333333</v>
      </c>
      <c r="CF89">
        <v>0.0558033666666667</v>
      </c>
      <c r="CG89">
        <v>35.5756</v>
      </c>
      <c r="CH89">
        <v>33.1036</v>
      </c>
      <c r="CI89">
        <v>999.9</v>
      </c>
      <c r="CJ89">
        <v>0</v>
      </c>
      <c r="CK89">
        <v>0</v>
      </c>
      <c r="CL89">
        <v>10028.3333333333</v>
      </c>
      <c r="CM89">
        <v>0</v>
      </c>
      <c r="CN89">
        <v>2.45383666666667</v>
      </c>
      <c r="CO89">
        <v>600.103</v>
      </c>
      <c r="CP89">
        <v>0.933001666666667</v>
      </c>
      <c r="CQ89">
        <v>0.0669981333333333</v>
      </c>
      <c r="CR89">
        <v>0</v>
      </c>
      <c r="CS89">
        <v>871.287</v>
      </c>
      <c r="CT89">
        <v>4.99951</v>
      </c>
      <c r="CU89">
        <v>5140.31</v>
      </c>
      <c r="CV89">
        <v>4814.93666666667</v>
      </c>
      <c r="CW89">
        <v>36.25</v>
      </c>
      <c r="CX89">
        <v>39.437</v>
      </c>
      <c r="CY89">
        <v>38.312</v>
      </c>
      <c r="CZ89">
        <v>39.312</v>
      </c>
      <c r="DA89">
        <v>39.5206666666667</v>
      </c>
      <c r="DB89">
        <v>555.233333333333</v>
      </c>
      <c r="DC89">
        <v>39.87</v>
      </c>
      <c r="DD89">
        <v>0</v>
      </c>
      <c r="DE89">
        <v>1621628024.1</v>
      </c>
      <c r="DF89">
        <v>0</v>
      </c>
      <c r="DG89">
        <v>871.367</v>
      </c>
      <c r="DH89">
        <v>-2.53018803428336</v>
      </c>
      <c r="DI89">
        <v>-9.50666662990901</v>
      </c>
      <c r="DJ89">
        <v>5140.59807692308</v>
      </c>
      <c r="DK89">
        <v>15</v>
      </c>
      <c r="DL89">
        <v>1621626892</v>
      </c>
      <c r="DM89" t="s">
        <v>297</v>
      </c>
      <c r="DN89">
        <v>1621626875.5</v>
      </c>
      <c r="DO89">
        <v>1621626892</v>
      </c>
      <c r="DP89">
        <v>2</v>
      </c>
      <c r="DQ89">
        <v>-0.088</v>
      </c>
      <c r="DR89">
        <v>0.038</v>
      </c>
      <c r="DS89">
        <v>8.382</v>
      </c>
      <c r="DT89">
        <v>0.051</v>
      </c>
      <c r="DU89">
        <v>420</v>
      </c>
      <c r="DV89">
        <v>0</v>
      </c>
      <c r="DW89">
        <v>0.49</v>
      </c>
      <c r="DX89">
        <v>0.06</v>
      </c>
      <c r="DY89">
        <v>-21.4353292682927</v>
      </c>
      <c r="DZ89">
        <v>-0.406147735191638</v>
      </c>
      <c r="EA89">
        <v>0.106903645341351</v>
      </c>
      <c r="EB89">
        <v>1</v>
      </c>
      <c r="EC89">
        <v>871.485</v>
      </c>
      <c r="ED89">
        <v>-2.54588060704252</v>
      </c>
      <c r="EE89">
        <v>0.311962993143272</v>
      </c>
      <c r="EF89">
        <v>1</v>
      </c>
      <c r="EG89">
        <v>10.0783487804878</v>
      </c>
      <c r="EH89">
        <v>0.787929616724755</v>
      </c>
      <c r="EI89">
        <v>0.0778941264323513</v>
      </c>
      <c r="EJ89">
        <v>0</v>
      </c>
      <c r="EK89">
        <v>2</v>
      </c>
      <c r="EL89">
        <v>3</v>
      </c>
      <c r="EM89" t="s">
        <v>298</v>
      </c>
      <c r="EN89">
        <v>100</v>
      </c>
      <c r="EO89">
        <v>100</v>
      </c>
      <c r="EP89">
        <v>8.238</v>
      </c>
      <c r="EQ89">
        <v>0.1788</v>
      </c>
      <c r="ER89">
        <v>5.07444362199048</v>
      </c>
      <c r="ES89">
        <v>0.0095515401478521</v>
      </c>
      <c r="ET89">
        <v>-4.08282145803731e-06</v>
      </c>
      <c r="EU89">
        <v>9.61633180237613e-10</v>
      </c>
      <c r="EV89">
        <v>0.0475103132414239</v>
      </c>
      <c r="EW89">
        <v>0.00964955815971448</v>
      </c>
      <c r="EX89">
        <v>0.000351754833574242</v>
      </c>
      <c r="EY89">
        <v>-6.74969522547015e-06</v>
      </c>
      <c r="EZ89">
        <v>-4</v>
      </c>
      <c r="FA89">
        <v>2054</v>
      </c>
      <c r="FB89">
        <v>1</v>
      </c>
      <c r="FC89">
        <v>24</v>
      </c>
      <c r="FD89">
        <v>19.1</v>
      </c>
      <c r="FE89">
        <v>18.8</v>
      </c>
      <c r="FF89">
        <v>2</v>
      </c>
      <c r="FG89">
        <v>635.234</v>
      </c>
      <c r="FH89">
        <v>386.139</v>
      </c>
      <c r="FI89">
        <v>43.7719</v>
      </c>
      <c r="FJ89">
        <v>25.7534</v>
      </c>
      <c r="FK89">
        <v>30.0008</v>
      </c>
      <c r="FL89">
        <v>25.5788</v>
      </c>
      <c r="FM89">
        <v>25.5655</v>
      </c>
      <c r="FN89">
        <v>20.9907</v>
      </c>
      <c r="FO89">
        <v>100</v>
      </c>
      <c r="FP89">
        <v>0</v>
      </c>
      <c r="FQ89">
        <v>44.37</v>
      </c>
      <c r="FR89">
        <v>420</v>
      </c>
      <c r="FS89">
        <v>0</v>
      </c>
      <c r="FT89">
        <v>100.276</v>
      </c>
      <c r="FU89">
        <v>100.641</v>
      </c>
    </row>
    <row r="90" spans="1:177">
      <c r="A90">
        <v>74</v>
      </c>
      <c r="B90">
        <v>1621628035.1</v>
      </c>
      <c r="C90">
        <v>1095.09999990463</v>
      </c>
      <c r="D90" t="s">
        <v>446</v>
      </c>
      <c r="E90" t="s">
        <v>447</v>
      </c>
      <c r="G90">
        <v>1621628034.1</v>
      </c>
      <c r="H90">
        <f>CD90*AF90*(BZ90-CA90)/(100*BS90*(1000-AF90*BZ90))</f>
        <v>0</v>
      </c>
      <c r="I90">
        <f>CD90*AF90*(BY90-BX90*(1000-AF90*CA90)/(1000-AF90*BZ90))/(100*BS90)</f>
        <v>0</v>
      </c>
      <c r="J90">
        <f>BX90 - IF(AF90&gt;1, I90*BS90*100.0/(AH90*CL90), 0)</f>
        <v>0</v>
      </c>
      <c r="K90">
        <f>((Q90-H90/2)*J90-I90)/(Q90+H90/2)</f>
        <v>0</v>
      </c>
      <c r="L90">
        <f>K90*(CE90+CF90)/1000.0</f>
        <v>0</v>
      </c>
      <c r="M90">
        <f>(BX90 - IF(AF90&gt;1, I90*BS90*100.0/(AH90*CL90), 0))*(CE90+CF90)/1000.0</f>
        <v>0</v>
      </c>
      <c r="N90">
        <f>2.0/((1/P90-1/O90)+SIGN(P90)*SQRT((1/P90-1/O90)*(1/P90-1/O90) + 4*BT90/((BT90+1)*(BT90+1))*(2*1/P90*1/O90-1/O90*1/O90)))</f>
        <v>0</v>
      </c>
      <c r="O90">
        <f>IF(LEFT(BU90,1)&lt;&gt;"0",IF(LEFT(BU90,1)="1",3.0,BV90),$D$5+$E$5*(CL90*CE90/($K$5*1000))+$F$5*(CL90*CE90/($K$5*1000))*MAX(MIN(BS90,$J$5),$I$5)*MAX(MIN(BS90,$J$5),$I$5)+$G$5*MAX(MIN(BS90,$J$5),$I$5)*(CL90*CE90/($K$5*1000))+$H$5*(CL90*CE90/($K$5*1000))*(CL90*CE90/($K$5*1000)))</f>
        <v>0</v>
      </c>
      <c r="P90">
        <f>H90*(1000-(1000*0.61365*exp(17.502*T90/(240.97+T90))/(CE90+CF90)+BZ90)/2)/(1000*0.61365*exp(17.502*T90/(240.97+T90))/(CE90+CF90)-BZ90)</f>
        <v>0</v>
      </c>
      <c r="Q90">
        <f>1/((BT90+1)/(N90/1.6)+1/(O90/1.37)) + BT90/((BT90+1)/(N90/1.6) + BT90/(O90/1.37))</f>
        <v>0</v>
      </c>
      <c r="R90">
        <f>(BP90*BR90)</f>
        <v>0</v>
      </c>
      <c r="S90">
        <f>(CG90+(R90+2*0.95*5.67E-8*(((CG90+$B$7)+273)^4-(CG90+273)^4)-44100*H90)/(1.84*29.3*O90+8*0.95*5.67E-8*(CG90+273)^3))</f>
        <v>0</v>
      </c>
      <c r="T90">
        <f>($C$7*CH90+$D$7*CI90+$E$7*S90)</f>
        <v>0</v>
      </c>
      <c r="U90">
        <f>0.61365*exp(17.502*T90/(240.97+T90))</f>
        <v>0</v>
      </c>
      <c r="V90">
        <f>(W90/X90*100)</f>
        <v>0</v>
      </c>
      <c r="W90">
        <f>BZ90*(CE90+CF90)/1000</f>
        <v>0</v>
      </c>
      <c r="X90">
        <f>0.61365*exp(17.502*CG90/(240.97+CG90))</f>
        <v>0</v>
      </c>
      <c r="Y90">
        <f>(U90-BZ90*(CE90+CF90)/1000)</f>
        <v>0</v>
      </c>
      <c r="Z90">
        <f>(-H90*44100)</f>
        <v>0</v>
      </c>
      <c r="AA90">
        <f>2*29.3*O90*0.92*(CG90-T90)</f>
        <v>0</v>
      </c>
      <c r="AB90">
        <f>2*0.95*5.67E-8*(((CG90+$B$7)+273)^4-(T90+273)^4)</f>
        <v>0</v>
      </c>
      <c r="AC90">
        <f>R90+AB90+Z90+AA90</f>
        <v>0</v>
      </c>
      <c r="AD90">
        <v>7</v>
      </c>
      <c r="AE90">
        <v>1</v>
      </c>
      <c r="AF90">
        <f>IF(AD90*$H$13&gt;=AH90,1.0,(AH90/(AH90-AD90*$H$13)))</f>
        <v>0</v>
      </c>
      <c r="AG90">
        <f>(AF90-1)*100</f>
        <v>0</v>
      </c>
      <c r="AH90">
        <f>MAX(0,($B$13+$C$13*CL90)/(1+$D$13*CL90)*CE90/(CG90+273)*$E$13)</f>
        <v>0</v>
      </c>
      <c r="AI90" t="s">
        <v>295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295</v>
      </c>
      <c r="AP90">
        <v>0</v>
      </c>
      <c r="AQ90">
        <v>0</v>
      </c>
      <c r="AR90">
        <f>1-AP90/AQ90</f>
        <v>0</v>
      </c>
      <c r="AS90">
        <v>0.5</v>
      </c>
      <c r="AT90">
        <f>BP90</f>
        <v>0</v>
      </c>
      <c r="AU90">
        <f>I90</f>
        <v>0</v>
      </c>
      <c r="AV90">
        <f>AR90*AS90*AT90</f>
        <v>0</v>
      </c>
      <c r="AW90">
        <f>BB90/AQ90</f>
        <v>0</v>
      </c>
      <c r="AX90">
        <f>(AU90-AN90)/AT90</f>
        <v>0</v>
      </c>
      <c r="AY90">
        <f>(AK90-AQ90)/AQ90</f>
        <v>0</v>
      </c>
      <c r="AZ90" t="s">
        <v>295</v>
      </c>
      <c r="BA90">
        <v>0</v>
      </c>
      <c r="BB90">
        <f>AQ90-BA90</f>
        <v>0</v>
      </c>
      <c r="BC90">
        <f>(AQ90-AP90)/(AQ90-BA90)</f>
        <v>0</v>
      </c>
      <c r="BD90">
        <f>(AK90-AQ90)/(AK90-BA90)</f>
        <v>0</v>
      </c>
      <c r="BE90">
        <f>(AQ90-AP90)/(AQ90-AJ90)</f>
        <v>0</v>
      </c>
      <c r="BF90">
        <f>(AK90-AQ90)/(AK90-AJ90)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f>$B$11*CM90+$C$11*CN90+$F$11*CO90*(1-CR90)</f>
        <v>0</v>
      </c>
      <c r="BP90">
        <f>BO90*BQ90</f>
        <v>0</v>
      </c>
      <c r="BQ90">
        <f>($B$11*$D$9+$C$11*$D$9+$F$11*((DB90+CT90)/MAX(DB90+CT90+DC90, 0.1)*$I$9+DC90/MAX(DB90+CT90+DC90, 0.1)*$J$9))/($B$11+$C$11+$F$11)</f>
        <v>0</v>
      </c>
      <c r="BR90">
        <f>($B$11*$K$9+$C$11*$K$9+$F$11*((DB90+CT90)/MAX(DB90+CT90+DC90, 0.1)*$P$9+DC90/MAX(DB90+CT90+DC90, 0.1)*$Q$9))/($B$11+$C$11+$F$11)</f>
        <v>0</v>
      </c>
      <c r="BS90">
        <v>6</v>
      </c>
      <c r="BT90">
        <v>0.5</v>
      </c>
      <c r="BU90" t="s">
        <v>296</v>
      </c>
      <c r="BV90">
        <v>2</v>
      </c>
      <c r="BW90">
        <v>1621628034.1</v>
      </c>
      <c r="BX90">
        <v>398.538</v>
      </c>
      <c r="BY90">
        <v>419.953666666667</v>
      </c>
      <c r="BZ90">
        <v>10.7794</v>
      </c>
      <c r="CA90">
        <v>0.390176333333333</v>
      </c>
      <c r="CB90">
        <v>390.300333333333</v>
      </c>
      <c r="CC90">
        <v>10.5981333333333</v>
      </c>
      <c r="CD90">
        <v>600.161666666667</v>
      </c>
      <c r="CE90">
        <v>101.201666666667</v>
      </c>
      <c r="CF90">
        <v>0.0553653333333333</v>
      </c>
      <c r="CG90">
        <v>35.8723666666667</v>
      </c>
      <c r="CH90">
        <v>33.3462</v>
      </c>
      <c r="CI90">
        <v>999.9</v>
      </c>
      <c r="CJ90">
        <v>0</v>
      </c>
      <c r="CK90">
        <v>0</v>
      </c>
      <c r="CL90">
        <v>9966.66666666667</v>
      </c>
      <c r="CM90">
        <v>0</v>
      </c>
      <c r="CN90">
        <v>2.46514666666667</v>
      </c>
      <c r="CO90">
        <v>599.98</v>
      </c>
      <c r="CP90">
        <v>0.933001666666667</v>
      </c>
      <c r="CQ90">
        <v>0.0669981333333333</v>
      </c>
      <c r="CR90">
        <v>0</v>
      </c>
      <c r="CS90">
        <v>870.986333333333</v>
      </c>
      <c r="CT90">
        <v>4.99951</v>
      </c>
      <c r="CU90">
        <v>5137.82</v>
      </c>
      <c r="CV90">
        <v>4813.93666666667</v>
      </c>
      <c r="CW90">
        <v>36.312</v>
      </c>
      <c r="CX90">
        <v>39.5</v>
      </c>
      <c r="CY90">
        <v>38.333</v>
      </c>
      <c r="CZ90">
        <v>39.375</v>
      </c>
      <c r="DA90">
        <v>39.583</v>
      </c>
      <c r="DB90">
        <v>555.116666666667</v>
      </c>
      <c r="DC90">
        <v>39.86</v>
      </c>
      <c r="DD90">
        <v>0</v>
      </c>
      <c r="DE90">
        <v>1621628039.1</v>
      </c>
      <c r="DF90">
        <v>0</v>
      </c>
      <c r="DG90">
        <v>870.9156</v>
      </c>
      <c r="DH90">
        <v>-1.18884615772086</v>
      </c>
      <c r="DI90">
        <v>-4.73076928569193</v>
      </c>
      <c r="DJ90">
        <v>5138.6916</v>
      </c>
      <c r="DK90">
        <v>15</v>
      </c>
      <c r="DL90">
        <v>1621626892</v>
      </c>
      <c r="DM90" t="s">
        <v>297</v>
      </c>
      <c r="DN90">
        <v>1621626875.5</v>
      </c>
      <c r="DO90">
        <v>1621626892</v>
      </c>
      <c r="DP90">
        <v>2</v>
      </c>
      <c r="DQ90">
        <v>-0.088</v>
      </c>
      <c r="DR90">
        <v>0.038</v>
      </c>
      <c r="DS90">
        <v>8.382</v>
      </c>
      <c r="DT90">
        <v>0.051</v>
      </c>
      <c r="DU90">
        <v>420</v>
      </c>
      <c r="DV90">
        <v>0</v>
      </c>
      <c r="DW90">
        <v>0.49</v>
      </c>
      <c r="DX90">
        <v>0.06</v>
      </c>
      <c r="DY90">
        <v>-21.4310317073171</v>
      </c>
      <c r="DZ90">
        <v>0.282248780487759</v>
      </c>
      <c r="EA90">
        <v>0.110282089382404</v>
      </c>
      <c r="EB90">
        <v>1</v>
      </c>
      <c r="EC90">
        <v>870.977212121212</v>
      </c>
      <c r="ED90">
        <v>-1.09401504267819</v>
      </c>
      <c r="EE90">
        <v>0.221715044742558</v>
      </c>
      <c r="EF90">
        <v>1</v>
      </c>
      <c r="EG90">
        <v>10.2707707317073</v>
      </c>
      <c r="EH90">
        <v>0.757329616724725</v>
      </c>
      <c r="EI90">
        <v>0.0748041385443816</v>
      </c>
      <c r="EJ90">
        <v>0</v>
      </c>
      <c r="EK90">
        <v>2</v>
      </c>
      <c r="EL90">
        <v>3</v>
      </c>
      <c r="EM90" t="s">
        <v>298</v>
      </c>
      <c r="EN90">
        <v>100</v>
      </c>
      <c r="EO90">
        <v>100</v>
      </c>
      <c r="EP90">
        <v>8.237</v>
      </c>
      <c r="EQ90">
        <v>0.1815</v>
      </c>
      <c r="ER90">
        <v>5.07444362199048</v>
      </c>
      <c r="ES90">
        <v>0.0095515401478521</v>
      </c>
      <c r="ET90">
        <v>-4.08282145803731e-06</v>
      </c>
      <c r="EU90">
        <v>9.61633180237613e-10</v>
      </c>
      <c r="EV90">
        <v>0.0475103132414239</v>
      </c>
      <c r="EW90">
        <v>0.00964955815971448</v>
      </c>
      <c r="EX90">
        <v>0.000351754833574242</v>
      </c>
      <c r="EY90">
        <v>-6.74969522547015e-06</v>
      </c>
      <c r="EZ90">
        <v>-4</v>
      </c>
      <c r="FA90">
        <v>2054</v>
      </c>
      <c r="FB90">
        <v>1</v>
      </c>
      <c r="FC90">
        <v>24</v>
      </c>
      <c r="FD90">
        <v>19.3</v>
      </c>
      <c r="FE90">
        <v>19.1</v>
      </c>
      <c r="FF90">
        <v>2</v>
      </c>
      <c r="FG90">
        <v>635.359</v>
      </c>
      <c r="FH90">
        <v>386.075</v>
      </c>
      <c r="FI90">
        <v>44.0655</v>
      </c>
      <c r="FJ90">
        <v>25.7925</v>
      </c>
      <c r="FK90">
        <v>30.0007</v>
      </c>
      <c r="FL90">
        <v>25.6023</v>
      </c>
      <c r="FM90">
        <v>25.5872</v>
      </c>
      <c r="FN90">
        <v>20.9932</v>
      </c>
      <c r="FO90">
        <v>100</v>
      </c>
      <c r="FP90">
        <v>0</v>
      </c>
      <c r="FQ90">
        <v>44.85</v>
      </c>
      <c r="FR90">
        <v>420</v>
      </c>
      <c r="FS90">
        <v>0</v>
      </c>
      <c r="FT90">
        <v>100.273</v>
      </c>
      <c r="FU90">
        <v>100.64</v>
      </c>
    </row>
    <row r="91" spans="1:177">
      <c r="A91">
        <v>75</v>
      </c>
      <c r="B91">
        <v>1621628050.1</v>
      </c>
      <c r="C91">
        <v>1110.09999990463</v>
      </c>
      <c r="D91" t="s">
        <v>448</v>
      </c>
      <c r="E91" t="s">
        <v>449</v>
      </c>
      <c r="G91">
        <v>1621628049.1</v>
      </c>
      <c r="H91">
        <f>CD91*AF91*(BZ91-CA91)/(100*BS91*(1000-AF91*BZ91))</f>
        <v>0</v>
      </c>
      <c r="I91">
        <f>CD91*AF91*(BY91-BX91*(1000-AF91*CA91)/(1000-AF91*BZ91))/(100*BS91)</f>
        <v>0</v>
      </c>
      <c r="J91">
        <f>BX91 - IF(AF91&gt;1, I91*BS91*100.0/(AH91*CL91), 0)</f>
        <v>0</v>
      </c>
      <c r="K91">
        <f>((Q91-H91/2)*J91-I91)/(Q91+H91/2)</f>
        <v>0</v>
      </c>
      <c r="L91">
        <f>K91*(CE91+CF91)/1000.0</f>
        <v>0</v>
      </c>
      <c r="M91">
        <f>(BX91 - IF(AF91&gt;1, I91*BS91*100.0/(AH91*CL91), 0))*(CE91+CF91)/1000.0</f>
        <v>0</v>
      </c>
      <c r="N91">
        <f>2.0/((1/P91-1/O91)+SIGN(P91)*SQRT((1/P91-1/O91)*(1/P91-1/O91) + 4*BT91/((BT91+1)*(BT91+1))*(2*1/P91*1/O91-1/O91*1/O91)))</f>
        <v>0</v>
      </c>
      <c r="O91">
        <f>IF(LEFT(BU91,1)&lt;&gt;"0",IF(LEFT(BU91,1)="1",3.0,BV91),$D$5+$E$5*(CL91*CE91/($K$5*1000))+$F$5*(CL91*CE91/($K$5*1000))*MAX(MIN(BS91,$J$5),$I$5)*MAX(MIN(BS91,$J$5),$I$5)+$G$5*MAX(MIN(BS91,$J$5),$I$5)*(CL91*CE91/($K$5*1000))+$H$5*(CL91*CE91/($K$5*1000))*(CL91*CE91/($K$5*1000)))</f>
        <v>0</v>
      </c>
      <c r="P91">
        <f>H91*(1000-(1000*0.61365*exp(17.502*T91/(240.97+T91))/(CE91+CF91)+BZ91)/2)/(1000*0.61365*exp(17.502*T91/(240.97+T91))/(CE91+CF91)-BZ91)</f>
        <v>0</v>
      </c>
      <c r="Q91">
        <f>1/((BT91+1)/(N91/1.6)+1/(O91/1.37)) + BT91/((BT91+1)/(N91/1.6) + BT91/(O91/1.37))</f>
        <v>0</v>
      </c>
      <c r="R91">
        <f>(BP91*BR91)</f>
        <v>0</v>
      </c>
      <c r="S91">
        <f>(CG91+(R91+2*0.95*5.67E-8*(((CG91+$B$7)+273)^4-(CG91+273)^4)-44100*H91)/(1.84*29.3*O91+8*0.95*5.67E-8*(CG91+273)^3))</f>
        <v>0</v>
      </c>
      <c r="T91">
        <f>($C$7*CH91+$D$7*CI91+$E$7*S91)</f>
        <v>0</v>
      </c>
      <c r="U91">
        <f>0.61365*exp(17.502*T91/(240.97+T91))</f>
        <v>0</v>
      </c>
      <c r="V91">
        <f>(W91/X91*100)</f>
        <v>0</v>
      </c>
      <c r="W91">
        <f>BZ91*(CE91+CF91)/1000</f>
        <v>0</v>
      </c>
      <c r="X91">
        <f>0.61365*exp(17.502*CG91/(240.97+CG91))</f>
        <v>0</v>
      </c>
      <c r="Y91">
        <f>(U91-BZ91*(CE91+CF91)/1000)</f>
        <v>0</v>
      </c>
      <c r="Z91">
        <f>(-H91*44100)</f>
        <v>0</v>
      </c>
      <c r="AA91">
        <f>2*29.3*O91*0.92*(CG91-T91)</f>
        <v>0</v>
      </c>
      <c r="AB91">
        <f>2*0.95*5.67E-8*(((CG91+$B$7)+273)^4-(T91+273)^4)</f>
        <v>0</v>
      </c>
      <c r="AC91">
        <f>R91+AB91+Z91+AA91</f>
        <v>0</v>
      </c>
      <c r="AD91">
        <v>5</v>
      </c>
      <c r="AE91">
        <v>1</v>
      </c>
      <c r="AF91">
        <f>IF(AD91*$H$13&gt;=AH91,1.0,(AH91/(AH91-AD91*$H$13)))</f>
        <v>0</v>
      </c>
      <c r="AG91">
        <f>(AF91-1)*100</f>
        <v>0</v>
      </c>
      <c r="AH91">
        <f>MAX(0,($B$13+$C$13*CL91)/(1+$D$13*CL91)*CE91/(CG91+273)*$E$13)</f>
        <v>0</v>
      </c>
      <c r="AI91" t="s">
        <v>295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295</v>
      </c>
      <c r="AP91">
        <v>0</v>
      </c>
      <c r="AQ91">
        <v>0</v>
      </c>
      <c r="AR91">
        <f>1-AP91/AQ91</f>
        <v>0</v>
      </c>
      <c r="AS91">
        <v>0.5</v>
      </c>
      <c r="AT91">
        <f>BP91</f>
        <v>0</v>
      </c>
      <c r="AU91">
        <f>I91</f>
        <v>0</v>
      </c>
      <c r="AV91">
        <f>AR91*AS91*AT91</f>
        <v>0</v>
      </c>
      <c r="AW91">
        <f>BB91/AQ91</f>
        <v>0</v>
      </c>
      <c r="AX91">
        <f>(AU91-AN91)/AT91</f>
        <v>0</v>
      </c>
      <c r="AY91">
        <f>(AK91-AQ91)/AQ91</f>
        <v>0</v>
      </c>
      <c r="AZ91" t="s">
        <v>295</v>
      </c>
      <c r="BA91">
        <v>0</v>
      </c>
      <c r="BB91">
        <f>AQ91-BA91</f>
        <v>0</v>
      </c>
      <c r="BC91">
        <f>(AQ91-AP91)/(AQ91-BA91)</f>
        <v>0</v>
      </c>
      <c r="BD91">
        <f>(AK91-AQ91)/(AK91-BA91)</f>
        <v>0</v>
      </c>
      <c r="BE91">
        <f>(AQ91-AP91)/(AQ91-AJ91)</f>
        <v>0</v>
      </c>
      <c r="BF91">
        <f>(AK91-AQ91)/(AK91-AJ91)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f>$B$11*CM91+$C$11*CN91+$F$11*CO91*(1-CR91)</f>
        <v>0</v>
      </c>
      <c r="BP91">
        <f>BO91*BQ91</f>
        <v>0</v>
      </c>
      <c r="BQ91">
        <f>($B$11*$D$9+$C$11*$D$9+$F$11*((DB91+CT91)/MAX(DB91+CT91+DC91, 0.1)*$I$9+DC91/MAX(DB91+CT91+DC91, 0.1)*$J$9))/($B$11+$C$11+$F$11)</f>
        <v>0</v>
      </c>
      <c r="BR91">
        <f>($B$11*$K$9+$C$11*$K$9+$F$11*((DB91+CT91)/MAX(DB91+CT91+DC91, 0.1)*$P$9+DC91/MAX(DB91+CT91+DC91, 0.1)*$Q$9))/($B$11+$C$11+$F$11)</f>
        <v>0</v>
      </c>
      <c r="BS91">
        <v>6</v>
      </c>
      <c r="BT91">
        <v>0.5</v>
      </c>
      <c r="BU91" t="s">
        <v>296</v>
      </c>
      <c r="BV91">
        <v>2</v>
      </c>
      <c r="BW91">
        <v>1621628049.1</v>
      </c>
      <c r="BX91">
        <v>398.528333333333</v>
      </c>
      <c r="BY91">
        <v>419.960333333333</v>
      </c>
      <c r="BZ91">
        <v>10.9685333333333</v>
      </c>
      <c r="CA91">
        <v>0.389810333333333</v>
      </c>
      <c r="CB91">
        <v>390.291</v>
      </c>
      <c r="CC91">
        <v>10.7845333333333</v>
      </c>
      <c r="CD91">
        <v>600.099666666667</v>
      </c>
      <c r="CE91">
        <v>101.203333333333</v>
      </c>
      <c r="CF91">
        <v>0.0564597333333333</v>
      </c>
      <c r="CG91">
        <v>36.1679333333333</v>
      </c>
      <c r="CH91">
        <v>33.6176666666667</v>
      </c>
      <c r="CI91">
        <v>999.9</v>
      </c>
      <c r="CJ91">
        <v>0</v>
      </c>
      <c r="CK91">
        <v>0</v>
      </c>
      <c r="CL91">
        <v>9950</v>
      </c>
      <c r="CM91">
        <v>0</v>
      </c>
      <c r="CN91">
        <v>2.45383666666667</v>
      </c>
      <c r="CO91">
        <v>600.059666666667</v>
      </c>
      <c r="CP91">
        <v>0.933001666666667</v>
      </c>
      <c r="CQ91">
        <v>0.0669981333333333</v>
      </c>
      <c r="CR91">
        <v>0</v>
      </c>
      <c r="CS91">
        <v>870.466666666667</v>
      </c>
      <c r="CT91">
        <v>4.99951</v>
      </c>
      <c r="CU91">
        <v>5137.73666666667</v>
      </c>
      <c r="CV91">
        <v>4814.58666666667</v>
      </c>
      <c r="CW91">
        <v>36.375</v>
      </c>
      <c r="CX91">
        <v>39.5206666666667</v>
      </c>
      <c r="CY91">
        <v>38.375</v>
      </c>
      <c r="CZ91">
        <v>39.375</v>
      </c>
      <c r="DA91">
        <v>39.687</v>
      </c>
      <c r="DB91">
        <v>555.193333333333</v>
      </c>
      <c r="DC91">
        <v>39.8666666666667</v>
      </c>
      <c r="DD91">
        <v>0</v>
      </c>
      <c r="DE91">
        <v>1621628054.1</v>
      </c>
      <c r="DF91">
        <v>0</v>
      </c>
      <c r="DG91">
        <v>870.571230769231</v>
      </c>
      <c r="DH91">
        <v>-1.86140170655354</v>
      </c>
      <c r="DI91">
        <v>-4.84512829019491</v>
      </c>
      <c r="DJ91">
        <v>5137.76846153846</v>
      </c>
      <c r="DK91">
        <v>15</v>
      </c>
      <c r="DL91">
        <v>1621626892</v>
      </c>
      <c r="DM91" t="s">
        <v>297</v>
      </c>
      <c r="DN91">
        <v>1621626875.5</v>
      </c>
      <c r="DO91">
        <v>1621626892</v>
      </c>
      <c r="DP91">
        <v>2</v>
      </c>
      <c r="DQ91">
        <v>-0.088</v>
      </c>
      <c r="DR91">
        <v>0.038</v>
      </c>
      <c r="DS91">
        <v>8.382</v>
      </c>
      <c r="DT91">
        <v>0.051</v>
      </c>
      <c r="DU91">
        <v>420</v>
      </c>
      <c r="DV91">
        <v>0</v>
      </c>
      <c r="DW91">
        <v>0.49</v>
      </c>
      <c r="DX91">
        <v>0.06</v>
      </c>
      <c r="DY91">
        <v>-21.4329243902439</v>
      </c>
      <c r="DZ91">
        <v>0.0888689895469647</v>
      </c>
      <c r="EA91">
        <v>0.0965473971317763</v>
      </c>
      <c r="EB91">
        <v>1</v>
      </c>
      <c r="EC91">
        <v>870.631878787879</v>
      </c>
      <c r="ED91">
        <v>-1.51481872728839</v>
      </c>
      <c r="EE91">
        <v>0.235920474219828</v>
      </c>
      <c r="EF91">
        <v>1</v>
      </c>
      <c r="EG91">
        <v>10.4585219512195</v>
      </c>
      <c r="EH91">
        <v>0.749318466898972</v>
      </c>
      <c r="EI91">
        <v>0.0740201307891739</v>
      </c>
      <c r="EJ91">
        <v>0</v>
      </c>
      <c r="EK91">
        <v>2</v>
      </c>
      <c r="EL91">
        <v>3</v>
      </c>
      <c r="EM91" t="s">
        <v>298</v>
      </c>
      <c r="EN91">
        <v>100</v>
      </c>
      <c r="EO91">
        <v>100</v>
      </c>
      <c r="EP91">
        <v>8.238</v>
      </c>
      <c r="EQ91">
        <v>0.1843</v>
      </c>
      <c r="ER91">
        <v>5.07444362199048</v>
      </c>
      <c r="ES91">
        <v>0.0095515401478521</v>
      </c>
      <c r="ET91">
        <v>-4.08282145803731e-06</v>
      </c>
      <c r="EU91">
        <v>9.61633180237613e-10</v>
      </c>
      <c r="EV91">
        <v>0.0475103132414239</v>
      </c>
      <c r="EW91">
        <v>0.00964955815971448</v>
      </c>
      <c r="EX91">
        <v>0.000351754833574242</v>
      </c>
      <c r="EY91">
        <v>-6.74969522547015e-06</v>
      </c>
      <c r="EZ91">
        <v>-4</v>
      </c>
      <c r="FA91">
        <v>2054</v>
      </c>
      <c r="FB91">
        <v>1</v>
      </c>
      <c r="FC91">
        <v>24</v>
      </c>
      <c r="FD91">
        <v>19.6</v>
      </c>
      <c r="FE91">
        <v>19.3</v>
      </c>
      <c r="FF91">
        <v>2</v>
      </c>
      <c r="FG91">
        <v>635.931</v>
      </c>
      <c r="FH91">
        <v>386.252</v>
      </c>
      <c r="FI91">
        <v>44.3422</v>
      </c>
      <c r="FJ91">
        <v>25.8317</v>
      </c>
      <c r="FK91">
        <v>30.0012</v>
      </c>
      <c r="FL91">
        <v>25.6259</v>
      </c>
      <c r="FM91">
        <v>25.6124</v>
      </c>
      <c r="FN91">
        <v>20.9935</v>
      </c>
      <c r="FO91">
        <v>100</v>
      </c>
      <c r="FP91">
        <v>0</v>
      </c>
      <c r="FQ91">
        <v>45.38</v>
      </c>
      <c r="FR91">
        <v>420</v>
      </c>
      <c r="FS91">
        <v>0</v>
      </c>
      <c r="FT91">
        <v>100.267</v>
      </c>
      <c r="FU91">
        <v>100.634</v>
      </c>
    </row>
    <row r="92" spans="1:177">
      <c r="A92">
        <v>76</v>
      </c>
      <c r="B92">
        <v>1621628065.1</v>
      </c>
      <c r="C92">
        <v>1125.09999990463</v>
      </c>
      <c r="D92" t="s">
        <v>450</v>
      </c>
      <c r="E92" t="s">
        <v>451</v>
      </c>
      <c r="G92">
        <v>1621628064.1</v>
      </c>
      <c r="H92">
        <f>CD92*AF92*(BZ92-CA92)/(100*BS92*(1000-AF92*BZ92))</f>
        <v>0</v>
      </c>
      <c r="I92">
        <f>CD92*AF92*(BY92-BX92*(1000-AF92*CA92)/(1000-AF92*BZ92))/(100*BS92)</f>
        <v>0</v>
      </c>
      <c r="J92">
        <f>BX92 - IF(AF92&gt;1, I92*BS92*100.0/(AH92*CL92), 0)</f>
        <v>0</v>
      </c>
      <c r="K92">
        <f>((Q92-H92/2)*J92-I92)/(Q92+H92/2)</f>
        <v>0</v>
      </c>
      <c r="L92">
        <f>K92*(CE92+CF92)/1000.0</f>
        <v>0</v>
      </c>
      <c r="M92">
        <f>(BX92 - IF(AF92&gt;1, I92*BS92*100.0/(AH92*CL92), 0))*(CE92+CF92)/1000.0</f>
        <v>0</v>
      </c>
      <c r="N92">
        <f>2.0/((1/P92-1/O92)+SIGN(P92)*SQRT((1/P92-1/O92)*(1/P92-1/O92) + 4*BT92/((BT92+1)*(BT92+1))*(2*1/P92*1/O92-1/O92*1/O92)))</f>
        <v>0</v>
      </c>
      <c r="O92">
        <f>IF(LEFT(BU92,1)&lt;&gt;"0",IF(LEFT(BU92,1)="1",3.0,BV92),$D$5+$E$5*(CL92*CE92/($K$5*1000))+$F$5*(CL92*CE92/($K$5*1000))*MAX(MIN(BS92,$J$5),$I$5)*MAX(MIN(BS92,$J$5),$I$5)+$G$5*MAX(MIN(BS92,$J$5),$I$5)*(CL92*CE92/($K$5*1000))+$H$5*(CL92*CE92/($K$5*1000))*(CL92*CE92/($K$5*1000)))</f>
        <v>0</v>
      </c>
      <c r="P92">
        <f>H92*(1000-(1000*0.61365*exp(17.502*T92/(240.97+T92))/(CE92+CF92)+BZ92)/2)/(1000*0.61365*exp(17.502*T92/(240.97+T92))/(CE92+CF92)-BZ92)</f>
        <v>0</v>
      </c>
      <c r="Q92">
        <f>1/((BT92+1)/(N92/1.6)+1/(O92/1.37)) + BT92/((BT92+1)/(N92/1.6) + BT92/(O92/1.37))</f>
        <v>0</v>
      </c>
      <c r="R92">
        <f>(BP92*BR92)</f>
        <v>0</v>
      </c>
      <c r="S92">
        <f>(CG92+(R92+2*0.95*5.67E-8*(((CG92+$B$7)+273)^4-(CG92+273)^4)-44100*H92)/(1.84*29.3*O92+8*0.95*5.67E-8*(CG92+273)^3))</f>
        <v>0</v>
      </c>
      <c r="T92">
        <f>($C$7*CH92+$D$7*CI92+$E$7*S92)</f>
        <v>0</v>
      </c>
      <c r="U92">
        <f>0.61365*exp(17.502*T92/(240.97+T92))</f>
        <v>0</v>
      </c>
      <c r="V92">
        <f>(W92/X92*100)</f>
        <v>0</v>
      </c>
      <c r="W92">
        <f>BZ92*(CE92+CF92)/1000</f>
        <v>0</v>
      </c>
      <c r="X92">
        <f>0.61365*exp(17.502*CG92/(240.97+CG92))</f>
        <v>0</v>
      </c>
      <c r="Y92">
        <f>(U92-BZ92*(CE92+CF92)/1000)</f>
        <v>0</v>
      </c>
      <c r="Z92">
        <f>(-H92*44100)</f>
        <v>0</v>
      </c>
      <c r="AA92">
        <f>2*29.3*O92*0.92*(CG92-T92)</f>
        <v>0</v>
      </c>
      <c r="AB92">
        <f>2*0.95*5.67E-8*(((CG92+$B$7)+273)^4-(T92+273)^4)</f>
        <v>0</v>
      </c>
      <c r="AC92">
        <f>R92+AB92+Z92+AA92</f>
        <v>0</v>
      </c>
      <c r="AD92">
        <v>6</v>
      </c>
      <c r="AE92">
        <v>1</v>
      </c>
      <c r="AF92">
        <f>IF(AD92*$H$13&gt;=AH92,1.0,(AH92/(AH92-AD92*$H$13)))</f>
        <v>0</v>
      </c>
      <c r="AG92">
        <f>(AF92-1)*100</f>
        <v>0</v>
      </c>
      <c r="AH92">
        <f>MAX(0,($B$13+$C$13*CL92)/(1+$D$13*CL92)*CE92/(CG92+273)*$E$13)</f>
        <v>0</v>
      </c>
      <c r="AI92" t="s">
        <v>295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295</v>
      </c>
      <c r="AP92">
        <v>0</v>
      </c>
      <c r="AQ92">
        <v>0</v>
      </c>
      <c r="AR92">
        <f>1-AP92/AQ92</f>
        <v>0</v>
      </c>
      <c r="AS92">
        <v>0.5</v>
      </c>
      <c r="AT92">
        <f>BP92</f>
        <v>0</v>
      </c>
      <c r="AU92">
        <f>I92</f>
        <v>0</v>
      </c>
      <c r="AV92">
        <f>AR92*AS92*AT92</f>
        <v>0</v>
      </c>
      <c r="AW92">
        <f>BB92/AQ92</f>
        <v>0</v>
      </c>
      <c r="AX92">
        <f>(AU92-AN92)/AT92</f>
        <v>0</v>
      </c>
      <c r="AY92">
        <f>(AK92-AQ92)/AQ92</f>
        <v>0</v>
      </c>
      <c r="AZ92" t="s">
        <v>295</v>
      </c>
      <c r="BA92">
        <v>0</v>
      </c>
      <c r="BB92">
        <f>AQ92-BA92</f>
        <v>0</v>
      </c>
      <c r="BC92">
        <f>(AQ92-AP92)/(AQ92-BA92)</f>
        <v>0</v>
      </c>
      <c r="BD92">
        <f>(AK92-AQ92)/(AK92-BA92)</f>
        <v>0</v>
      </c>
      <c r="BE92">
        <f>(AQ92-AP92)/(AQ92-AJ92)</f>
        <v>0</v>
      </c>
      <c r="BF92">
        <f>(AK92-AQ92)/(AK92-AJ92)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f>$B$11*CM92+$C$11*CN92+$F$11*CO92*(1-CR92)</f>
        <v>0</v>
      </c>
      <c r="BP92">
        <f>BO92*BQ92</f>
        <v>0</v>
      </c>
      <c r="BQ92">
        <f>($B$11*$D$9+$C$11*$D$9+$F$11*((DB92+CT92)/MAX(DB92+CT92+DC92, 0.1)*$I$9+DC92/MAX(DB92+CT92+DC92, 0.1)*$J$9))/($B$11+$C$11+$F$11)</f>
        <v>0</v>
      </c>
      <c r="BR92">
        <f>($B$11*$K$9+$C$11*$K$9+$F$11*((DB92+CT92)/MAX(DB92+CT92+DC92, 0.1)*$P$9+DC92/MAX(DB92+CT92+DC92, 0.1)*$Q$9))/($B$11+$C$11+$F$11)</f>
        <v>0</v>
      </c>
      <c r="BS92">
        <v>6</v>
      </c>
      <c r="BT92">
        <v>0.5</v>
      </c>
      <c r="BU92" t="s">
        <v>296</v>
      </c>
      <c r="BV92">
        <v>2</v>
      </c>
      <c r="BW92">
        <v>1621628064.1</v>
      </c>
      <c r="BX92">
        <v>398.616</v>
      </c>
      <c r="BY92">
        <v>420.020333333333</v>
      </c>
      <c r="BZ92">
        <v>11.1556666666667</v>
      </c>
      <c r="CA92">
        <v>0.389710333333333</v>
      </c>
      <c r="CB92">
        <v>390.378</v>
      </c>
      <c r="CC92">
        <v>10.9689333333333</v>
      </c>
      <c r="CD92">
        <v>599.908</v>
      </c>
      <c r="CE92">
        <v>101.203</v>
      </c>
      <c r="CF92">
        <v>0.0557356333333333</v>
      </c>
      <c r="CG92">
        <v>36.4659333333333</v>
      </c>
      <c r="CH92">
        <v>33.8519666666667</v>
      </c>
      <c r="CI92">
        <v>999.9</v>
      </c>
      <c r="CJ92">
        <v>0</v>
      </c>
      <c r="CK92">
        <v>0</v>
      </c>
      <c r="CL92">
        <v>9996.66666666667</v>
      </c>
      <c r="CM92">
        <v>0</v>
      </c>
      <c r="CN92">
        <v>2.46514666666667</v>
      </c>
      <c r="CO92">
        <v>600.147666666667</v>
      </c>
      <c r="CP92">
        <v>0.933001666666667</v>
      </c>
      <c r="CQ92">
        <v>0.0669981333333333</v>
      </c>
      <c r="CR92">
        <v>0</v>
      </c>
      <c r="CS92">
        <v>870.348666666667</v>
      </c>
      <c r="CT92">
        <v>4.99951</v>
      </c>
      <c r="CU92">
        <v>5138.14333333333</v>
      </c>
      <c r="CV92">
        <v>4815.29333333333</v>
      </c>
      <c r="CW92">
        <v>36.4163333333333</v>
      </c>
      <c r="CX92">
        <v>39.562</v>
      </c>
      <c r="CY92">
        <v>38.437</v>
      </c>
      <c r="CZ92">
        <v>39.437</v>
      </c>
      <c r="DA92">
        <v>39.75</v>
      </c>
      <c r="DB92">
        <v>555.273333333333</v>
      </c>
      <c r="DC92">
        <v>39.8733333333333</v>
      </c>
      <c r="DD92">
        <v>0</v>
      </c>
      <c r="DE92">
        <v>1621628069.1</v>
      </c>
      <c r="DF92">
        <v>0</v>
      </c>
      <c r="DG92">
        <v>870.25652</v>
      </c>
      <c r="DH92">
        <v>-0.658153838825876</v>
      </c>
      <c r="DI92">
        <v>-0.98384611246918</v>
      </c>
      <c r="DJ92">
        <v>5136.7576</v>
      </c>
      <c r="DK92">
        <v>15</v>
      </c>
      <c r="DL92">
        <v>1621626892</v>
      </c>
      <c r="DM92" t="s">
        <v>297</v>
      </c>
      <c r="DN92">
        <v>1621626875.5</v>
      </c>
      <c r="DO92">
        <v>1621626892</v>
      </c>
      <c r="DP92">
        <v>2</v>
      </c>
      <c r="DQ92">
        <v>-0.088</v>
      </c>
      <c r="DR92">
        <v>0.038</v>
      </c>
      <c r="DS92">
        <v>8.382</v>
      </c>
      <c r="DT92">
        <v>0.051</v>
      </c>
      <c r="DU92">
        <v>420</v>
      </c>
      <c r="DV92">
        <v>0</v>
      </c>
      <c r="DW92">
        <v>0.49</v>
      </c>
      <c r="DX92">
        <v>0.06</v>
      </c>
      <c r="DY92">
        <v>-21.4031951219512</v>
      </c>
      <c r="DZ92">
        <v>0.178699651567934</v>
      </c>
      <c r="EA92">
        <v>0.0925942866888889</v>
      </c>
      <c r="EB92">
        <v>1</v>
      </c>
      <c r="EC92">
        <v>870.296181818182</v>
      </c>
      <c r="ED92">
        <v>-0.642778782482755</v>
      </c>
      <c r="EE92">
        <v>0.190824281306351</v>
      </c>
      <c r="EF92">
        <v>1</v>
      </c>
      <c r="EG92">
        <v>10.6466219512195</v>
      </c>
      <c r="EH92">
        <v>0.754691289198635</v>
      </c>
      <c r="EI92">
        <v>0.074548800556987</v>
      </c>
      <c r="EJ92">
        <v>0</v>
      </c>
      <c r="EK92">
        <v>2</v>
      </c>
      <c r="EL92">
        <v>3</v>
      </c>
      <c r="EM92" t="s">
        <v>298</v>
      </c>
      <c r="EN92">
        <v>100</v>
      </c>
      <c r="EO92">
        <v>100</v>
      </c>
      <c r="EP92">
        <v>8.237</v>
      </c>
      <c r="EQ92">
        <v>0.1869</v>
      </c>
      <c r="ER92">
        <v>5.07444362199048</v>
      </c>
      <c r="ES92">
        <v>0.0095515401478521</v>
      </c>
      <c r="ET92">
        <v>-4.08282145803731e-06</v>
      </c>
      <c r="EU92">
        <v>9.61633180237613e-10</v>
      </c>
      <c r="EV92">
        <v>0.0475103132414239</v>
      </c>
      <c r="EW92">
        <v>0.00964955815971448</v>
      </c>
      <c r="EX92">
        <v>0.000351754833574242</v>
      </c>
      <c r="EY92">
        <v>-6.74969522547015e-06</v>
      </c>
      <c r="EZ92">
        <v>-4</v>
      </c>
      <c r="FA92">
        <v>2054</v>
      </c>
      <c r="FB92">
        <v>1</v>
      </c>
      <c r="FC92">
        <v>24</v>
      </c>
      <c r="FD92">
        <v>19.8</v>
      </c>
      <c r="FE92">
        <v>19.6</v>
      </c>
      <c r="FF92">
        <v>2</v>
      </c>
      <c r="FG92">
        <v>635.613</v>
      </c>
      <c r="FH92">
        <v>385.973</v>
      </c>
      <c r="FI92">
        <v>44.6095</v>
      </c>
      <c r="FJ92">
        <v>25.8708</v>
      </c>
      <c r="FK92">
        <v>30.0009</v>
      </c>
      <c r="FL92">
        <v>25.6495</v>
      </c>
      <c r="FM92">
        <v>25.6359</v>
      </c>
      <c r="FN92">
        <v>20.9947</v>
      </c>
      <c r="FO92">
        <v>100</v>
      </c>
      <c r="FP92">
        <v>0</v>
      </c>
      <c r="FQ92">
        <v>45.85</v>
      </c>
      <c r="FR92">
        <v>420</v>
      </c>
      <c r="FS92">
        <v>0</v>
      </c>
      <c r="FT92">
        <v>100.263</v>
      </c>
      <c r="FU92">
        <v>100.632</v>
      </c>
    </row>
    <row r="93" spans="1:177">
      <c r="A93">
        <v>77</v>
      </c>
      <c r="B93">
        <v>1621628080.1</v>
      </c>
      <c r="C93">
        <v>1140.09999990463</v>
      </c>
      <c r="D93" t="s">
        <v>452</v>
      </c>
      <c r="E93" t="s">
        <v>453</v>
      </c>
      <c r="G93">
        <v>1621628079.1</v>
      </c>
      <c r="H93">
        <f>CD93*AF93*(BZ93-CA93)/(100*BS93*(1000-AF93*BZ93))</f>
        <v>0</v>
      </c>
      <c r="I93">
        <f>CD93*AF93*(BY93-BX93*(1000-AF93*CA93)/(1000-AF93*BZ93))/(100*BS93)</f>
        <v>0</v>
      </c>
      <c r="J93">
        <f>BX93 - IF(AF93&gt;1, I93*BS93*100.0/(AH93*CL93), 0)</f>
        <v>0</v>
      </c>
      <c r="K93">
        <f>((Q93-H93/2)*J93-I93)/(Q93+H93/2)</f>
        <v>0</v>
      </c>
      <c r="L93">
        <f>K93*(CE93+CF93)/1000.0</f>
        <v>0</v>
      </c>
      <c r="M93">
        <f>(BX93 - IF(AF93&gt;1, I93*BS93*100.0/(AH93*CL93), 0))*(CE93+CF93)/1000.0</f>
        <v>0</v>
      </c>
      <c r="N93">
        <f>2.0/((1/P93-1/O93)+SIGN(P93)*SQRT((1/P93-1/O93)*(1/P93-1/O93) + 4*BT93/((BT93+1)*(BT93+1))*(2*1/P93*1/O93-1/O93*1/O93)))</f>
        <v>0</v>
      </c>
      <c r="O93">
        <f>IF(LEFT(BU93,1)&lt;&gt;"0",IF(LEFT(BU93,1)="1",3.0,BV93),$D$5+$E$5*(CL93*CE93/($K$5*1000))+$F$5*(CL93*CE93/($K$5*1000))*MAX(MIN(BS93,$J$5),$I$5)*MAX(MIN(BS93,$J$5),$I$5)+$G$5*MAX(MIN(BS93,$J$5),$I$5)*(CL93*CE93/($K$5*1000))+$H$5*(CL93*CE93/($K$5*1000))*(CL93*CE93/($K$5*1000)))</f>
        <v>0</v>
      </c>
      <c r="P93">
        <f>H93*(1000-(1000*0.61365*exp(17.502*T93/(240.97+T93))/(CE93+CF93)+BZ93)/2)/(1000*0.61365*exp(17.502*T93/(240.97+T93))/(CE93+CF93)-BZ93)</f>
        <v>0</v>
      </c>
      <c r="Q93">
        <f>1/((BT93+1)/(N93/1.6)+1/(O93/1.37)) + BT93/((BT93+1)/(N93/1.6) + BT93/(O93/1.37))</f>
        <v>0</v>
      </c>
      <c r="R93">
        <f>(BP93*BR93)</f>
        <v>0</v>
      </c>
      <c r="S93">
        <f>(CG93+(R93+2*0.95*5.67E-8*(((CG93+$B$7)+273)^4-(CG93+273)^4)-44100*H93)/(1.84*29.3*O93+8*0.95*5.67E-8*(CG93+273)^3))</f>
        <v>0</v>
      </c>
      <c r="T93">
        <f>($C$7*CH93+$D$7*CI93+$E$7*S93)</f>
        <v>0</v>
      </c>
      <c r="U93">
        <f>0.61365*exp(17.502*T93/(240.97+T93))</f>
        <v>0</v>
      </c>
      <c r="V93">
        <f>(W93/X93*100)</f>
        <v>0</v>
      </c>
      <c r="W93">
        <f>BZ93*(CE93+CF93)/1000</f>
        <v>0</v>
      </c>
      <c r="X93">
        <f>0.61365*exp(17.502*CG93/(240.97+CG93))</f>
        <v>0</v>
      </c>
      <c r="Y93">
        <f>(U93-BZ93*(CE93+CF93)/1000)</f>
        <v>0</v>
      </c>
      <c r="Z93">
        <f>(-H93*44100)</f>
        <v>0</v>
      </c>
      <c r="AA93">
        <f>2*29.3*O93*0.92*(CG93-T93)</f>
        <v>0</v>
      </c>
      <c r="AB93">
        <f>2*0.95*5.67E-8*(((CG93+$B$7)+273)^4-(T93+273)^4)</f>
        <v>0</v>
      </c>
      <c r="AC93">
        <f>R93+AB93+Z93+AA93</f>
        <v>0</v>
      </c>
      <c r="AD93">
        <v>5</v>
      </c>
      <c r="AE93">
        <v>1</v>
      </c>
      <c r="AF93">
        <f>IF(AD93*$H$13&gt;=AH93,1.0,(AH93/(AH93-AD93*$H$13)))</f>
        <v>0</v>
      </c>
      <c r="AG93">
        <f>(AF93-1)*100</f>
        <v>0</v>
      </c>
      <c r="AH93">
        <f>MAX(0,($B$13+$C$13*CL93)/(1+$D$13*CL93)*CE93/(CG93+273)*$E$13)</f>
        <v>0</v>
      </c>
      <c r="AI93" t="s">
        <v>295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295</v>
      </c>
      <c r="AP93">
        <v>0</v>
      </c>
      <c r="AQ93">
        <v>0</v>
      </c>
      <c r="AR93">
        <f>1-AP93/AQ93</f>
        <v>0</v>
      </c>
      <c r="AS93">
        <v>0.5</v>
      </c>
      <c r="AT93">
        <f>BP93</f>
        <v>0</v>
      </c>
      <c r="AU93">
        <f>I93</f>
        <v>0</v>
      </c>
      <c r="AV93">
        <f>AR93*AS93*AT93</f>
        <v>0</v>
      </c>
      <c r="AW93">
        <f>BB93/AQ93</f>
        <v>0</v>
      </c>
      <c r="AX93">
        <f>(AU93-AN93)/AT93</f>
        <v>0</v>
      </c>
      <c r="AY93">
        <f>(AK93-AQ93)/AQ93</f>
        <v>0</v>
      </c>
      <c r="AZ93" t="s">
        <v>295</v>
      </c>
      <c r="BA93">
        <v>0</v>
      </c>
      <c r="BB93">
        <f>AQ93-BA93</f>
        <v>0</v>
      </c>
      <c r="BC93">
        <f>(AQ93-AP93)/(AQ93-BA93)</f>
        <v>0</v>
      </c>
      <c r="BD93">
        <f>(AK93-AQ93)/(AK93-BA93)</f>
        <v>0</v>
      </c>
      <c r="BE93">
        <f>(AQ93-AP93)/(AQ93-AJ93)</f>
        <v>0</v>
      </c>
      <c r="BF93">
        <f>(AK93-AQ93)/(AK93-AJ93)</f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f>$B$11*CM93+$C$11*CN93+$F$11*CO93*(1-CR93)</f>
        <v>0</v>
      </c>
      <c r="BP93">
        <f>BO93*BQ93</f>
        <v>0</v>
      </c>
      <c r="BQ93">
        <f>($B$11*$D$9+$C$11*$D$9+$F$11*((DB93+CT93)/MAX(DB93+CT93+DC93, 0.1)*$I$9+DC93/MAX(DB93+CT93+DC93, 0.1)*$J$9))/($B$11+$C$11+$F$11)</f>
        <v>0</v>
      </c>
      <c r="BR93">
        <f>($B$11*$K$9+$C$11*$K$9+$F$11*((DB93+CT93)/MAX(DB93+CT93+DC93, 0.1)*$P$9+DC93/MAX(DB93+CT93+DC93, 0.1)*$Q$9))/($B$11+$C$11+$F$11)</f>
        <v>0</v>
      </c>
      <c r="BS93">
        <v>6</v>
      </c>
      <c r="BT93">
        <v>0.5</v>
      </c>
      <c r="BU93" t="s">
        <v>296</v>
      </c>
      <c r="BV93">
        <v>2</v>
      </c>
      <c r="BW93">
        <v>1621628079.1</v>
      </c>
      <c r="BX93">
        <v>398.620666666667</v>
      </c>
      <c r="BY93">
        <v>419.878666666667</v>
      </c>
      <c r="BZ93">
        <v>11.3329666666667</v>
      </c>
      <c r="CA93">
        <v>0.389594666666667</v>
      </c>
      <c r="CB93">
        <v>390.382666666667</v>
      </c>
      <c r="CC93">
        <v>11.1435666666667</v>
      </c>
      <c r="CD93">
        <v>599.978666666667</v>
      </c>
      <c r="CE93">
        <v>101.202</v>
      </c>
      <c r="CF93">
        <v>0.0570034333333333</v>
      </c>
      <c r="CG93">
        <v>36.7252</v>
      </c>
      <c r="CH93">
        <v>34.1216333333333</v>
      </c>
      <c r="CI93">
        <v>999.9</v>
      </c>
      <c r="CJ93">
        <v>0</v>
      </c>
      <c r="CK93">
        <v>0</v>
      </c>
      <c r="CL93">
        <v>9970</v>
      </c>
      <c r="CM93">
        <v>0</v>
      </c>
      <c r="CN93">
        <v>2.46514666666667</v>
      </c>
      <c r="CO93">
        <v>599.927333333333</v>
      </c>
      <c r="CP93">
        <v>0.933001666666667</v>
      </c>
      <c r="CQ93">
        <v>0.0669981333333333</v>
      </c>
      <c r="CR93">
        <v>0</v>
      </c>
      <c r="CS93">
        <v>869.988333333333</v>
      </c>
      <c r="CT93">
        <v>4.99951</v>
      </c>
      <c r="CU93">
        <v>5136.79666666667</v>
      </c>
      <c r="CV93">
        <v>4813.51333333333</v>
      </c>
      <c r="CW93">
        <v>36.437</v>
      </c>
      <c r="CX93">
        <v>39.562</v>
      </c>
      <c r="CY93">
        <v>38.437</v>
      </c>
      <c r="CZ93">
        <v>39.5</v>
      </c>
      <c r="DA93">
        <v>39.812</v>
      </c>
      <c r="DB93">
        <v>555.07</v>
      </c>
      <c r="DC93">
        <v>39.86</v>
      </c>
      <c r="DD93">
        <v>0</v>
      </c>
      <c r="DE93">
        <v>1621628084.1</v>
      </c>
      <c r="DF93">
        <v>0</v>
      </c>
      <c r="DG93">
        <v>869.978384615385</v>
      </c>
      <c r="DH93">
        <v>-0.75911111736669</v>
      </c>
      <c r="DI93">
        <v>2.81982912999064</v>
      </c>
      <c r="DJ93">
        <v>5136.81615384615</v>
      </c>
      <c r="DK93">
        <v>15</v>
      </c>
      <c r="DL93">
        <v>1621626892</v>
      </c>
      <c r="DM93" t="s">
        <v>297</v>
      </c>
      <c r="DN93">
        <v>1621626875.5</v>
      </c>
      <c r="DO93">
        <v>1621626892</v>
      </c>
      <c r="DP93">
        <v>2</v>
      </c>
      <c r="DQ93">
        <v>-0.088</v>
      </c>
      <c r="DR93">
        <v>0.038</v>
      </c>
      <c r="DS93">
        <v>8.382</v>
      </c>
      <c r="DT93">
        <v>0.051</v>
      </c>
      <c r="DU93">
        <v>420</v>
      </c>
      <c r="DV93">
        <v>0</v>
      </c>
      <c r="DW93">
        <v>0.49</v>
      </c>
      <c r="DX93">
        <v>0.06</v>
      </c>
      <c r="DY93">
        <v>-21.3922609756098</v>
      </c>
      <c r="DZ93">
        <v>0.12473728222997</v>
      </c>
      <c r="EA93">
        <v>0.0998132374965166</v>
      </c>
      <c r="EB93">
        <v>1</v>
      </c>
      <c r="EC93">
        <v>870.053242424242</v>
      </c>
      <c r="ED93">
        <v>-1.17799138402871</v>
      </c>
      <c r="EE93">
        <v>0.240112351266001</v>
      </c>
      <c r="EF93">
        <v>1</v>
      </c>
      <c r="EG93">
        <v>10.8323048780488</v>
      </c>
      <c r="EH93">
        <v>0.714043902439045</v>
      </c>
      <c r="EI93">
        <v>0.0705747690395451</v>
      </c>
      <c r="EJ93">
        <v>0</v>
      </c>
      <c r="EK93">
        <v>2</v>
      </c>
      <c r="EL93">
        <v>3</v>
      </c>
      <c r="EM93" t="s">
        <v>298</v>
      </c>
      <c r="EN93">
        <v>100</v>
      </c>
      <c r="EO93">
        <v>100</v>
      </c>
      <c r="EP93">
        <v>8.238</v>
      </c>
      <c r="EQ93">
        <v>0.1895</v>
      </c>
      <c r="ER93">
        <v>5.07444362199048</v>
      </c>
      <c r="ES93">
        <v>0.0095515401478521</v>
      </c>
      <c r="ET93">
        <v>-4.08282145803731e-06</v>
      </c>
      <c r="EU93">
        <v>9.61633180237613e-10</v>
      </c>
      <c r="EV93">
        <v>0.0475103132414239</v>
      </c>
      <c r="EW93">
        <v>0.00964955815971448</v>
      </c>
      <c r="EX93">
        <v>0.000351754833574242</v>
      </c>
      <c r="EY93">
        <v>-6.74969522547015e-06</v>
      </c>
      <c r="EZ93">
        <v>-4</v>
      </c>
      <c r="FA93">
        <v>2054</v>
      </c>
      <c r="FB93">
        <v>1</v>
      </c>
      <c r="FC93">
        <v>24</v>
      </c>
      <c r="FD93">
        <v>20.1</v>
      </c>
      <c r="FE93">
        <v>19.8</v>
      </c>
      <c r="FF93">
        <v>2</v>
      </c>
      <c r="FG93">
        <v>636.209</v>
      </c>
      <c r="FH93">
        <v>386.381</v>
      </c>
      <c r="FI93">
        <v>44.8584</v>
      </c>
      <c r="FJ93">
        <v>25.9123</v>
      </c>
      <c r="FK93">
        <v>30.0009</v>
      </c>
      <c r="FL93">
        <v>25.6753</v>
      </c>
      <c r="FM93">
        <v>25.6616</v>
      </c>
      <c r="FN93">
        <v>20.9967</v>
      </c>
      <c r="FO93">
        <v>100</v>
      </c>
      <c r="FP93">
        <v>0</v>
      </c>
      <c r="FQ93">
        <v>46.39</v>
      </c>
      <c r="FR93">
        <v>420</v>
      </c>
      <c r="FS93">
        <v>0</v>
      </c>
      <c r="FT93">
        <v>100.26</v>
      </c>
      <c r="FU93">
        <v>100.628</v>
      </c>
    </row>
    <row r="94" spans="1:177">
      <c r="A94">
        <v>78</v>
      </c>
      <c r="B94">
        <v>1621628095.1</v>
      </c>
      <c r="C94">
        <v>1155.09999990463</v>
      </c>
      <c r="D94" t="s">
        <v>454</v>
      </c>
      <c r="E94" t="s">
        <v>455</v>
      </c>
      <c r="G94">
        <v>1621628094.1</v>
      </c>
      <c r="H94">
        <f>CD94*AF94*(BZ94-CA94)/(100*BS94*(1000-AF94*BZ94))</f>
        <v>0</v>
      </c>
      <c r="I94">
        <f>CD94*AF94*(BY94-BX94*(1000-AF94*CA94)/(1000-AF94*BZ94))/(100*BS94)</f>
        <v>0</v>
      </c>
      <c r="J94">
        <f>BX94 - IF(AF94&gt;1, I94*BS94*100.0/(AH94*CL94), 0)</f>
        <v>0</v>
      </c>
      <c r="K94">
        <f>((Q94-H94/2)*J94-I94)/(Q94+H94/2)</f>
        <v>0</v>
      </c>
      <c r="L94">
        <f>K94*(CE94+CF94)/1000.0</f>
        <v>0</v>
      </c>
      <c r="M94">
        <f>(BX94 - IF(AF94&gt;1, I94*BS94*100.0/(AH94*CL94), 0))*(CE94+CF94)/1000.0</f>
        <v>0</v>
      </c>
      <c r="N94">
        <f>2.0/((1/P94-1/O94)+SIGN(P94)*SQRT((1/P94-1/O94)*(1/P94-1/O94) + 4*BT94/((BT94+1)*(BT94+1))*(2*1/P94*1/O94-1/O94*1/O94)))</f>
        <v>0</v>
      </c>
      <c r="O94">
        <f>IF(LEFT(BU94,1)&lt;&gt;"0",IF(LEFT(BU94,1)="1",3.0,BV94),$D$5+$E$5*(CL94*CE94/($K$5*1000))+$F$5*(CL94*CE94/($K$5*1000))*MAX(MIN(BS94,$J$5),$I$5)*MAX(MIN(BS94,$J$5),$I$5)+$G$5*MAX(MIN(BS94,$J$5),$I$5)*(CL94*CE94/($K$5*1000))+$H$5*(CL94*CE94/($K$5*1000))*(CL94*CE94/($K$5*1000)))</f>
        <v>0</v>
      </c>
      <c r="P94">
        <f>H94*(1000-(1000*0.61365*exp(17.502*T94/(240.97+T94))/(CE94+CF94)+BZ94)/2)/(1000*0.61365*exp(17.502*T94/(240.97+T94))/(CE94+CF94)-BZ94)</f>
        <v>0</v>
      </c>
      <c r="Q94">
        <f>1/((BT94+1)/(N94/1.6)+1/(O94/1.37)) + BT94/((BT94+1)/(N94/1.6) + BT94/(O94/1.37))</f>
        <v>0</v>
      </c>
      <c r="R94">
        <f>(BP94*BR94)</f>
        <v>0</v>
      </c>
      <c r="S94">
        <f>(CG94+(R94+2*0.95*5.67E-8*(((CG94+$B$7)+273)^4-(CG94+273)^4)-44100*H94)/(1.84*29.3*O94+8*0.95*5.67E-8*(CG94+273)^3))</f>
        <v>0</v>
      </c>
      <c r="T94">
        <f>($C$7*CH94+$D$7*CI94+$E$7*S94)</f>
        <v>0</v>
      </c>
      <c r="U94">
        <f>0.61365*exp(17.502*T94/(240.97+T94))</f>
        <v>0</v>
      </c>
      <c r="V94">
        <f>(W94/X94*100)</f>
        <v>0</v>
      </c>
      <c r="W94">
        <f>BZ94*(CE94+CF94)/1000</f>
        <v>0</v>
      </c>
      <c r="X94">
        <f>0.61365*exp(17.502*CG94/(240.97+CG94))</f>
        <v>0</v>
      </c>
      <c r="Y94">
        <f>(U94-BZ94*(CE94+CF94)/1000)</f>
        <v>0</v>
      </c>
      <c r="Z94">
        <f>(-H94*44100)</f>
        <v>0</v>
      </c>
      <c r="AA94">
        <f>2*29.3*O94*0.92*(CG94-T94)</f>
        <v>0</v>
      </c>
      <c r="AB94">
        <f>2*0.95*5.67E-8*(((CG94+$B$7)+273)^4-(T94+273)^4)</f>
        <v>0</v>
      </c>
      <c r="AC94">
        <f>R94+AB94+Z94+AA94</f>
        <v>0</v>
      </c>
      <c r="AD94">
        <v>4</v>
      </c>
      <c r="AE94">
        <v>1</v>
      </c>
      <c r="AF94">
        <f>IF(AD94*$H$13&gt;=AH94,1.0,(AH94/(AH94-AD94*$H$13)))</f>
        <v>0</v>
      </c>
      <c r="AG94">
        <f>(AF94-1)*100</f>
        <v>0</v>
      </c>
      <c r="AH94">
        <f>MAX(0,($B$13+$C$13*CL94)/(1+$D$13*CL94)*CE94/(CG94+273)*$E$13)</f>
        <v>0</v>
      </c>
      <c r="AI94" t="s">
        <v>295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295</v>
      </c>
      <c r="AP94">
        <v>0</v>
      </c>
      <c r="AQ94">
        <v>0</v>
      </c>
      <c r="AR94">
        <f>1-AP94/AQ94</f>
        <v>0</v>
      </c>
      <c r="AS94">
        <v>0.5</v>
      </c>
      <c r="AT94">
        <f>BP94</f>
        <v>0</v>
      </c>
      <c r="AU94">
        <f>I94</f>
        <v>0</v>
      </c>
      <c r="AV94">
        <f>AR94*AS94*AT94</f>
        <v>0</v>
      </c>
      <c r="AW94">
        <f>BB94/AQ94</f>
        <v>0</v>
      </c>
      <c r="AX94">
        <f>(AU94-AN94)/AT94</f>
        <v>0</v>
      </c>
      <c r="AY94">
        <f>(AK94-AQ94)/AQ94</f>
        <v>0</v>
      </c>
      <c r="AZ94" t="s">
        <v>295</v>
      </c>
      <c r="BA94">
        <v>0</v>
      </c>
      <c r="BB94">
        <f>AQ94-BA94</f>
        <v>0</v>
      </c>
      <c r="BC94">
        <f>(AQ94-AP94)/(AQ94-BA94)</f>
        <v>0</v>
      </c>
      <c r="BD94">
        <f>(AK94-AQ94)/(AK94-BA94)</f>
        <v>0</v>
      </c>
      <c r="BE94">
        <f>(AQ94-AP94)/(AQ94-AJ94)</f>
        <v>0</v>
      </c>
      <c r="BF94">
        <f>(AK94-AQ94)/(AK94-AJ94)</f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f>$B$11*CM94+$C$11*CN94+$F$11*CO94*(1-CR94)</f>
        <v>0</v>
      </c>
      <c r="BP94">
        <f>BO94*BQ94</f>
        <v>0</v>
      </c>
      <c r="BQ94">
        <f>($B$11*$D$9+$C$11*$D$9+$F$11*((DB94+CT94)/MAX(DB94+CT94+DC94, 0.1)*$I$9+DC94/MAX(DB94+CT94+DC94, 0.1)*$J$9))/($B$11+$C$11+$F$11)</f>
        <v>0</v>
      </c>
      <c r="BR94">
        <f>($B$11*$K$9+$C$11*$K$9+$F$11*((DB94+CT94)/MAX(DB94+CT94+DC94, 0.1)*$P$9+DC94/MAX(DB94+CT94+DC94, 0.1)*$Q$9))/($B$11+$C$11+$F$11)</f>
        <v>0</v>
      </c>
      <c r="BS94">
        <v>6</v>
      </c>
      <c r="BT94">
        <v>0.5</v>
      </c>
      <c r="BU94" t="s">
        <v>296</v>
      </c>
      <c r="BV94">
        <v>2</v>
      </c>
      <c r="BW94">
        <v>1621628094.1</v>
      </c>
      <c r="BX94">
        <v>398.658333333333</v>
      </c>
      <c r="BY94">
        <v>419.981666666667</v>
      </c>
      <c r="BZ94">
        <v>11.5045</v>
      </c>
      <c r="CA94">
        <v>0.388906</v>
      </c>
      <c r="CB94">
        <v>390.419666666667</v>
      </c>
      <c r="CC94">
        <v>11.3126</v>
      </c>
      <c r="CD94">
        <v>600.114666666667</v>
      </c>
      <c r="CE94">
        <v>101.202333333333</v>
      </c>
      <c r="CF94">
        <v>0.0559434</v>
      </c>
      <c r="CG94">
        <v>36.988</v>
      </c>
      <c r="CH94">
        <v>34.3375333333333</v>
      </c>
      <c r="CI94">
        <v>999.9</v>
      </c>
      <c r="CJ94">
        <v>0</v>
      </c>
      <c r="CK94">
        <v>0</v>
      </c>
      <c r="CL94">
        <v>9968.33333333333</v>
      </c>
      <c r="CM94">
        <v>0</v>
      </c>
      <c r="CN94">
        <v>2.46137666666667</v>
      </c>
      <c r="CO94">
        <v>600.013666666667</v>
      </c>
      <c r="CP94">
        <v>0.933013333333333</v>
      </c>
      <c r="CQ94">
        <v>0.0669864666666667</v>
      </c>
      <c r="CR94">
        <v>0</v>
      </c>
      <c r="CS94">
        <v>869.769</v>
      </c>
      <c r="CT94">
        <v>4.99951</v>
      </c>
      <c r="CU94">
        <v>5137.89666666667</v>
      </c>
      <c r="CV94">
        <v>4814.22666666667</v>
      </c>
      <c r="CW94">
        <v>36.5</v>
      </c>
      <c r="CX94">
        <v>39.625</v>
      </c>
      <c r="CY94">
        <v>38.5</v>
      </c>
      <c r="CZ94">
        <v>39.5</v>
      </c>
      <c r="DA94">
        <v>39.875</v>
      </c>
      <c r="DB94">
        <v>555.153333333333</v>
      </c>
      <c r="DC94">
        <v>39.86</v>
      </c>
      <c r="DD94">
        <v>0</v>
      </c>
      <c r="DE94">
        <v>1621628099.1</v>
      </c>
      <c r="DF94">
        <v>0</v>
      </c>
      <c r="DG94">
        <v>869.91076</v>
      </c>
      <c r="DH94">
        <v>-0.532615387092997</v>
      </c>
      <c r="DI94">
        <v>1.97230769229546</v>
      </c>
      <c r="DJ94">
        <v>5137.3728</v>
      </c>
      <c r="DK94">
        <v>15</v>
      </c>
      <c r="DL94">
        <v>1621626892</v>
      </c>
      <c r="DM94" t="s">
        <v>297</v>
      </c>
      <c r="DN94">
        <v>1621626875.5</v>
      </c>
      <c r="DO94">
        <v>1621626892</v>
      </c>
      <c r="DP94">
        <v>2</v>
      </c>
      <c r="DQ94">
        <v>-0.088</v>
      </c>
      <c r="DR94">
        <v>0.038</v>
      </c>
      <c r="DS94">
        <v>8.382</v>
      </c>
      <c r="DT94">
        <v>0.051</v>
      </c>
      <c r="DU94">
        <v>420</v>
      </c>
      <c r="DV94">
        <v>0</v>
      </c>
      <c r="DW94">
        <v>0.49</v>
      </c>
      <c r="DX94">
        <v>0.06</v>
      </c>
      <c r="DY94">
        <v>-21.371856097561</v>
      </c>
      <c r="DZ94">
        <v>0.0157526132404154</v>
      </c>
      <c r="EA94">
        <v>0.0950920710417798</v>
      </c>
      <c r="EB94">
        <v>1</v>
      </c>
      <c r="EC94">
        <v>869.917333333333</v>
      </c>
      <c r="ED94">
        <v>-0.114971369515887</v>
      </c>
      <c r="EE94">
        <v>0.185132985235538</v>
      </c>
      <c r="EF94">
        <v>1</v>
      </c>
      <c r="EG94">
        <v>11.006312195122</v>
      </c>
      <c r="EH94">
        <v>0.698174216027898</v>
      </c>
      <c r="EI94">
        <v>0.0689672216067681</v>
      </c>
      <c r="EJ94">
        <v>0</v>
      </c>
      <c r="EK94">
        <v>2</v>
      </c>
      <c r="EL94">
        <v>3</v>
      </c>
      <c r="EM94" t="s">
        <v>298</v>
      </c>
      <c r="EN94">
        <v>100</v>
      </c>
      <c r="EO94">
        <v>100</v>
      </c>
      <c r="EP94">
        <v>8.239</v>
      </c>
      <c r="EQ94">
        <v>0.1921</v>
      </c>
      <c r="ER94">
        <v>5.07444362199048</v>
      </c>
      <c r="ES94">
        <v>0.0095515401478521</v>
      </c>
      <c r="ET94">
        <v>-4.08282145803731e-06</v>
      </c>
      <c r="EU94">
        <v>9.61633180237613e-10</v>
      </c>
      <c r="EV94">
        <v>0.0475103132414239</v>
      </c>
      <c r="EW94">
        <v>0.00964955815971448</v>
      </c>
      <c r="EX94">
        <v>0.000351754833574242</v>
      </c>
      <c r="EY94">
        <v>-6.74969522547015e-06</v>
      </c>
      <c r="EZ94">
        <v>-4</v>
      </c>
      <c r="FA94">
        <v>2054</v>
      </c>
      <c r="FB94">
        <v>1</v>
      </c>
      <c r="FC94">
        <v>24</v>
      </c>
      <c r="FD94">
        <v>20.3</v>
      </c>
      <c r="FE94">
        <v>20.1</v>
      </c>
      <c r="FF94">
        <v>2</v>
      </c>
      <c r="FG94">
        <v>637.695</v>
      </c>
      <c r="FH94">
        <v>386.341</v>
      </c>
      <c r="FI94">
        <v>45.0996</v>
      </c>
      <c r="FJ94">
        <v>25.9538</v>
      </c>
      <c r="FK94">
        <v>30.0011</v>
      </c>
      <c r="FL94">
        <v>25.7011</v>
      </c>
      <c r="FM94">
        <v>25.6873</v>
      </c>
      <c r="FN94">
        <v>20.9979</v>
      </c>
      <c r="FO94">
        <v>100</v>
      </c>
      <c r="FP94">
        <v>0</v>
      </c>
      <c r="FQ94">
        <v>46.86</v>
      </c>
      <c r="FR94">
        <v>420</v>
      </c>
      <c r="FS94">
        <v>0</v>
      </c>
      <c r="FT94">
        <v>100.257</v>
      </c>
      <c r="FU94">
        <v>100.618</v>
      </c>
    </row>
    <row r="95" spans="1:177">
      <c r="A95">
        <v>79</v>
      </c>
      <c r="B95">
        <v>1621628110.1</v>
      </c>
      <c r="C95">
        <v>1170.09999990463</v>
      </c>
      <c r="D95" t="s">
        <v>456</v>
      </c>
      <c r="E95" t="s">
        <v>457</v>
      </c>
      <c r="G95">
        <v>1621628109.1</v>
      </c>
      <c r="H95">
        <f>CD95*AF95*(BZ95-CA95)/(100*BS95*(1000-AF95*BZ95))</f>
        <v>0</v>
      </c>
      <c r="I95">
        <f>CD95*AF95*(BY95-BX95*(1000-AF95*CA95)/(1000-AF95*BZ95))/(100*BS95)</f>
        <v>0</v>
      </c>
      <c r="J95">
        <f>BX95 - IF(AF95&gt;1, I95*BS95*100.0/(AH95*CL95), 0)</f>
        <v>0</v>
      </c>
      <c r="K95">
        <f>((Q95-H95/2)*J95-I95)/(Q95+H95/2)</f>
        <v>0</v>
      </c>
      <c r="L95">
        <f>K95*(CE95+CF95)/1000.0</f>
        <v>0</v>
      </c>
      <c r="M95">
        <f>(BX95 - IF(AF95&gt;1, I95*BS95*100.0/(AH95*CL95), 0))*(CE95+CF95)/1000.0</f>
        <v>0</v>
      </c>
      <c r="N95">
        <f>2.0/((1/P95-1/O95)+SIGN(P95)*SQRT((1/P95-1/O95)*(1/P95-1/O95) + 4*BT95/((BT95+1)*(BT95+1))*(2*1/P95*1/O95-1/O95*1/O95)))</f>
        <v>0</v>
      </c>
      <c r="O95">
        <f>IF(LEFT(BU95,1)&lt;&gt;"0",IF(LEFT(BU95,1)="1",3.0,BV95),$D$5+$E$5*(CL95*CE95/($K$5*1000))+$F$5*(CL95*CE95/($K$5*1000))*MAX(MIN(BS95,$J$5),$I$5)*MAX(MIN(BS95,$J$5),$I$5)+$G$5*MAX(MIN(BS95,$J$5),$I$5)*(CL95*CE95/($K$5*1000))+$H$5*(CL95*CE95/($K$5*1000))*(CL95*CE95/($K$5*1000)))</f>
        <v>0</v>
      </c>
      <c r="P95">
        <f>H95*(1000-(1000*0.61365*exp(17.502*T95/(240.97+T95))/(CE95+CF95)+BZ95)/2)/(1000*0.61365*exp(17.502*T95/(240.97+T95))/(CE95+CF95)-BZ95)</f>
        <v>0</v>
      </c>
      <c r="Q95">
        <f>1/((BT95+1)/(N95/1.6)+1/(O95/1.37)) + BT95/((BT95+1)/(N95/1.6) + BT95/(O95/1.37))</f>
        <v>0</v>
      </c>
      <c r="R95">
        <f>(BP95*BR95)</f>
        <v>0</v>
      </c>
      <c r="S95">
        <f>(CG95+(R95+2*0.95*5.67E-8*(((CG95+$B$7)+273)^4-(CG95+273)^4)-44100*H95)/(1.84*29.3*O95+8*0.95*5.67E-8*(CG95+273)^3))</f>
        <v>0</v>
      </c>
      <c r="T95">
        <f>($C$7*CH95+$D$7*CI95+$E$7*S95)</f>
        <v>0</v>
      </c>
      <c r="U95">
        <f>0.61365*exp(17.502*T95/(240.97+T95))</f>
        <v>0</v>
      </c>
      <c r="V95">
        <f>(W95/X95*100)</f>
        <v>0</v>
      </c>
      <c r="W95">
        <f>BZ95*(CE95+CF95)/1000</f>
        <v>0</v>
      </c>
      <c r="X95">
        <f>0.61365*exp(17.502*CG95/(240.97+CG95))</f>
        <v>0</v>
      </c>
      <c r="Y95">
        <f>(U95-BZ95*(CE95+CF95)/1000)</f>
        <v>0</v>
      </c>
      <c r="Z95">
        <f>(-H95*44100)</f>
        <v>0</v>
      </c>
      <c r="AA95">
        <f>2*29.3*O95*0.92*(CG95-T95)</f>
        <v>0</v>
      </c>
      <c r="AB95">
        <f>2*0.95*5.67E-8*(((CG95+$B$7)+273)^4-(T95+273)^4)</f>
        <v>0</v>
      </c>
      <c r="AC95">
        <f>R95+AB95+Z95+AA95</f>
        <v>0</v>
      </c>
      <c r="AD95">
        <v>6</v>
      </c>
      <c r="AE95">
        <v>1</v>
      </c>
      <c r="AF95">
        <f>IF(AD95*$H$13&gt;=AH95,1.0,(AH95/(AH95-AD95*$H$13)))</f>
        <v>0</v>
      </c>
      <c r="AG95">
        <f>(AF95-1)*100</f>
        <v>0</v>
      </c>
      <c r="AH95">
        <f>MAX(0,($B$13+$C$13*CL95)/(1+$D$13*CL95)*CE95/(CG95+273)*$E$13)</f>
        <v>0</v>
      </c>
      <c r="AI95" t="s">
        <v>295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295</v>
      </c>
      <c r="AP95">
        <v>0</v>
      </c>
      <c r="AQ95">
        <v>0</v>
      </c>
      <c r="AR95">
        <f>1-AP95/AQ95</f>
        <v>0</v>
      </c>
      <c r="AS95">
        <v>0.5</v>
      </c>
      <c r="AT95">
        <f>BP95</f>
        <v>0</v>
      </c>
      <c r="AU95">
        <f>I95</f>
        <v>0</v>
      </c>
      <c r="AV95">
        <f>AR95*AS95*AT95</f>
        <v>0</v>
      </c>
      <c r="AW95">
        <f>BB95/AQ95</f>
        <v>0</v>
      </c>
      <c r="AX95">
        <f>(AU95-AN95)/AT95</f>
        <v>0</v>
      </c>
      <c r="AY95">
        <f>(AK95-AQ95)/AQ95</f>
        <v>0</v>
      </c>
      <c r="AZ95" t="s">
        <v>295</v>
      </c>
      <c r="BA95">
        <v>0</v>
      </c>
      <c r="BB95">
        <f>AQ95-BA95</f>
        <v>0</v>
      </c>
      <c r="BC95">
        <f>(AQ95-AP95)/(AQ95-BA95)</f>
        <v>0</v>
      </c>
      <c r="BD95">
        <f>(AK95-AQ95)/(AK95-BA95)</f>
        <v>0</v>
      </c>
      <c r="BE95">
        <f>(AQ95-AP95)/(AQ95-AJ95)</f>
        <v>0</v>
      </c>
      <c r="BF95">
        <f>(AK95-AQ95)/(AK95-AJ95)</f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f>$B$11*CM95+$C$11*CN95+$F$11*CO95*(1-CR95)</f>
        <v>0</v>
      </c>
      <c r="BP95">
        <f>BO95*BQ95</f>
        <v>0</v>
      </c>
      <c r="BQ95">
        <f>($B$11*$D$9+$C$11*$D$9+$F$11*((DB95+CT95)/MAX(DB95+CT95+DC95, 0.1)*$I$9+DC95/MAX(DB95+CT95+DC95, 0.1)*$J$9))/($B$11+$C$11+$F$11)</f>
        <v>0</v>
      </c>
      <c r="BR95">
        <f>($B$11*$K$9+$C$11*$K$9+$F$11*((DB95+CT95)/MAX(DB95+CT95+DC95, 0.1)*$P$9+DC95/MAX(DB95+CT95+DC95, 0.1)*$Q$9))/($B$11+$C$11+$F$11)</f>
        <v>0</v>
      </c>
      <c r="BS95">
        <v>6</v>
      </c>
      <c r="BT95">
        <v>0.5</v>
      </c>
      <c r="BU95" t="s">
        <v>296</v>
      </c>
      <c r="BV95">
        <v>2</v>
      </c>
      <c r="BW95">
        <v>1621628109.1</v>
      </c>
      <c r="BX95">
        <v>398.663333333333</v>
      </c>
      <c r="BY95">
        <v>419.973333333333</v>
      </c>
      <c r="BZ95">
        <v>11.6591</v>
      </c>
      <c r="CA95">
        <v>0.389391</v>
      </c>
      <c r="CB95">
        <v>390.424666666667</v>
      </c>
      <c r="CC95">
        <v>11.4649</v>
      </c>
      <c r="CD95">
        <v>599.964666666667</v>
      </c>
      <c r="CE95">
        <v>101.202333333333</v>
      </c>
      <c r="CF95">
        <v>0.0565258333333333</v>
      </c>
      <c r="CG95">
        <v>37.2530666666667</v>
      </c>
      <c r="CH95">
        <v>34.5664333333333</v>
      </c>
      <c r="CI95">
        <v>999.9</v>
      </c>
      <c r="CJ95">
        <v>0</v>
      </c>
      <c r="CK95">
        <v>0</v>
      </c>
      <c r="CL95">
        <v>9931.66666666667</v>
      </c>
      <c r="CM95">
        <v>0</v>
      </c>
      <c r="CN95">
        <v>2.46514666666667</v>
      </c>
      <c r="CO95">
        <v>599.991666666667</v>
      </c>
      <c r="CP95">
        <v>0.933013333333333</v>
      </c>
      <c r="CQ95">
        <v>0.0669864666666667</v>
      </c>
      <c r="CR95">
        <v>0</v>
      </c>
      <c r="CS95">
        <v>869.772</v>
      </c>
      <c r="CT95">
        <v>4.99951</v>
      </c>
      <c r="CU95">
        <v>5137.74333333333</v>
      </c>
      <c r="CV95">
        <v>4814.05</v>
      </c>
      <c r="CW95">
        <v>36.562</v>
      </c>
      <c r="CX95">
        <v>39.687</v>
      </c>
      <c r="CY95">
        <v>38.562</v>
      </c>
      <c r="CZ95">
        <v>39.562</v>
      </c>
      <c r="DA95">
        <v>39.937</v>
      </c>
      <c r="DB95">
        <v>555.136666666667</v>
      </c>
      <c r="DC95">
        <v>39.86</v>
      </c>
      <c r="DD95">
        <v>0</v>
      </c>
      <c r="DE95">
        <v>1621628114.1</v>
      </c>
      <c r="DF95">
        <v>0</v>
      </c>
      <c r="DG95">
        <v>869.803038461538</v>
      </c>
      <c r="DH95">
        <v>-0.567350426193946</v>
      </c>
      <c r="DI95">
        <v>0.135042745273368</v>
      </c>
      <c r="DJ95">
        <v>5138.19730769231</v>
      </c>
      <c r="DK95">
        <v>15</v>
      </c>
      <c r="DL95">
        <v>1621626892</v>
      </c>
      <c r="DM95" t="s">
        <v>297</v>
      </c>
      <c r="DN95">
        <v>1621626875.5</v>
      </c>
      <c r="DO95">
        <v>1621626892</v>
      </c>
      <c r="DP95">
        <v>2</v>
      </c>
      <c r="DQ95">
        <v>-0.088</v>
      </c>
      <c r="DR95">
        <v>0.038</v>
      </c>
      <c r="DS95">
        <v>8.382</v>
      </c>
      <c r="DT95">
        <v>0.051</v>
      </c>
      <c r="DU95">
        <v>420</v>
      </c>
      <c r="DV95">
        <v>0</v>
      </c>
      <c r="DW95">
        <v>0.49</v>
      </c>
      <c r="DX95">
        <v>0.06</v>
      </c>
      <c r="DY95">
        <v>-21.3450804878049</v>
      </c>
      <c r="DZ95">
        <v>0.167126132404176</v>
      </c>
      <c r="EA95">
        <v>0.0961063770872422</v>
      </c>
      <c r="EB95">
        <v>1</v>
      </c>
      <c r="EC95">
        <v>869.818757575758</v>
      </c>
      <c r="ED95">
        <v>-0.546806103400092</v>
      </c>
      <c r="EE95">
        <v>0.167974570640922</v>
      </c>
      <c r="EF95">
        <v>1</v>
      </c>
      <c r="EG95">
        <v>11.1725048780488</v>
      </c>
      <c r="EH95">
        <v>0.628300348432043</v>
      </c>
      <c r="EI95">
        <v>0.0620700349967462</v>
      </c>
      <c r="EJ95">
        <v>0</v>
      </c>
      <c r="EK95">
        <v>2</v>
      </c>
      <c r="EL95">
        <v>3</v>
      </c>
      <c r="EM95" t="s">
        <v>298</v>
      </c>
      <c r="EN95">
        <v>100</v>
      </c>
      <c r="EO95">
        <v>100</v>
      </c>
      <c r="EP95">
        <v>8.239</v>
      </c>
      <c r="EQ95">
        <v>0.1945</v>
      </c>
      <c r="ER95">
        <v>5.07444362199048</v>
      </c>
      <c r="ES95">
        <v>0.0095515401478521</v>
      </c>
      <c r="ET95">
        <v>-4.08282145803731e-06</v>
      </c>
      <c r="EU95">
        <v>9.61633180237613e-10</v>
      </c>
      <c r="EV95">
        <v>0.0475103132414239</v>
      </c>
      <c r="EW95">
        <v>0.00964955815971448</v>
      </c>
      <c r="EX95">
        <v>0.000351754833574242</v>
      </c>
      <c r="EY95">
        <v>-6.74969522547015e-06</v>
      </c>
      <c r="EZ95">
        <v>-4</v>
      </c>
      <c r="FA95">
        <v>2054</v>
      </c>
      <c r="FB95">
        <v>1</v>
      </c>
      <c r="FC95">
        <v>24</v>
      </c>
      <c r="FD95">
        <v>20.6</v>
      </c>
      <c r="FE95">
        <v>20.3</v>
      </c>
      <c r="FF95">
        <v>2</v>
      </c>
      <c r="FG95">
        <v>635.922</v>
      </c>
      <c r="FH95">
        <v>386.419</v>
      </c>
      <c r="FI95">
        <v>45.3282</v>
      </c>
      <c r="FJ95">
        <v>25.9933</v>
      </c>
      <c r="FK95">
        <v>30.0009</v>
      </c>
      <c r="FL95">
        <v>25.7269</v>
      </c>
      <c r="FM95">
        <v>25.7134</v>
      </c>
      <c r="FN95">
        <v>20.9987</v>
      </c>
      <c r="FO95">
        <v>100</v>
      </c>
      <c r="FP95">
        <v>0</v>
      </c>
      <c r="FQ95">
        <v>47.4</v>
      </c>
      <c r="FR95">
        <v>420</v>
      </c>
      <c r="FS95">
        <v>0</v>
      </c>
      <c r="FT95">
        <v>100.248</v>
      </c>
      <c r="FU95">
        <v>100.614</v>
      </c>
    </row>
    <row r="96" spans="1:177">
      <c r="A96">
        <v>80</v>
      </c>
      <c r="B96">
        <v>1621628125.1</v>
      </c>
      <c r="C96">
        <v>1185.09999990463</v>
      </c>
      <c r="D96" t="s">
        <v>458</v>
      </c>
      <c r="E96" t="s">
        <v>459</v>
      </c>
      <c r="G96">
        <v>1621628124.1</v>
      </c>
      <c r="H96">
        <f>CD96*AF96*(BZ96-CA96)/(100*BS96*(1000-AF96*BZ96))</f>
        <v>0</v>
      </c>
      <c r="I96">
        <f>CD96*AF96*(BY96-BX96*(1000-AF96*CA96)/(1000-AF96*BZ96))/(100*BS96)</f>
        <v>0</v>
      </c>
      <c r="J96">
        <f>BX96 - IF(AF96&gt;1, I96*BS96*100.0/(AH96*CL96), 0)</f>
        <v>0</v>
      </c>
      <c r="K96">
        <f>((Q96-H96/2)*J96-I96)/(Q96+H96/2)</f>
        <v>0</v>
      </c>
      <c r="L96">
        <f>K96*(CE96+CF96)/1000.0</f>
        <v>0</v>
      </c>
      <c r="M96">
        <f>(BX96 - IF(AF96&gt;1, I96*BS96*100.0/(AH96*CL96), 0))*(CE96+CF96)/1000.0</f>
        <v>0</v>
      </c>
      <c r="N96">
        <f>2.0/((1/P96-1/O96)+SIGN(P96)*SQRT((1/P96-1/O96)*(1/P96-1/O96) + 4*BT96/((BT96+1)*(BT96+1))*(2*1/P96*1/O96-1/O96*1/O96)))</f>
        <v>0</v>
      </c>
      <c r="O96">
        <f>IF(LEFT(BU96,1)&lt;&gt;"0",IF(LEFT(BU96,1)="1",3.0,BV96),$D$5+$E$5*(CL96*CE96/($K$5*1000))+$F$5*(CL96*CE96/($K$5*1000))*MAX(MIN(BS96,$J$5),$I$5)*MAX(MIN(BS96,$J$5),$I$5)+$G$5*MAX(MIN(BS96,$J$5),$I$5)*(CL96*CE96/($K$5*1000))+$H$5*(CL96*CE96/($K$5*1000))*(CL96*CE96/($K$5*1000)))</f>
        <v>0</v>
      </c>
      <c r="P96">
        <f>H96*(1000-(1000*0.61365*exp(17.502*T96/(240.97+T96))/(CE96+CF96)+BZ96)/2)/(1000*0.61365*exp(17.502*T96/(240.97+T96))/(CE96+CF96)-BZ96)</f>
        <v>0</v>
      </c>
      <c r="Q96">
        <f>1/((BT96+1)/(N96/1.6)+1/(O96/1.37)) + BT96/((BT96+1)/(N96/1.6) + BT96/(O96/1.37))</f>
        <v>0</v>
      </c>
      <c r="R96">
        <f>(BP96*BR96)</f>
        <v>0</v>
      </c>
      <c r="S96">
        <f>(CG96+(R96+2*0.95*5.67E-8*(((CG96+$B$7)+273)^4-(CG96+273)^4)-44100*H96)/(1.84*29.3*O96+8*0.95*5.67E-8*(CG96+273)^3))</f>
        <v>0</v>
      </c>
      <c r="T96">
        <f>($C$7*CH96+$D$7*CI96+$E$7*S96)</f>
        <v>0</v>
      </c>
      <c r="U96">
        <f>0.61365*exp(17.502*T96/(240.97+T96))</f>
        <v>0</v>
      </c>
      <c r="V96">
        <f>(W96/X96*100)</f>
        <v>0</v>
      </c>
      <c r="W96">
        <f>BZ96*(CE96+CF96)/1000</f>
        <v>0</v>
      </c>
      <c r="X96">
        <f>0.61365*exp(17.502*CG96/(240.97+CG96))</f>
        <v>0</v>
      </c>
      <c r="Y96">
        <f>(U96-BZ96*(CE96+CF96)/1000)</f>
        <v>0</v>
      </c>
      <c r="Z96">
        <f>(-H96*44100)</f>
        <v>0</v>
      </c>
      <c r="AA96">
        <f>2*29.3*O96*0.92*(CG96-T96)</f>
        <v>0</v>
      </c>
      <c r="AB96">
        <f>2*0.95*5.67E-8*(((CG96+$B$7)+273)^4-(T96+273)^4)</f>
        <v>0</v>
      </c>
      <c r="AC96">
        <f>R96+AB96+Z96+AA96</f>
        <v>0</v>
      </c>
      <c r="AD96">
        <v>5</v>
      </c>
      <c r="AE96">
        <v>1</v>
      </c>
      <c r="AF96">
        <f>IF(AD96*$H$13&gt;=AH96,1.0,(AH96/(AH96-AD96*$H$13)))</f>
        <v>0</v>
      </c>
      <c r="AG96">
        <f>(AF96-1)*100</f>
        <v>0</v>
      </c>
      <c r="AH96">
        <f>MAX(0,($B$13+$C$13*CL96)/(1+$D$13*CL96)*CE96/(CG96+273)*$E$13)</f>
        <v>0</v>
      </c>
      <c r="AI96" t="s">
        <v>295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295</v>
      </c>
      <c r="AP96">
        <v>0</v>
      </c>
      <c r="AQ96">
        <v>0</v>
      </c>
      <c r="AR96">
        <f>1-AP96/AQ96</f>
        <v>0</v>
      </c>
      <c r="AS96">
        <v>0.5</v>
      </c>
      <c r="AT96">
        <f>BP96</f>
        <v>0</v>
      </c>
      <c r="AU96">
        <f>I96</f>
        <v>0</v>
      </c>
      <c r="AV96">
        <f>AR96*AS96*AT96</f>
        <v>0</v>
      </c>
      <c r="AW96">
        <f>BB96/AQ96</f>
        <v>0</v>
      </c>
      <c r="AX96">
        <f>(AU96-AN96)/AT96</f>
        <v>0</v>
      </c>
      <c r="AY96">
        <f>(AK96-AQ96)/AQ96</f>
        <v>0</v>
      </c>
      <c r="AZ96" t="s">
        <v>295</v>
      </c>
      <c r="BA96">
        <v>0</v>
      </c>
      <c r="BB96">
        <f>AQ96-BA96</f>
        <v>0</v>
      </c>
      <c r="BC96">
        <f>(AQ96-AP96)/(AQ96-BA96)</f>
        <v>0</v>
      </c>
      <c r="BD96">
        <f>(AK96-AQ96)/(AK96-BA96)</f>
        <v>0</v>
      </c>
      <c r="BE96">
        <f>(AQ96-AP96)/(AQ96-AJ96)</f>
        <v>0</v>
      </c>
      <c r="BF96">
        <f>(AK96-AQ96)/(AK96-AJ96)</f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f>$B$11*CM96+$C$11*CN96+$F$11*CO96*(1-CR96)</f>
        <v>0</v>
      </c>
      <c r="BP96">
        <f>BO96*BQ96</f>
        <v>0</v>
      </c>
      <c r="BQ96">
        <f>($B$11*$D$9+$C$11*$D$9+$F$11*((DB96+CT96)/MAX(DB96+CT96+DC96, 0.1)*$I$9+DC96/MAX(DB96+CT96+DC96, 0.1)*$J$9))/($B$11+$C$11+$F$11)</f>
        <v>0</v>
      </c>
      <c r="BR96">
        <f>($B$11*$K$9+$C$11*$K$9+$F$11*((DB96+CT96)/MAX(DB96+CT96+DC96, 0.1)*$P$9+DC96/MAX(DB96+CT96+DC96, 0.1)*$Q$9))/($B$11+$C$11+$F$11)</f>
        <v>0</v>
      </c>
      <c r="BS96">
        <v>6</v>
      </c>
      <c r="BT96">
        <v>0.5</v>
      </c>
      <c r="BU96" t="s">
        <v>296</v>
      </c>
      <c r="BV96">
        <v>2</v>
      </c>
      <c r="BW96">
        <v>1621628124.1</v>
      </c>
      <c r="BX96">
        <v>398.714333333333</v>
      </c>
      <c r="BY96">
        <v>420.028666666667</v>
      </c>
      <c r="BZ96">
        <v>11.8216</v>
      </c>
      <c r="CA96">
        <v>0.390119333333333</v>
      </c>
      <c r="CB96">
        <v>390.475333333333</v>
      </c>
      <c r="CC96">
        <v>11.6249333333333</v>
      </c>
      <c r="CD96">
        <v>600.089333333333</v>
      </c>
      <c r="CE96">
        <v>101.205</v>
      </c>
      <c r="CF96">
        <v>0.0554278666666667</v>
      </c>
      <c r="CG96">
        <v>37.4874333333333</v>
      </c>
      <c r="CH96">
        <v>34.766</v>
      </c>
      <c r="CI96">
        <v>999.9</v>
      </c>
      <c r="CJ96">
        <v>0</v>
      </c>
      <c r="CK96">
        <v>0</v>
      </c>
      <c r="CL96">
        <v>10078.3333333333</v>
      </c>
      <c r="CM96">
        <v>0</v>
      </c>
      <c r="CN96">
        <v>2.45760666666667</v>
      </c>
      <c r="CO96">
        <v>600.084</v>
      </c>
      <c r="CP96">
        <v>0.933025</v>
      </c>
      <c r="CQ96">
        <v>0.0669748</v>
      </c>
      <c r="CR96">
        <v>0</v>
      </c>
      <c r="CS96">
        <v>869.596333333333</v>
      </c>
      <c r="CT96">
        <v>4.99951</v>
      </c>
      <c r="CU96">
        <v>5138.29333333333</v>
      </c>
      <c r="CV96">
        <v>4814.81333333333</v>
      </c>
      <c r="CW96">
        <v>36.625</v>
      </c>
      <c r="CX96">
        <v>39.687</v>
      </c>
      <c r="CY96">
        <v>38.604</v>
      </c>
      <c r="CZ96">
        <v>39.562</v>
      </c>
      <c r="DA96">
        <v>40</v>
      </c>
      <c r="DB96">
        <v>555.226666666667</v>
      </c>
      <c r="DC96">
        <v>39.86</v>
      </c>
      <c r="DD96">
        <v>0</v>
      </c>
      <c r="DE96">
        <v>1621628129.1</v>
      </c>
      <c r="DF96">
        <v>0</v>
      </c>
      <c r="DG96">
        <v>869.56312</v>
      </c>
      <c r="DH96">
        <v>-0.90315384895684</v>
      </c>
      <c r="DI96">
        <v>-1.7530768522507</v>
      </c>
      <c r="DJ96">
        <v>5137.4796</v>
      </c>
      <c r="DK96">
        <v>15</v>
      </c>
      <c r="DL96">
        <v>1621626892</v>
      </c>
      <c r="DM96" t="s">
        <v>297</v>
      </c>
      <c r="DN96">
        <v>1621626875.5</v>
      </c>
      <c r="DO96">
        <v>1621626892</v>
      </c>
      <c r="DP96">
        <v>2</v>
      </c>
      <c r="DQ96">
        <v>-0.088</v>
      </c>
      <c r="DR96">
        <v>0.038</v>
      </c>
      <c r="DS96">
        <v>8.382</v>
      </c>
      <c r="DT96">
        <v>0.051</v>
      </c>
      <c r="DU96">
        <v>420</v>
      </c>
      <c r="DV96">
        <v>0</v>
      </c>
      <c r="DW96">
        <v>0.49</v>
      </c>
      <c r="DX96">
        <v>0.06</v>
      </c>
      <c r="DY96">
        <v>-21.3125585365854</v>
      </c>
      <c r="DZ96">
        <v>0.210014634146318</v>
      </c>
      <c r="EA96">
        <v>0.104613129278168</v>
      </c>
      <c r="EB96">
        <v>1</v>
      </c>
      <c r="EC96">
        <v>869.600848484848</v>
      </c>
      <c r="ED96">
        <v>-0.70856734619105</v>
      </c>
      <c r="EE96">
        <v>0.169124326012612</v>
      </c>
      <c r="EF96">
        <v>1</v>
      </c>
      <c r="EG96">
        <v>11.3348243902439</v>
      </c>
      <c r="EH96">
        <v>0.637356794425104</v>
      </c>
      <c r="EI96">
        <v>0.0630917325977752</v>
      </c>
      <c r="EJ96">
        <v>0</v>
      </c>
      <c r="EK96">
        <v>2</v>
      </c>
      <c r="EL96">
        <v>3</v>
      </c>
      <c r="EM96" t="s">
        <v>298</v>
      </c>
      <c r="EN96">
        <v>100</v>
      </c>
      <c r="EO96">
        <v>100</v>
      </c>
      <c r="EP96">
        <v>8.239</v>
      </c>
      <c r="EQ96">
        <v>0.1967</v>
      </c>
      <c r="ER96">
        <v>5.07444362199048</v>
      </c>
      <c r="ES96">
        <v>0.0095515401478521</v>
      </c>
      <c r="ET96">
        <v>-4.08282145803731e-06</v>
      </c>
      <c r="EU96">
        <v>9.61633180237613e-10</v>
      </c>
      <c r="EV96">
        <v>0.0475103132414239</v>
      </c>
      <c r="EW96">
        <v>0.00964955815971448</v>
      </c>
      <c r="EX96">
        <v>0.000351754833574242</v>
      </c>
      <c r="EY96">
        <v>-6.74969522547015e-06</v>
      </c>
      <c r="EZ96">
        <v>-4</v>
      </c>
      <c r="FA96">
        <v>2054</v>
      </c>
      <c r="FB96">
        <v>1</v>
      </c>
      <c r="FC96">
        <v>24</v>
      </c>
      <c r="FD96">
        <v>20.8</v>
      </c>
      <c r="FE96">
        <v>20.6</v>
      </c>
      <c r="FF96">
        <v>2</v>
      </c>
      <c r="FG96">
        <v>636.542</v>
      </c>
      <c r="FH96">
        <v>385.829</v>
      </c>
      <c r="FI96">
        <v>45.5472</v>
      </c>
      <c r="FJ96">
        <v>26.0349</v>
      </c>
      <c r="FK96">
        <v>30.0011</v>
      </c>
      <c r="FL96">
        <v>25.7549</v>
      </c>
      <c r="FM96">
        <v>25.7409</v>
      </c>
      <c r="FN96">
        <v>21</v>
      </c>
      <c r="FO96">
        <v>100</v>
      </c>
      <c r="FP96">
        <v>0</v>
      </c>
      <c r="FQ96">
        <v>47.87</v>
      </c>
      <c r="FR96">
        <v>420</v>
      </c>
      <c r="FS96">
        <v>0</v>
      </c>
      <c r="FT96">
        <v>100.243</v>
      </c>
      <c r="FU96">
        <v>100.613</v>
      </c>
    </row>
    <row r="97" spans="1:177">
      <c r="A97">
        <v>81</v>
      </c>
      <c r="B97">
        <v>1621628140.1</v>
      </c>
      <c r="C97">
        <v>1200.09999990463</v>
      </c>
      <c r="D97" t="s">
        <v>460</v>
      </c>
      <c r="E97" t="s">
        <v>461</v>
      </c>
      <c r="G97">
        <v>1621628139.1</v>
      </c>
      <c r="H97">
        <f>CD97*AF97*(BZ97-CA97)/(100*BS97*(1000-AF97*BZ97))</f>
        <v>0</v>
      </c>
      <c r="I97">
        <f>CD97*AF97*(BY97-BX97*(1000-AF97*CA97)/(1000-AF97*BZ97))/(100*BS97)</f>
        <v>0</v>
      </c>
      <c r="J97">
        <f>BX97 - IF(AF97&gt;1, I97*BS97*100.0/(AH97*CL97), 0)</f>
        <v>0</v>
      </c>
      <c r="K97">
        <f>((Q97-H97/2)*J97-I97)/(Q97+H97/2)</f>
        <v>0</v>
      </c>
      <c r="L97">
        <f>K97*(CE97+CF97)/1000.0</f>
        <v>0</v>
      </c>
      <c r="M97">
        <f>(BX97 - IF(AF97&gt;1, I97*BS97*100.0/(AH97*CL97), 0))*(CE97+CF97)/1000.0</f>
        <v>0</v>
      </c>
      <c r="N97">
        <f>2.0/((1/P97-1/O97)+SIGN(P97)*SQRT((1/P97-1/O97)*(1/P97-1/O97) + 4*BT97/((BT97+1)*(BT97+1))*(2*1/P97*1/O97-1/O97*1/O97)))</f>
        <v>0</v>
      </c>
      <c r="O97">
        <f>IF(LEFT(BU97,1)&lt;&gt;"0",IF(LEFT(BU97,1)="1",3.0,BV97),$D$5+$E$5*(CL97*CE97/($K$5*1000))+$F$5*(CL97*CE97/($K$5*1000))*MAX(MIN(BS97,$J$5),$I$5)*MAX(MIN(BS97,$J$5),$I$5)+$G$5*MAX(MIN(BS97,$J$5),$I$5)*(CL97*CE97/($K$5*1000))+$H$5*(CL97*CE97/($K$5*1000))*(CL97*CE97/($K$5*1000)))</f>
        <v>0</v>
      </c>
      <c r="P97">
        <f>H97*(1000-(1000*0.61365*exp(17.502*T97/(240.97+T97))/(CE97+CF97)+BZ97)/2)/(1000*0.61365*exp(17.502*T97/(240.97+T97))/(CE97+CF97)-BZ97)</f>
        <v>0</v>
      </c>
      <c r="Q97">
        <f>1/((BT97+1)/(N97/1.6)+1/(O97/1.37)) + BT97/((BT97+1)/(N97/1.6) + BT97/(O97/1.37))</f>
        <v>0</v>
      </c>
      <c r="R97">
        <f>(BP97*BR97)</f>
        <v>0</v>
      </c>
      <c r="S97">
        <f>(CG97+(R97+2*0.95*5.67E-8*(((CG97+$B$7)+273)^4-(CG97+273)^4)-44100*H97)/(1.84*29.3*O97+8*0.95*5.67E-8*(CG97+273)^3))</f>
        <v>0</v>
      </c>
      <c r="T97">
        <f>($C$7*CH97+$D$7*CI97+$E$7*S97)</f>
        <v>0</v>
      </c>
      <c r="U97">
        <f>0.61365*exp(17.502*T97/(240.97+T97))</f>
        <v>0</v>
      </c>
      <c r="V97">
        <f>(W97/X97*100)</f>
        <v>0</v>
      </c>
      <c r="W97">
        <f>BZ97*(CE97+CF97)/1000</f>
        <v>0</v>
      </c>
      <c r="X97">
        <f>0.61365*exp(17.502*CG97/(240.97+CG97))</f>
        <v>0</v>
      </c>
      <c r="Y97">
        <f>(U97-BZ97*(CE97+CF97)/1000)</f>
        <v>0</v>
      </c>
      <c r="Z97">
        <f>(-H97*44100)</f>
        <v>0</v>
      </c>
      <c r="AA97">
        <f>2*29.3*O97*0.92*(CG97-T97)</f>
        <v>0</v>
      </c>
      <c r="AB97">
        <f>2*0.95*5.67E-8*(((CG97+$B$7)+273)^4-(T97+273)^4)</f>
        <v>0</v>
      </c>
      <c r="AC97">
        <f>R97+AB97+Z97+AA97</f>
        <v>0</v>
      </c>
      <c r="AD97">
        <v>5</v>
      </c>
      <c r="AE97">
        <v>1</v>
      </c>
      <c r="AF97">
        <f>IF(AD97*$H$13&gt;=AH97,1.0,(AH97/(AH97-AD97*$H$13)))</f>
        <v>0</v>
      </c>
      <c r="AG97">
        <f>(AF97-1)*100</f>
        <v>0</v>
      </c>
      <c r="AH97">
        <f>MAX(0,($B$13+$C$13*CL97)/(1+$D$13*CL97)*CE97/(CG97+273)*$E$13)</f>
        <v>0</v>
      </c>
      <c r="AI97" t="s">
        <v>295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295</v>
      </c>
      <c r="AP97">
        <v>0</v>
      </c>
      <c r="AQ97">
        <v>0</v>
      </c>
      <c r="AR97">
        <f>1-AP97/AQ97</f>
        <v>0</v>
      </c>
      <c r="AS97">
        <v>0.5</v>
      </c>
      <c r="AT97">
        <f>BP97</f>
        <v>0</v>
      </c>
      <c r="AU97">
        <f>I97</f>
        <v>0</v>
      </c>
      <c r="AV97">
        <f>AR97*AS97*AT97</f>
        <v>0</v>
      </c>
      <c r="AW97">
        <f>BB97/AQ97</f>
        <v>0</v>
      </c>
      <c r="AX97">
        <f>(AU97-AN97)/AT97</f>
        <v>0</v>
      </c>
      <c r="AY97">
        <f>(AK97-AQ97)/AQ97</f>
        <v>0</v>
      </c>
      <c r="AZ97" t="s">
        <v>295</v>
      </c>
      <c r="BA97">
        <v>0</v>
      </c>
      <c r="BB97">
        <f>AQ97-BA97</f>
        <v>0</v>
      </c>
      <c r="BC97">
        <f>(AQ97-AP97)/(AQ97-BA97)</f>
        <v>0</v>
      </c>
      <c r="BD97">
        <f>(AK97-AQ97)/(AK97-BA97)</f>
        <v>0</v>
      </c>
      <c r="BE97">
        <f>(AQ97-AP97)/(AQ97-AJ97)</f>
        <v>0</v>
      </c>
      <c r="BF97">
        <f>(AK97-AQ97)/(AK97-AJ97)</f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f>$B$11*CM97+$C$11*CN97+$F$11*CO97*(1-CR97)</f>
        <v>0</v>
      </c>
      <c r="BP97">
        <f>BO97*BQ97</f>
        <v>0</v>
      </c>
      <c r="BQ97">
        <f>($B$11*$D$9+$C$11*$D$9+$F$11*((DB97+CT97)/MAX(DB97+CT97+DC97, 0.1)*$I$9+DC97/MAX(DB97+CT97+DC97, 0.1)*$J$9))/($B$11+$C$11+$F$11)</f>
        <v>0</v>
      </c>
      <c r="BR97">
        <f>($B$11*$K$9+$C$11*$K$9+$F$11*((DB97+CT97)/MAX(DB97+CT97+DC97, 0.1)*$P$9+DC97/MAX(DB97+CT97+DC97, 0.1)*$Q$9))/($B$11+$C$11+$F$11)</f>
        <v>0</v>
      </c>
      <c r="BS97">
        <v>6</v>
      </c>
      <c r="BT97">
        <v>0.5</v>
      </c>
      <c r="BU97" t="s">
        <v>296</v>
      </c>
      <c r="BV97">
        <v>2</v>
      </c>
      <c r="BW97">
        <v>1621628139.1</v>
      </c>
      <c r="BX97">
        <v>398.729</v>
      </c>
      <c r="BY97">
        <v>419.946</v>
      </c>
      <c r="BZ97">
        <v>11.9618666666667</v>
      </c>
      <c r="CA97">
        <v>0.389511666666667</v>
      </c>
      <c r="CB97">
        <v>390.490333333333</v>
      </c>
      <c r="CC97">
        <v>11.7632</v>
      </c>
      <c r="CD97">
        <v>600.050666666667</v>
      </c>
      <c r="CE97">
        <v>101.206</v>
      </c>
      <c r="CF97">
        <v>0.0563404</v>
      </c>
      <c r="CG97">
        <v>37.7139</v>
      </c>
      <c r="CH97">
        <v>34.9610666666667</v>
      </c>
      <c r="CI97">
        <v>999.9</v>
      </c>
      <c r="CJ97">
        <v>0</v>
      </c>
      <c r="CK97">
        <v>0</v>
      </c>
      <c r="CL97">
        <v>9993.33333333333</v>
      </c>
      <c r="CM97">
        <v>0</v>
      </c>
      <c r="CN97">
        <v>2.46514666666667</v>
      </c>
      <c r="CO97">
        <v>600.060333333333</v>
      </c>
      <c r="CP97">
        <v>0.933013333333333</v>
      </c>
      <c r="CQ97">
        <v>0.0669864666666667</v>
      </c>
      <c r="CR97">
        <v>0</v>
      </c>
      <c r="CS97">
        <v>869.473666666667</v>
      </c>
      <c r="CT97">
        <v>4.99951</v>
      </c>
      <c r="CU97">
        <v>5138.71</v>
      </c>
      <c r="CV97">
        <v>4814.60666666667</v>
      </c>
      <c r="CW97">
        <v>36.687</v>
      </c>
      <c r="CX97">
        <v>39.75</v>
      </c>
      <c r="CY97">
        <v>38.625</v>
      </c>
      <c r="CZ97">
        <v>39.625</v>
      </c>
      <c r="DA97">
        <v>40.062</v>
      </c>
      <c r="DB97">
        <v>555.2</v>
      </c>
      <c r="DC97">
        <v>39.86</v>
      </c>
      <c r="DD97">
        <v>0</v>
      </c>
      <c r="DE97">
        <v>1621628144.1</v>
      </c>
      <c r="DF97">
        <v>0</v>
      </c>
      <c r="DG97">
        <v>869.509653846154</v>
      </c>
      <c r="DH97">
        <v>-0.119692293549583</v>
      </c>
      <c r="DI97">
        <v>2.48000003384096</v>
      </c>
      <c r="DJ97">
        <v>5138.04461538462</v>
      </c>
      <c r="DK97">
        <v>15</v>
      </c>
      <c r="DL97">
        <v>1621626892</v>
      </c>
      <c r="DM97" t="s">
        <v>297</v>
      </c>
      <c r="DN97">
        <v>1621626875.5</v>
      </c>
      <c r="DO97">
        <v>1621626892</v>
      </c>
      <c r="DP97">
        <v>2</v>
      </c>
      <c r="DQ97">
        <v>-0.088</v>
      </c>
      <c r="DR97">
        <v>0.038</v>
      </c>
      <c r="DS97">
        <v>8.382</v>
      </c>
      <c r="DT97">
        <v>0.051</v>
      </c>
      <c r="DU97">
        <v>420</v>
      </c>
      <c r="DV97">
        <v>0</v>
      </c>
      <c r="DW97">
        <v>0.49</v>
      </c>
      <c r="DX97">
        <v>0.06</v>
      </c>
      <c r="DY97">
        <v>-21.281443902439</v>
      </c>
      <c r="DZ97">
        <v>-0.0191749128919495</v>
      </c>
      <c r="EA97">
        <v>0.0921250794718667</v>
      </c>
      <c r="EB97">
        <v>1</v>
      </c>
      <c r="EC97">
        <v>869.522545454545</v>
      </c>
      <c r="ED97">
        <v>0.0981078260887543</v>
      </c>
      <c r="EE97">
        <v>0.185394271250963</v>
      </c>
      <c r="EF97">
        <v>1</v>
      </c>
      <c r="EG97">
        <v>11.4827780487805</v>
      </c>
      <c r="EH97">
        <v>0.553774912891995</v>
      </c>
      <c r="EI97">
        <v>0.0548271052433327</v>
      </c>
      <c r="EJ97">
        <v>0</v>
      </c>
      <c r="EK97">
        <v>2</v>
      </c>
      <c r="EL97">
        <v>3</v>
      </c>
      <c r="EM97" t="s">
        <v>298</v>
      </c>
      <c r="EN97">
        <v>100</v>
      </c>
      <c r="EO97">
        <v>100</v>
      </c>
      <c r="EP97">
        <v>8.239</v>
      </c>
      <c r="EQ97">
        <v>0.1988</v>
      </c>
      <c r="ER97">
        <v>5.07444362199048</v>
      </c>
      <c r="ES97">
        <v>0.0095515401478521</v>
      </c>
      <c r="ET97">
        <v>-4.08282145803731e-06</v>
      </c>
      <c r="EU97">
        <v>9.61633180237613e-10</v>
      </c>
      <c r="EV97">
        <v>0.0475103132414239</v>
      </c>
      <c r="EW97">
        <v>0.00964955815971448</v>
      </c>
      <c r="EX97">
        <v>0.000351754833574242</v>
      </c>
      <c r="EY97">
        <v>-6.74969522547015e-06</v>
      </c>
      <c r="EZ97">
        <v>-4</v>
      </c>
      <c r="FA97">
        <v>2054</v>
      </c>
      <c r="FB97">
        <v>1</v>
      </c>
      <c r="FC97">
        <v>24</v>
      </c>
      <c r="FD97">
        <v>21.1</v>
      </c>
      <c r="FE97">
        <v>20.8</v>
      </c>
      <c r="FF97">
        <v>2</v>
      </c>
      <c r="FG97">
        <v>637.291</v>
      </c>
      <c r="FH97">
        <v>385.805</v>
      </c>
      <c r="FI97">
        <v>45.7517</v>
      </c>
      <c r="FJ97">
        <v>26.0766</v>
      </c>
      <c r="FK97">
        <v>30.001</v>
      </c>
      <c r="FL97">
        <v>25.7808</v>
      </c>
      <c r="FM97">
        <v>25.7688</v>
      </c>
      <c r="FN97">
        <v>20.9999</v>
      </c>
      <c r="FO97">
        <v>100</v>
      </c>
      <c r="FP97">
        <v>0</v>
      </c>
      <c r="FQ97">
        <v>48</v>
      </c>
      <c r="FR97">
        <v>420</v>
      </c>
      <c r="FS97">
        <v>0</v>
      </c>
      <c r="FT97">
        <v>100.241</v>
      </c>
      <c r="FU97">
        <v>100.607</v>
      </c>
    </row>
    <row r="98" spans="1:177">
      <c r="A98">
        <v>82</v>
      </c>
      <c r="B98">
        <v>1621628155.1</v>
      </c>
      <c r="C98">
        <v>1215.09999990463</v>
      </c>
      <c r="D98" t="s">
        <v>462</v>
      </c>
      <c r="E98" t="s">
        <v>463</v>
      </c>
      <c r="G98">
        <v>1621628154.1</v>
      </c>
      <c r="H98">
        <f>CD98*AF98*(BZ98-CA98)/(100*BS98*(1000-AF98*BZ98))</f>
        <v>0</v>
      </c>
      <c r="I98">
        <f>CD98*AF98*(BY98-BX98*(1000-AF98*CA98)/(1000-AF98*BZ98))/(100*BS98)</f>
        <v>0</v>
      </c>
      <c r="J98">
        <f>BX98 - IF(AF98&gt;1, I98*BS98*100.0/(AH98*CL98), 0)</f>
        <v>0</v>
      </c>
      <c r="K98">
        <f>((Q98-H98/2)*J98-I98)/(Q98+H98/2)</f>
        <v>0</v>
      </c>
      <c r="L98">
        <f>K98*(CE98+CF98)/1000.0</f>
        <v>0</v>
      </c>
      <c r="M98">
        <f>(BX98 - IF(AF98&gt;1, I98*BS98*100.0/(AH98*CL98), 0))*(CE98+CF98)/1000.0</f>
        <v>0</v>
      </c>
      <c r="N98">
        <f>2.0/((1/P98-1/O98)+SIGN(P98)*SQRT((1/P98-1/O98)*(1/P98-1/O98) + 4*BT98/((BT98+1)*(BT98+1))*(2*1/P98*1/O98-1/O98*1/O98)))</f>
        <v>0</v>
      </c>
      <c r="O98">
        <f>IF(LEFT(BU98,1)&lt;&gt;"0",IF(LEFT(BU98,1)="1",3.0,BV98),$D$5+$E$5*(CL98*CE98/($K$5*1000))+$F$5*(CL98*CE98/($K$5*1000))*MAX(MIN(BS98,$J$5),$I$5)*MAX(MIN(BS98,$J$5),$I$5)+$G$5*MAX(MIN(BS98,$J$5),$I$5)*(CL98*CE98/($K$5*1000))+$H$5*(CL98*CE98/($K$5*1000))*(CL98*CE98/($K$5*1000)))</f>
        <v>0</v>
      </c>
      <c r="P98">
        <f>H98*(1000-(1000*0.61365*exp(17.502*T98/(240.97+T98))/(CE98+CF98)+BZ98)/2)/(1000*0.61365*exp(17.502*T98/(240.97+T98))/(CE98+CF98)-BZ98)</f>
        <v>0</v>
      </c>
      <c r="Q98">
        <f>1/((BT98+1)/(N98/1.6)+1/(O98/1.37)) + BT98/((BT98+1)/(N98/1.6) + BT98/(O98/1.37))</f>
        <v>0</v>
      </c>
      <c r="R98">
        <f>(BP98*BR98)</f>
        <v>0</v>
      </c>
      <c r="S98">
        <f>(CG98+(R98+2*0.95*5.67E-8*(((CG98+$B$7)+273)^4-(CG98+273)^4)-44100*H98)/(1.84*29.3*O98+8*0.95*5.67E-8*(CG98+273)^3))</f>
        <v>0</v>
      </c>
      <c r="T98">
        <f>($C$7*CH98+$D$7*CI98+$E$7*S98)</f>
        <v>0</v>
      </c>
      <c r="U98">
        <f>0.61365*exp(17.502*T98/(240.97+T98))</f>
        <v>0</v>
      </c>
      <c r="V98">
        <f>(W98/X98*100)</f>
        <v>0</v>
      </c>
      <c r="W98">
        <f>BZ98*(CE98+CF98)/1000</f>
        <v>0</v>
      </c>
      <c r="X98">
        <f>0.61365*exp(17.502*CG98/(240.97+CG98))</f>
        <v>0</v>
      </c>
      <c r="Y98">
        <f>(U98-BZ98*(CE98+CF98)/1000)</f>
        <v>0</v>
      </c>
      <c r="Z98">
        <f>(-H98*44100)</f>
        <v>0</v>
      </c>
      <c r="AA98">
        <f>2*29.3*O98*0.92*(CG98-T98)</f>
        <v>0</v>
      </c>
      <c r="AB98">
        <f>2*0.95*5.67E-8*(((CG98+$B$7)+273)^4-(T98+273)^4)</f>
        <v>0</v>
      </c>
      <c r="AC98">
        <f>R98+AB98+Z98+AA98</f>
        <v>0</v>
      </c>
      <c r="AD98">
        <v>4</v>
      </c>
      <c r="AE98">
        <v>1</v>
      </c>
      <c r="AF98">
        <f>IF(AD98*$H$13&gt;=AH98,1.0,(AH98/(AH98-AD98*$H$13)))</f>
        <v>0</v>
      </c>
      <c r="AG98">
        <f>(AF98-1)*100</f>
        <v>0</v>
      </c>
      <c r="AH98">
        <f>MAX(0,($B$13+$C$13*CL98)/(1+$D$13*CL98)*CE98/(CG98+273)*$E$13)</f>
        <v>0</v>
      </c>
      <c r="AI98" t="s">
        <v>295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295</v>
      </c>
      <c r="AP98">
        <v>0</v>
      </c>
      <c r="AQ98">
        <v>0</v>
      </c>
      <c r="AR98">
        <f>1-AP98/AQ98</f>
        <v>0</v>
      </c>
      <c r="AS98">
        <v>0.5</v>
      </c>
      <c r="AT98">
        <f>BP98</f>
        <v>0</v>
      </c>
      <c r="AU98">
        <f>I98</f>
        <v>0</v>
      </c>
      <c r="AV98">
        <f>AR98*AS98*AT98</f>
        <v>0</v>
      </c>
      <c r="AW98">
        <f>BB98/AQ98</f>
        <v>0</v>
      </c>
      <c r="AX98">
        <f>(AU98-AN98)/AT98</f>
        <v>0</v>
      </c>
      <c r="AY98">
        <f>(AK98-AQ98)/AQ98</f>
        <v>0</v>
      </c>
      <c r="AZ98" t="s">
        <v>295</v>
      </c>
      <c r="BA98">
        <v>0</v>
      </c>
      <c r="BB98">
        <f>AQ98-BA98</f>
        <v>0</v>
      </c>
      <c r="BC98">
        <f>(AQ98-AP98)/(AQ98-BA98)</f>
        <v>0</v>
      </c>
      <c r="BD98">
        <f>(AK98-AQ98)/(AK98-BA98)</f>
        <v>0</v>
      </c>
      <c r="BE98">
        <f>(AQ98-AP98)/(AQ98-AJ98)</f>
        <v>0</v>
      </c>
      <c r="BF98">
        <f>(AK98-AQ98)/(AK98-AJ98)</f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f>$B$11*CM98+$C$11*CN98+$F$11*CO98*(1-CR98)</f>
        <v>0</v>
      </c>
      <c r="BP98">
        <f>BO98*BQ98</f>
        <v>0</v>
      </c>
      <c r="BQ98">
        <f>($B$11*$D$9+$C$11*$D$9+$F$11*((DB98+CT98)/MAX(DB98+CT98+DC98, 0.1)*$I$9+DC98/MAX(DB98+CT98+DC98, 0.1)*$J$9))/($B$11+$C$11+$F$11)</f>
        <v>0</v>
      </c>
      <c r="BR98">
        <f>($B$11*$K$9+$C$11*$K$9+$F$11*((DB98+CT98)/MAX(DB98+CT98+DC98, 0.1)*$P$9+DC98/MAX(DB98+CT98+DC98, 0.1)*$Q$9))/($B$11+$C$11+$F$11)</f>
        <v>0</v>
      </c>
      <c r="BS98">
        <v>6</v>
      </c>
      <c r="BT98">
        <v>0.5</v>
      </c>
      <c r="BU98" t="s">
        <v>296</v>
      </c>
      <c r="BV98">
        <v>2</v>
      </c>
      <c r="BW98">
        <v>1621628154.1</v>
      </c>
      <c r="BX98">
        <v>398.729</v>
      </c>
      <c r="BY98">
        <v>420.084666666667</v>
      </c>
      <c r="BZ98">
        <v>12.0856333333333</v>
      </c>
      <c r="CA98">
        <v>0.389089</v>
      </c>
      <c r="CB98">
        <v>390.49</v>
      </c>
      <c r="CC98">
        <v>11.8851</v>
      </c>
      <c r="CD98">
        <v>599.939333333333</v>
      </c>
      <c r="CE98">
        <v>101.204</v>
      </c>
      <c r="CF98">
        <v>0.0564947666666667</v>
      </c>
      <c r="CG98">
        <v>37.9480333333333</v>
      </c>
      <c r="CH98">
        <v>35.1634666666667</v>
      </c>
      <c r="CI98">
        <v>999.9</v>
      </c>
      <c r="CJ98">
        <v>0</v>
      </c>
      <c r="CK98">
        <v>0</v>
      </c>
      <c r="CL98">
        <v>9988.33333333333</v>
      </c>
      <c r="CM98">
        <v>0</v>
      </c>
      <c r="CN98">
        <v>2.43122</v>
      </c>
      <c r="CO98">
        <v>600.043333333333</v>
      </c>
      <c r="CP98">
        <v>0.933025</v>
      </c>
      <c r="CQ98">
        <v>0.0669748</v>
      </c>
      <c r="CR98">
        <v>0</v>
      </c>
      <c r="CS98">
        <v>869.101</v>
      </c>
      <c r="CT98">
        <v>4.99951</v>
      </c>
      <c r="CU98">
        <v>5137.71333333333</v>
      </c>
      <c r="CV98">
        <v>4814.48333333333</v>
      </c>
      <c r="CW98">
        <v>36.708</v>
      </c>
      <c r="CX98">
        <v>39.7913333333333</v>
      </c>
      <c r="CY98">
        <v>38.687</v>
      </c>
      <c r="CZ98">
        <v>39.687</v>
      </c>
      <c r="DA98">
        <v>40.125</v>
      </c>
      <c r="DB98">
        <v>555.193333333333</v>
      </c>
      <c r="DC98">
        <v>39.85</v>
      </c>
      <c r="DD98">
        <v>0</v>
      </c>
      <c r="DE98">
        <v>1621628159.1</v>
      </c>
      <c r="DF98">
        <v>0</v>
      </c>
      <c r="DG98">
        <v>869.33544</v>
      </c>
      <c r="DH98">
        <v>-1.83946153669848</v>
      </c>
      <c r="DI98">
        <v>-2.63769233483032</v>
      </c>
      <c r="DJ98">
        <v>5137.882</v>
      </c>
      <c r="DK98">
        <v>15</v>
      </c>
      <c r="DL98">
        <v>1621626892</v>
      </c>
      <c r="DM98" t="s">
        <v>297</v>
      </c>
      <c r="DN98">
        <v>1621626875.5</v>
      </c>
      <c r="DO98">
        <v>1621626892</v>
      </c>
      <c r="DP98">
        <v>2</v>
      </c>
      <c r="DQ98">
        <v>-0.088</v>
      </c>
      <c r="DR98">
        <v>0.038</v>
      </c>
      <c r="DS98">
        <v>8.382</v>
      </c>
      <c r="DT98">
        <v>0.051</v>
      </c>
      <c r="DU98">
        <v>420</v>
      </c>
      <c r="DV98">
        <v>0</v>
      </c>
      <c r="DW98">
        <v>0.49</v>
      </c>
      <c r="DX98">
        <v>0.06</v>
      </c>
      <c r="DY98">
        <v>-21.2696390243902</v>
      </c>
      <c r="DZ98">
        <v>-0.0215038327525652</v>
      </c>
      <c r="EA98">
        <v>0.0975264839029007</v>
      </c>
      <c r="EB98">
        <v>1</v>
      </c>
      <c r="EC98">
        <v>869.387090909091</v>
      </c>
      <c r="ED98">
        <v>-1.31033550240935</v>
      </c>
      <c r="EE98">
        <v>0.23081034634081</v>
      </c>
      <c r="EF98">
        <v>1</v>
      </c>
      <c r="EG98">
        <v>11.6187853658537</v>
      </c>
      <c r="EH98">
        <v>0.533203484320559</v>
      </c>
      <c r="EI98">
        <v>0.0528404758059837</v>
      </c>
      <c r="EJ98">
        <v>0</v>
      </c>
      <c r="EK98">
        <v>2</v>
      </c>
      <c r="EL98">
        <v>3</v>
      </c>
      <c r="EM98" t="s">
        <v>298</v>
      </c>
      <c r="EN98">
        <v>100</v>
      </c>
      <c r="EO98">
        <v>100</v>
      </c>
      <c r="EP98">
        <v>8.239</v>
      </c>
      <c r="EQ98">
        <v>0.2007</v>
      </c>
      <c r="ER98">
        <v>5.07444362199048</v>
      </c>
      <c r="ES98">
        <v>0.0095515401478521</v>
      </c>
      <c r="ET98">
        <v>-4.08282145803731e-06</v>
      </c>
      <c r="EU98">
        <v>9.61633180237613e-10</v>
      </c>
      <c r="EV98">
        <v>0.0475103132414239</v>
      </c>
      <c r="EW98">
        <v>0.00964955815971448</v>
      </c>
      <c r="EX98">
        <v>0.000351754833574242</v>
      </c>
      <c r="EY98">
        <v>-6.74969522547015e-06</v>
      </c>
      <c r="EZ98">
        <v>-4</v>
      </c>
      <c r="FA98">
        <v>2054</v>
      </c>
      <c r="FB98">
        <v>1</v>
      </c>
      <c r="FC98">
        <v>24</v>
      </c>
      <c r="FD98">
        <v>21.3</v>
      </c>
      <c r="FE98">
        <v>21.1</v>
      </c>
      <c r="FF98">
        <v>2</v>
      </c>
      <c r="FG98">
        <v>637.617</v>
      </c>
      <c r="FH98">
        <v>386.101</v>
      </c>
      <c r="FI98">
        <v>45.947</v>
      </c>
      <c r="FJ98">
        <v>26.1162</v>
      </c>
      <c r="FK98">
        <v>30.0009</v>
      </c>
      <c r="FL98">
        <v>25.8089</v>
      </c>
      <c r="FM98">
        <v>25.7946</v>
      </c>
      <c r="FN98">
        <v>21.0005</v>
      </c>
      <c r="FO98">
        <v>100</v>
      </c>
      <c r="FP98">
        <v>0</v>
      </c>
      <c r="FQ98">
        <v>48</v>
      </c>
      <c r="FR98">
        <v>420</v>
      </c>
      <c r="FS98">
        <v>0</v>
      </c>
      <c r="FT98">
        <v>100.238</v>
      </c>
      <c r="FU98">
        <v>100.601</v>
      </c>
    </row>
    <row r="99" spans="1:177">
      <c r="A99">
        <v>83</v>
      </c>
      <c r="B99">
        <v>1621628170.1</v>
      </c>
      <c r="C99">
        <v>1230.09999990463</v>
      </c>
      <c r="D99" t="s">
        <v>464</v>
      </c>
      <c r="E99" t="s">
        <v>465</v>
      </c>
      <c r="G99">
        <v>1621628169.1</v>
      </c>
      <c r="H99">
        <f>CD99*AF99*(BZ99-CA99)/(100*BS99*(1000-AF99*BZ99))</f>
        <v>0</v>
      </c>
      <c r="I99">
        <f>CD99*AF99*(BY99-BX99*(1000-AF99*CA99)/(1000-AF99*BZ99))/(100*BS99)</f>
        <v>0</v>
      </c>
      <c r="J99">
        <f>BX99 - IF(AF99&gt;1, I99*BS99*100.0/(AH99*CL99), 0)</f>
        <v>0</v>
      </c>
      <c r="K99">
        <f>((Q99-H99/2)*J99-I99)/(Q99+H99/2)</f>
        <v>0</v>
      </c>
      <c r="L99">
        <f>K99*(CE99+CF99)/1000.0</f>
        <v>0</v>
      </c>
      <c r="M99">
        <f>(BX99 - IF(AF99&gt;1, I99*BS99*100.0/(AH99*CL99), 0))*(CE99+CF99)/1000.0</f>
        <v>0</v>
      </c>
      <c r="N99">
        <f>2.0/((1/P99-1/O99)+SIGN(P99)*SQRT((1/P99-1/O99)*(1/P99-1/O99) + 4*BT99/((BT99+1)*(BT99+1))*(2*1/P99*1/O99-1/O99*1/O99)))</f>
        <v>0</v>
      </c>
      <c r="O99">
        <f>IF(LEFT(BU99,1)&lt;&gt;"0",IF(LEFT(BU99,1)="1",3.0,BV99),$D$5+$E$5*(CL99*CE99/($K$5*1000))+$F$5*(CL99*CE99/($K$5*1000))*MAX(MIN(BS99,$J$5),$I$5)*MAX(MIN(BS99,$J$5),$I$5)+$G$5*MAX(MIN(BS99,$J$5),$I$5)*(CL99*CE99/($K$5*1000))+$H$5*(CL99*CE99/($K$5*1000))*(CL99*CE99/($K$5*1000)))</f>
        <v>0</v>
      </c>
      <c r="P99">
        <f>H99*(1000-(1000*0.61365*exp(17.502*T99/(240.97+T99))/(CE99+CF99)+BZ99)/2)/(1000*0.61365*exp(17.502*T99/(240.97+T99))/(CE99+CF99)-BZ99)</f>
        <v>0</v>
      </c>
      <c r="Q99">
        <f>1/((BT99+1)/(N99/1.6)+1/(O99/1.37)) + BT99/((BT99+1)/(N99/1.6) + BT99/(O99/1.37))</f>
        <v>0</v>
      </c>
      <c r="R99">
        <f>(BP99*BR99)</f>
        <v>0</v>
      </c>
      <c r="S99">
        <f>(CG99+(R99+2*0.95*5.67E-8*(((CG99+$B$7)+273)^4-(CG99+273)^4)-44100*H99)/(1.84*29.3*O99+8*0.95*5.67E-8*(CG99+273)^3))</f>
        <v>0</v>
      </c>
      <c r="T99">
        <f>($C$7*CH99+$D$7*CI99+$E$7*S99)</f>
        <v>0</v>
      </c>
      <c r="U99">
        <f>0.61365*exp(17.502*T99/(240.97+T99))</f>
        <v>0</v>
      </c>
      <c r="V99">
        <f>(W99/X99*100)</f>
        <v>0</v>
      </c>
      <c r="W99">
        <f>BZ99*(CE99+CF99)/1000</f>
        <v>0</v>
      </c>
      <c r="X99">
        <f>0.61365*exp(17.502*CG99/(240.97+CG99))</f>
        <v>0</v>
      </c>
      <c r="Y99">
        <f>(U99-BZ99*(CE99+CF99)/1000)</f>
        <v>0</v>
      </c>
      <c r="Z99">
        <f>(-H99*44100)</f>
        <v>0</v>
      </c>
      <c r="AA99">
        <f>2*29.3*O99*0.92*(CG99-T99)</f>
        <v>0</v>
      </c>
      <c r="AB99">
        <f>2*0.95*5.67E-8*(((CG99+$B$7)+273)^4-(T99+273)^4)</f>
        <v>0</v>
      </c>
      <c r="AC99">
        <f>R99+AB99+Z99+AA99</f>
        <v>0</v>
      </c>
      <c r="AD99">
        <v>5</v>
      </c>
      <c r="AE99">
        <v>1</v>
      </c>
      <c r="AF99">
        <f>IF(AD99*$H$13&gt;=AH99,1.0,(AH99/(AH99-AD99*$H$13)))</f>
        <v>0</v>
      </c>
      <c r="AG99">
        <f>(AF99-1)*100</f>
        <v>0</v>
      </c>
      <c r="AH99">
        <f>MAX(0,($B$13+$C$13*CL99)/(1+$D$13*CL99)*CE99/(CG99+273)*$E$13)</f>
        <v>0</v>
      </c>
      <c r="AI99" t="s">
        <v>295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295</v>
      </c>
      <c r="AP99">
        <v>0</v>
      </c>
      <c r="AQ99">
        <v>0</v>
      </c>
      <c r="AR99">
        <f>1-AP99/AQ99</f>
        <v>0</v>
      </c>
      <c r="AS99">
        <v>0.5</v>
      </c>
      <c r="AT99">
        <f>BP99</f>
        <v>0</v>
      </c>
      <c r="AU99">
        <f>I99</f>
        <v>0</v>
      </c>
      <c r="AV99">
        <f>AR99*AS99*AT99</f>
        <v>0</v>
      </c>
      <c r="AW99">
        <f>BB99/AQ99</f>
        <v>0</v>
      </c>
      <c r="AX99">
        <f>(AU99-AN99)/AT99</f>
        <v>0</v>
      </c>
      <c r="AY99">
        <f>(AK99-AQ99)/AQ99</f>
        <v>0</v>
      </c>
      <c r="AZ99" t="s">
        <v>295</v>
      </c>
      <c r="BA99">
        <v>0</v>
      </c>
      <c r="BB99">
        <f>AQ99-BA99</f>
        <v>0</v>
      </c>
      <c r="BC99">
        <f>(AQ99-AP99)/(AQ99-BA99)</f>
        <v>0</v>
      </c>
      <c r="BD99">
        <f>(AK99-AQ99)/(AK99-BA99)</f>
        <v>0</v>
      </c>
      <c r="BE99">
        <f>(AQ99-AP99)/(AQ99-AJ99)</f>
        <v>0</v>
      </c>
      <c r="BF99">
        <f>(AK99-AQ99)/(AK99-AJ99)</f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f>$B$11*CM99+$C$11*CN99+$F$11*CO99*(1-CR99)</f>
        <v>0</v>
      </c>
      <c r="BP99">
        <f>BO99*BQ99</f>
        <v>0</v>
      </c>
      <c r="BQ99">
        <f>($B$11*$D$9+$C$11*$D$9+$F$11*((DB99+CT99)/MAX(DB99+CT99+DC99, 0.1)*$I$9+DC99/MAX(DB99+CT99+DC99, 0.1)*$J$9))/($B$11+$C$11+$F$11)</f>
        <v>0</v>
      </c>
      <c r="BR99">
        <f>($B$11*$K$9+$C$11*$K$9+$F$11*((DB99+CT99)/MAX(DB99+CT99+DC99, 0.1)*$P$9+DC99/MAX(DB99+CT99+DC99, 0.1)*$Q$9))/($B$11+$C$11+$F$11)</f>
        <v>0</v>
      </c>
      <c r="BS99">
        <v>6</v>
      </c>
      <c r="BT99">
        <v>0.5</v>
      </c>
      <c r="BU99" t="s">
        <v>296</v>
      </c>
      <c r="BV99">
        <v>2</v>
      </c>
      <c r="BW99">
        <v>1621628169.1</v>
      </c>
      <c r="BX99">
        <v>398.811</v>
      </c>
      <c r="BY99">
        <v>420.017</v>
      </c>
      <c r="BZ99">
        <v>12.2264333333333</v>
      </c>
      <c r="CA99">
        <v>0.389189333333333</v>
      </c>
      <c r="CB99">
        <v>390.571666666667</v>
      </c>
      <c r="CC99">
        <v>12.0238</v>
      </c>
      <c r="CD99">
        <v>599.933666666667</v>
      </c>
      <c r="CE99">
        <v>101.206333333333</v>
      </c>
      <c r="CF99">
        <v>0.0564906333333333</v>
      </c>
      <c r="CG99">
        <v>38.1657666666667</v>
      </c>
      <c r="CH99">
        <v>35.3205666666667</v>
      </c>
      <c r="CI99">
        <v>999.9</v>
      </c>
      <c r="CJ99">
        <v>0</v>
      </c>
      <c r="CK99">
        <v>0</v>
      </c>
      <c r="CL99">
        <v>10030</v>
      </c>
      <c r="CM99">
        <v>0</v>
      </c>
      <c r="CN99">
        <v>2.48776</v>
      </c>
      <c r="CO99">
        <v>600.029333333333</v>
      </c>
      <c r="CP99">
        <v>0.933025</v>
      </c>
      <c r="CQ99">
        <v>0.0669748</v>
      </c>
      <c r="CR99">
        <v>0</v>
      </c>
      <c r="CS99">
        <v>868.383333333333</v>
      </c>
      <c r="CT99">
        <v>4.99951</v>
      </c>
      <c r="CU99">
        <v>5135.54666666667</v>
      </c>
      <c r="CV99">
        <v>4814.37</v>
      </c>
      <c r="CW99">
        <v>36.7706666666667</v>
      </c>
      <c r="CX99">
        <v>39.812</v>
      </c>
      <c r="CY99">
        <v>38.687</v>
      </c>
      <c r="CZ99">
        <v>39.687</v>
      </c>
      <c r="DA99">
        <v>40.25</v>
      </c>
      <c r="DB99">
        <v>555.176666666667</v>
      </c>
      <c r="DC99">
        <v>39.85</v>
      </c>
      <c r="DD99">
        <v>0</v>
      </c>
      <c r="DE99">
        <v>1621628174.1</v>
      </c>
      <c r="DF99">
        <v>0</v>
      </c>
      <c r="DG99">
        <v>868.829</v>
      </c>
      <c r="DH99">
        <v>-2.75288888980638</v>
      </c>
      <c r="DI99">
        <v>-7.46017092871691</v>
      </c>
      <c r="DJ99">
        <v>5136.175</v>
      </c>
      <c r="DK99">
        <v>15</v>
      </c>
      <c r="DL99">
        <v>1621626892</v>
      </c>
      <c r="DM99" t="s">
        <v>297</v>
      </c>
      <c r="DN99">
        <v>1621626875.5</v>
      </c>
      <c r="DO99">
        <v>1621626892</v>
      </c>
      <c r="DP99">
        <v>2</v>
      </c>
      <c r="DQ99">
        <v>-0.088</v>
      </c>
      <c r="DR99">
        <v>0.038</v>
      </c>
      <c r="DS99">
        <v>8.382</v>
      </c>
      <c r="DT99">
        <v>0.051</v>
      </c>
      <c r="DU99">
        <v>420</v>
      </c>
      <c r="DV99">
        <v>0</v>
      </c>
      <c r="DW99">
        <v>0.49</v>
      </c>
      <c r="DX99">
        <v>0.06</v>
      </c>
      <c r="DY99">
        <v>-21.224756097561</v>
      </c>
      <c r="DZ99">
        <v>0.47834216027878</v>
      </c>
      <c r="EA99">
        <v>0.1132333637138</v>
      </c>
      <c r="EB99">
        <v>1</v>
      </c>
      <c r="EC99">
        <v>868.929515151515</v>
      </c>
      <c r="ED99">
        <v>-2.50298318262466</v>
      </c>
      <c r="EE99">
        <v>0.285317380028266</v>
      </c>
      <c r="EF99">
        <v>1</v>
      </c>
      <c r="EG99">
        <v>11.7515243902439</v>
      </c>
      <c r="EH99">
        <v>0.528087804878037</v>
      </c>
      <c r="EI99">
        <v>0.0523071360168642</v>
      </c>
      <c r="EJ99">
        <v>0</v>
      </c>
      <c r="EK99">
        <v>2</v>
      </c>
      <c r="EL99">
        <v>3</v>
      </c>
      <c r="EM99" t="s">
        <v>298</v>
      </c>
      <c r="EN99">
        <v>100</v>
      </c>
      <c r="EO99">
        <v>100</v>
      </c>
      <c r="EP99">
        <v>8.239</v>
      </c>
      <c r="EQ99">
        <v>0.2029</v>
      </c>
      <c r="ER99">
        <v>5.07444362199048</v>
      </c>
      <c r="ES99">
        <v>0.0095515401478521</v>
      </c>
      <c r="ET99">
        <v>-4.08282145803731e-06</v>
      </c>
      <c r="EU99">
        <v>9.61633180237613e-10</v>
      </c>
      <c r="EV99">
        <v>0.0475103132414239</v>
      </c>
      <c r="EW99">
        <v>0.00964955815971448</v>
      </c>
      <c r="EX99">
        <v>0.000351754833574242</v>
      </c>
      <c r="EY99">
        <v>-6.74969522547015e-06</v>
      </c>
      <c r="EZ99">
        <v>-4</v>
      </c>
      <c r="FA99">
        <v>2054</v>
      </c>
      <c r="FB99">
        <v>1</v>
      </c>
      <c r="FC99">
        <v>24</v>
      </c>
      <c r="FD99">
        <v>21.6</v>
      </c>
      <c r="FE99">
        <v>21.3</v>
      </c>
      <c r="FF99">
        <v>2</v>
      </c>
      <c r="FG99">
        <v>637.619</v>
      </c>
      <c r="FH99">
        <v>385.965</v>
      </c>
      <c r="FI99">
        <v>46.1358</v>
      </c>
      <c r="FJ99">
        <v>26.1559</v>
      </c>
      <c r="FK99">
        <v>30.0011</v>
      </c>
      <c r="FL99">
        <v>25.8348</v>
      </c>
      <c r="FM99">
        <v>25.8226</v>
      </c>
      <c r="FN99">
        <v>21.0036</v>
      </c>
      <c r="FO99">
        <v>100</v>
      </c>
      <c r="FP99">
        <v>0</v>
      </c>
      <c r="FQ99">
        <v>48</v>
      </c>
      <c r="FR99">
        <v>420</v>
      </c>
      <c r="FS99">
        <v>0</v>
      </c>
      <c r="FT99">
        <v>100.236</v>
      </c>
      <c r="FU99">
        <v>100.596</v>
      </c>
    </row>
    <row r="100" spans="1:177">
      <c r="A100">
        <v>84</v>
      </c>
      <c r="B100">
        <v>1621628185.1</v>
      </c>
      <c r="C100">
        <v>1245.09999990463</v>
      </c>
      <c r="D100" t="s">
        <v>466</v>
      </c>
      <c r="E100" t="s">
        <v>467</v>
      </c>
      <c r="G100">
        <v>1621628184.1</v>
      </c>
      <c r="H100">
        <f>CD100*AF100*(BZ100-CA100)/(100*BS100*(1000-AF100*BZ100))</f>
        <v>0</v>
      </c>
      <c r="I100">
        <f>CD100*AF100*(BY100-BX100*(1000-AF100*CA100)/(1000-AF100*BZ100))/(100*BS100)</f>
        <v>0</v>
      </c>
      <c r="J100">
        <f>BX100 - IF(AF100&gt;1, I100*BS100*100.0/(AH100*CL100), 0)</f>
        <v>0</v>
      </c>
      <c r="K100">
        <f>((Q100-H100/2)*J100-I100)/(Q100+H100/2)</f>
        <v>0</v>
      </c>
      <c r="L100">
        <f>K100*(CE100+CF100)/1000.0</f>
        <v>0</v>
      </c>
      <c r="M100">
        <f>(BX100 - IF(AF100&gt;1, I100*BS100*100.0/(AH100*CL100), 0))*(CE100+CF100)/1000.0</f>
        <v>0</v>
      </c>
      <c r="N100">
        <f>2.0/((1/P100-1/O100)+SIGN(P100)*SQRT((1/P100-1/O100)*(1/P100-1/O100) + 4*BT100/((BT100+1)*(BT100+1))*(2*1/P100*1/O100-1/O100*1/O100)))</f>
        <v>0</v>
      </c>
      <c r="O100">
        <f>IF(LEFT(BU100,1)&lt;&gt;"0",IF(LEFT(BU100,1)="1",3.0,BV100),$D$5+$E$5*(CL100*CE100/($K$5*1000))+$F$5*(CL100*CE100/($K$5*1000))*MAX(MIN(BS100,$J$5),$I$5)*MAX(MIN(BS100,$J$5),$I$5)+$G$5*MAX(MIN(BS100,$J$5),$I$5)*(CL100*CE100/($K$5*1000))+$H$5*(CL100*CE100/($K$5*1000))*(CL100*CE100/($K$5*1000)))</f>
        <v>0</v>
      </c>
      <c r="P100">
        <f>H100*(1000-(1000*0.61365*exp(17.502*T100/(240.97+T100))/(CE100+CF100)+BZ100)/2)/(1000*0.61365*exp(17.502*T100/(240.97+T100))/(CE100+CF100)-BZ100)</f>
        <v>0</v>
      </c>
      <c r="Q100">
        <f>1/((BT100+1)/(N100/1.6)+1/(O100/1.37)) + BT100/((BT100+1)/(N100/1.6) + BT100/(O100/1.37))</f>
        <v>0</v>
      </c>
      <c r="R100">
        <f>(BP100*BR100)</f>
        <v>0</v>
      </c>
      <c r="S100">
        <f>(CG100+(R100+2*0.95*5.67E-8*(((CG100+$B$7)+273)^4-(CG100+273)^4)-44100*H100)/(1.84*29.3*O100+8*0.95*5.67E-8*(CG100+273)^3))</f>
        <v>0</v>
      </c>
      <c r="T100">
        <f>($C$7*CH100+$D$7*CI100+$E$7*S100)</f>
        <v>0</v>
      </c>
      <c r="U100">
        <f>0.61365*exp(17.502*T100/(240.97+T100))</f>
        <v>0</v>
      </c>
      <c r="V100">
        <f>(W100/X100*100)</f>
        <v>0</v>
      </c>
      <c r="W100">
        <f>BZ100*(CE100+CF100)/1000</f>
        <v>0</v>
      </c>
      <c r="X100">
        <f>0.61365*exp(17.502*CG100/(240.97+CG100))</f>
        <v>0</v>
      </c>
      <c r="Y100">
        <f>(U100-BZ100*(CE100+CF100)/1000)</f>
        <v>0</v>
      </c>
      <c r="Z100">
        <f>(-H100*44100)</f>
        <v>0</v>
      </c>
      <c r="AA100">
        <f>2*29.3*O100*0.92*(CG100-T100)</f>
        <v>0</v>
      </c>
      <c r="AB100">
        <f>2*0.95*5.67E-8*(((CG100+$B$7)+273)^4-(T100+273)^4)</f>
        <v>0</v>
      </c>
      <c r="AC100">
        <f>R100+AB100+Z100+AA100</f>
        <v>0</v>
      </c>
      <c r="AD100">
        <v>4</v>
      </c>
      <c r="AE100">
        <v>1</v>
      </c>
      <c r="AF100">
        <f>IF(AD100*$H$13&gt;=AH100,1.0,(AH100/(AH100-AD100*$H$13)))</f>
        <v>0</v>
      </c>
      <c r="AG100">
        <f>(AF100-1)*100</f>
        <v>0</v>
      </c>
      <c r="AH100">
        <f>MAX(0,($B$13+$C$13*CL100)/(1+$D$13*CL100)*CE100/(CG100+273)*$E$13)</f>
        <v>0</v>
      </c>
      <c r="AI100" t="s">
        <v>295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295</v>
      </c>
      <c r="AP100">
        <v>0</v>
      </c>
      <c r="AQ100">
        <v>0</v>
      </c>
      <c r="AR100">
        <f>1-AP100/AQ100</f>
        <v>0</v>
      </c>
      <c r="AS100">
        <v>0.5</v>
      </c>
      <c r="AT100">
        <f>BP100</f>
        <v>0</v>
      </c>
      <c r="AU100">
        <f>I100</f>
        <v>0</v>
      </c>
      <c r="AV100">
        <f>AR100*AS100*AT100</f>
        <v>0</v>
      </c>
      <c r="AW100">
        <f>BB100/AQ100</f>
        <v>0</v>
      </c>
      <c r="AX100">
        <f>(AU100-AN100)/AT100</f>
        <v>0</v>
      </c>
      <c r="AY100">
        <f>(AK100-AQ100)/AQ100</f>
        <v>0</v>
      </c>
      <c r="AZ100" t="s">
        <v>295</v>
      </c>
      <c r="BA100">
        <v>0</v>
      </c>
      <c r="BB100">
        <f>AQ100-BA100</f>
        <v>0</v>
      </c>
      <c r="BC100">
        <f>(AQ100-AP100)/(AQ100-BA100)</f>
        <v>0</v>
      </c>
      <c r="BD100">
        <f>(AK100-AQ100)/(AK100-BA100)</f>
        <v>0</v>
      </c>
      <c r="BE100">
        <f>(AQ100-AP100)/(AQ100-AJ100)</f>
        <v>0</v>
      </c>
      <c r="BF100">
        <f>(AK100-AQ100)/(AK100-AJ100)</f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f>$B$11*CM100+$C$11*CN100+$F$11*CO100*(1-CR100)</f>
        <v>0</v>
      </c>
      <c r="BP100">
        <f>BO100*BQ100</f>
        <v>0</v>
      </c>
      <c r="BQ100">
        <f>($B$11*$D$9+$C$11*$D$9+$F$11*((DB100+CT100)/MAX(DB100+CT100+DC100, 0.1)*$I$9+DC100/MAX(DB100+CT100+DC100, 0.1)*$J$9))/($B$11+$C$11+$F$11)</f>
        <v>0</v>
      </c>
      <c r="BR100">
        <f>($B$11*$K$9+$C$11*$K$9+$F$11*((DB100+CT100)/MAX(DB100+CT100+DC100, 0.1)*$P$9+DC100/MAX(DB100+CT100+DC100, 0.1)*$Q$9))/($B$11+$C$11+$F$11)</f>
        <v>0</v>
      </c>
      <c r="BS100">
        <v>6</v>
      </c>
      <c r="BT100">
        <v>0.5</v>
      </c>
      <c r="BU100" t="s">
        <v>296</v>
      </c>
      <c r="BV100">
        <v>2</v>
      </c>
      <c r="BW100">
        <v>1621628184.1</v>
      </c>
      <c r="BX100">
        <v>398.799</v>
      </c>
      <c r="BY100">
        <v>419.939666666667</v>
      </c>
      <c r="BZ100">
        <v>12.3584333333333</v>
      </c>
      <c r="CA100">
        <v>0.387700333333333</v>
      </c>
      <c r="CB100">
        <v>390.559666666667</v>
      </c>
      <c r="CC100">
        <v>12.1537666666667</v>
      </c>
      <c r="CD100">
        <v>599.942</v>
      </c>
      <c r="CE100">
        <v>101.206</v>
      </c>
      <c r="CF100">
        <v>0.0573586333333333</v>
      </c>
      <c r="CG100">
        <v>38.3837666666667</v>
      </c>
      <c r="CH100">
        <v>35.5231</v>
      </c>
      <c r="CI100">
        <v>999.9</v>
      </c>
      <c r="CJ100">
        <v>0</v>
      </c>
      <c r="CK100">
        <v>0</v>
      </c>
      <c r="CL100">
        <v>9970</v>
      </c>
      <c r="CM100">
        <v>0</v>
      </c>
      <c r="CN100">
        <v>2.43122</v>
      </c>
      <c r="CO100">
        <v>599.810333333333</v>
      </c>
      <c r="CP100">
        <v>0.933001666666667</v>
      </c>
      <c r="CQ100">
        <v>0.0669981333333333</v>
      </c>
      <c r="CR100">
        <v>0</v>
      </c>
      <c r="CS100">
        <v>868.131</v>
      </c>
      <c r="CT100">
        <v>4.99951</v>
      </c>
      <c r="CU100">
        <v>5130.87666666667</v>
      </c>
      <c r="CV100">
        <v>4812.56666666667</v>
      </c>
      <c r="CW100">
        <v>36.812</v>
      </c>
      <c r="CX100">
        <v>39.812</v>
      </c>
      <c r="CY100">
        <v>38.7706666666667</v>
      </c>
      <c r="CZ100">
        <v>39.75</v>
      </c>
      <c r="DA100">
        <v>40.2913333333333</v>
      </c>
      <c r="DB100">
        <v>554.956666666667</v>
      </c>
      <c r="DC100">
        <v>39.85</v>
      </c>
      <c r="DD100">
        <v>0</v>
      </c>
      <c r="DE100">
        <v>1621628189.1</v>
      </c>
      <c r="DF100">
        <v>0</v>
      </c>
      <c r="DG100">
        <v>868.2314</v>
      </c>
      <c r="DH100">
        <v>-1.69399999042076</v>
      </c>
      <c r="DI100">
        <v>-9.28076933097014</v>
      </c>
      <c r="DJ100">
        <v>5133.346</v>
      </c>
      <c r="DK100">
        <v>15</v>
      </c>
      <c r="DL100">
        <v>1621626892</v>
      </c>
      <c r="DM100" t="s">
        <v>297</v>
      </c>
      <c r="DN100">
        <v>1621626875.5</v>
      </c>
      <c r="DO100">
        <v>1621626892</v>
      </c>
      <c r="DP100">
        <v>2</v>
      </c>
      <c r="DQ100">
        <v>-0.088</v>
      </c>
      <c r="DR100">
        <v>0.038</v>
      </c>
      <c r="DS100">
        <v>8.382</v>
      </c>
      <c r="DT100">
        <v>0.051</v>
      </c>
      <c r="DU100">
        <v>420</v>
      </c>
      <c r="DV100">
        <v>0</v>
      </c>
      <c r="DW100">
        <v>0.49</v>
      </c>
      <c r="DX100">
        <v>0.06</v>
      </c>
      <c r="DY100">
        <v>-21.1721487804878</v>
      </c>
      <c r="DZ100">
        <v>0.180593728222981</v>
      </c>
      <c r="EA100">
        <v>0.0913319918890157</v>
      </c>
      <c r="EB100">
        <v>1</v>
      </c>
      <c r="EC100">
        <v>868.347696969697</v>
      </c>
      <c r="ED100">
        <v>-1.93275247189823</v>
      </c>
      <c r="EE100">
        <v>0.25321215022411</v>
      </c>
      <c r="EF100">
        <v>1</v>
      </c>
      <c r="EG100">
        <v>11.8882341463415</v>
      </c>
      <c r="EH100">
        <v>0.539061324041794</v>
      </c>
      <c r="EI100">
        <v>0.0534512935787983</v>
      </c>
      <c r="EJ100">
        <v>0</v>
      </c>
      <c r="EK100">
        <v>2</v>
      </c>
      <c r="EL100">
        <v>3</v>
      </c>
      <c r="EM100" t="s">
        <v>298</v>
      </c>
      <c r="EN100">
        <v>100</v>
      </c>
      <c r="EO100">
        <v>100</v>
      </c>
      <c r="EP100">
        <v>8.241</v>
      </c>
      <c r="EQ100">
        <v>0.2046</v>
      </c>
      <c r="ER100">
        <v>5.07444362199048</v>
      </c>
      <c r="ES100">
        <v>0.0095515401478521</v>
      </c>
      <c r="ET100">
        <v>-4.08282145803731e-06</v>
      </c>
      <c r="EU100">
        <v>9.61633180237613e-10</v>
      </c>
      <c r="EV100">
        <v>0.0475103132414239</v>
      </c>
      <c r="EW100">
        <v>0.00964955815971448</v>
      </c>
      <c r="EX100">
        <v>0.000351754833574242</v>
      </c>
      <c r="EY100">
        <v>-6.74969522547015e-06</v>
      </c>
      <c r="EZ100">
        <v>-4</v>
      </c>
      <c r="FA100">
        <v>2054</v>
      </c>
      <c r="FB100">
        <v>1</v>
      </c>
      <c r="FC100">
        <v>24</v>
      </c>
      <c r="FD100">
        <v>21.8</v>
      </c>
      <c r="FE100">
        <v>21.6</v>
      </c>
      <c r="FF100">
        <v>2</v>
      </c>
      <c r="FG100">
        <v>637.353</v>
      </c>
      <c r="FH100">
        <v>386.149</v>
      </c>
      <c r="FI100">
        <v>46.3159</v>
      </c>
      <c r="FJ100">
        <v>26.1956</v>
      </c>
      <c r="FK100">
        <v>30.0012</v>
      </c>
      <c r="FL100">
        <v>25.863</v>
      </c>
      <c r="FM100">
        <v>25.8485</v>
      </c>
      <c r="FN100">
        <v>21.0057</v>
      </c>
      <c r="FO100">
        <v>100</v>
      </c>
      <c r="FP100">
        <v>0</v>
      </c>
      <c r="FQ100">
        <v>48</v>
      </c>
      <c r="FR100">
        <v>420</v>
      </c>
      <c r="FS100">
        <v>0</v>
      </c>
      <c r="FT100">
        <v>100.227</v>
      </c>
      <c r="FU100">
        <v>100.592</v>
      </c>
    </row>
    <row r="101" spans="1:177">
      <c r="A101">
        <v>85</v>
      </c>
      <c r="B101">
        <v>1621628200.1</v>
      </c>
      <c r="C101">
        <v>1260.09999990463</v>
      </c>
      <c r="D101" t="s">
        <v>468</v>
      </c>
      <c r="E101" t="s">
        <v>469</v>
      </c>
      <c r="G101">
        <v>1621628199.1</v>
      </c>
      <c r="H101">
        <f>CD101*AF101*(BZ101-CA101)/(100*BS101*(1000-AF101*BZ101))</f>
        <v>0</v>
      </c>
      <c r="I101">
        <f>CD101*AF101*(BY101-BX101*(1000-AF101*CA101)/(1000-AF101*BZ101))/(100*BS101)</f>
        <v>0</v>
      </c>
      <c r="J101">
        <f>BX101 - IF(AF101&gt;1, I101*BS101*100.0/(AH101*CL101), 0)</f>
        <v>0</v>
      </c>
      <c r="K101">
        <f>((Q101-H101/2)*J101-I101)/(Q101+H101/2)</f>
        <v>0</v>
      </c>
      <c r="L101">
        <f>K101*(CE101+CF101)/1000.0</f>
        <v>0</v>
      </c>
      <c r="M101">
        <f>(BX101 - IF(AF101&gt;1, I101*BS101*100.0/(AH101*CL101), 0))*(CE101+CF101)/1000.0</f>
        <v>0</v>
      </c>
      <c r="N101">
        <f>2.0/((1/P101-1/O101)+SIGN(P101)*SQRT((1/P101-1/O101)*(1/P101-1/O101) + 4*BT101/((BT101+1)*(BT101+1))*(2*1/P101*1/O101-1/O101*1/O101)))</f>
        <v>0</v>
      </c>
      <c r="O101">
        <f>IF(LEFT(BU101,1)&lt;&gt;"0",IF(LEFT(BU101,1)="1",3.0,BV101),$D$5+$E$5*(CL101*CE101/($K$5*1000))+$F$5*(CL101*CE101/($K$5*1000))*MAX(MIN(BS101,$J$5),$I$5)*MAX(MIN(BS101,$J$5),$I$5)+$G$5*MAX(MIN(BS101,$J$5),$I$5)*(CL101*CE101/($K$5*1000))+$H$5*(CL101*CE101/($K$5*1000))*(CL101*CE101/($K$5*1000)))</f>
        <v>0</v>
      </c>
      <c r="P101">
        <f>H101*(1000-(1000*0.61365*exp(17.502*T101/(240.97+T101))/(CE101+CF101)+BZ101)/2)/(1000*0.61365*exp(17.502*T101/(240.97+T101))/(CE101+CF101)-BZ101)</f>
        <v>0</v>
      </c>
      <c r="Q101">
        <f>1/((BT101+1)/(N101/1.6)+1/(O101/1.37)) + BT101/((BT101+1)/(N101/1.6) + BT101/(O101/1.37))</f>
        <v>0</v>
      </c>
      <c r="R101">
        <f>(BP101*BR101)</f>
        <v>0</v>
      </c>
      <c r="S101">
        <f>(CG101+(R101+2*0.95*5.67E-8*(((CG101+$B$7)+273)^4-(CG101+273)^4)-44100*H101)/(1.84*29.3*O101+8*0.95*5.67E-8*(CG101+273)^3))</f>
        <v>0</v>
      </c>
      <c r="T101">
        <f>($C$7*CH101+$D$7*CI101+$E$7*S101)</f>
        <v>0</v>
      </c>
      <c r="U101">
        <f>0.61365*exp(17.502*T101/(240.97+T101))</f>
        <v>0</v>
      </c>
      <c r="V101">
        <f>(W101/X101*100)</f>
        <v>0</v>
      </c>
      <c r="W101">
        <f>BZ101*(CE101+CF101)/1000</f>
        <v>0</v>
      </c>
      <c r="X101">
        <f>0.61365*exp(17.502*CG101/(240.97+CG101))</f>
        <v>0</v>
      </c>
      <c r="Y101">
        <f>(U101-BZ101*(CE101+CF101)/1000)</f>
        <v>0</v>
      </c>
      <c r="Z101">
        <f>(-H101*44100)</f>
        <v>0</v>
      </c>
      <c r="AA101">
        <f>2*29.3*O101*0.92*(CG101-T101)</f>
        <v>0</v>
      </c>
      <c r="AB101">
        <f>2*0.95*5.67E-8*(((CG101+$B$7)+273)^4-(T101+273)^4)</f>
        <v>0</v>
      </c>
      <c r="AC101">
        <f>R101+AB101+Z101+AA101</f>
        <v>0</v>
      </c>
      <c r="AD101">
        <v>4</v>
      </c>
      <c r="AE101">
        <v>1</v>
      </c>
      <c r="AF101">
        <f>IF(AD101*$H$13&gt;=AH101,1.0,(AH101/(AH101-AD101*$H$13)))</f>
        <v>0</v>
      </c>
      <c r="AG101">
        <f>(AF101-1)*100</f>
        <v>0</v>
      </c>
      <c r="AH101">
        <f>MAX(0,($B$13+$C$13*CL101)/(1+$D$13*CL101)*CE101/(CG101+273)*$E$13)</f>
        <v>0</v>
      </c>
      <c r="AI101" t="s">
        <v>295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295</v>
      </c>
      <c r="AP101">
        <v>0</v>
      </c>
      <c r="AQ101">
        <v>0</v>
      </c>
      <c r="AR101">
        <f>1-AP101/AQ101</f>
        <v>0</v>
      </c>
      <c r="AS101">
        <v>0.5</v>
      </c>
      <c r="AT101">
        <f>BP101</f>
        <v>0</v>
      </c>
      <c r="AU101">
        <f>I101</f>
        <v>0</v>
      </c>
      <c r="AV101">
        <f>AR101*AS101*AT101</f>
        <v>0</v>
      </c>
      <c r="AW101">
        <f>BB101/AQ101</f>
        <v>0</v>
      </c>
      <c r="AX101">
        <f>(AU101-AN101)/AT101</f>
        <v>0</v>
      </c>
      <c r="AY101">
        <f>(AK101-AQ101)/AQ101</f>
        <v>0</v>
      </c>
      <c r="AZ101" t="s">
        <v>295</v>
      </c>
      <c r="BA101">
        <v>0</v>
      </c>
      <c r="BB101">
        <f>AQ101-BA101</f>
        <v>0</v>
      </c>
      <c r="BC101">
        <f>(AQ101-AP101)/(AQ101-BA101)</f>
        <v>0</v>
      </c>
      <c r="BD101">
        <f>(AK101-AQ101)/(AK101-BA101)</f>
        <v>0</v>
      </c>
      <c r="BE101">
        <f>(AQ101-AP101)/(AQ101-AJ101)</f>
        <v>0</v>
      </c>
      <c r="BF101">
        <f>(AK101-AQ101)/(AK101-AJ101)</f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f>$B$11*CM101+$C$11*CN101+$F$11*CO101*(1-CR101)</f>
        <v>0</v>
      </c>
      <c r="BP101">
        <f>BO101*BQ101</f>
        <v>0</v>
      </c>
      <c r="BQ101">
        <f>($B$11*$D$9+$C$11*$D$9+$F$11*((DB101+CT101)/MAX(DB101+CT101+DC101, 0.1)*$I$9+DC101/MAX(DB101+CT101+DC101, 0.1)*$J$9))/($B$11+$C$11+$F$11)</f>
        <v>0</v>
      </c>
      <c r="BR101">
        <f>($B$11*$K$9+$C$11*$K$9+$F$11*((DB101+CT101)/MAX(DB101+CT101+DC101, 0.1)*$P$9+DC101/MAX(DB101+CT101+DC101, 0.1)*$Q$9))/($B$11+$C$11+$F$11)</f>
        <v>0</v>
      </c>
      <c r="BS101">
        <v>6</v>
      </c>
      <c r="BT101">
        <v>0.5</v>
      </c>
      <c r="BU101" t="s">
        <v>296</v>
      </c>
      <c r="BV101">
        <v>2</v>
      </c>
      <c r="BW101">
        <v>1621628199.1</v>
      </c>
      <c r="BX101">
        <v>398.948666666667</v>
      </c>
      <c r="BY101">
        <v>420.093</v>
      </c>
      <c r="BZ101">
        <v>12.4743666666667</v>
      </c>
      <c r="CA101">
        <v>0.388491333333333</v>
      </c>
      <c r="CB101">
        <v>390.708666666667</v>
      </c>
      <c r="CC101">
        <v>12.2680333333333</v>
      </c>
      <c r="CD101">
        <v>600.036</v>
      </c>
      <c r="CE101">
        <v>101.208666666667</v>
      </c>
      <c r="CF101">
        <v>0.0567384666666667</v>
      </c>
      <c r="CG101">
        <v>38.5837</v>
      </c>
      <c r="CH101">
        <v>35.7155666666667</v>
      </c>
      <c r="CI101">
        <v>999.9</v>
      </c>
      <c r="CJ101">
        <v>0</v>
      </c>
      <c r="CK101">
        <v>0</v>
      </c>
      <c r="CL101">
        <v>9991.66666666667</v>
      </c>
      <c r="CM101">
        <v>0</v>
      </c>
      <c r="CN101">
        <v>2.43122</v>
      </c>
      <c r="CO101">
        <v>599.993666666667</v>
      </c>
      <c r="CP101">
        <v>0.933025</v>
      </c>
      <c r="CQ101">
        <v>0.0669748</v>
      </c>
      <c r="CR101">
        <v>0</v>
      </c>
      <c r="CS101">
        <v>867.290666666667</v>
      </c>
      <c r="CT101">
        <v>4.99951</v>
      </c>
      <c r="CU101">
        <v>5129.52666666667</v>
      </c>
      <c r="CV101">
        <v>4814.08</v>
      </c>
      <c r="CW101">
        <v>36.875</v>
      </c>
      <c r="CX101">
        <v>39.875</v>
      </c>
      <c r="CY101">
        <v>38.812</v>
      </c>
      <c r="CZ101">
        <v>39.812</v>
      </c>
      <c r="DA101">
        <v>40.375</v>
      </c>
      <c r="DB101">
        <v>555.146666666667</v>
      </c>
      <c r="DC101">
        <v>39.85</v>
      </c>
      <c r="DD101">
        <v>0</v>
      </c>
      <c r="DE101">
        <v>1621628204.1</v>
      </c>
      <c r="DF101">
        <v>0</v>
      </c>
      <c r="DG101">
        <v>867.617769230769</v>
      </c>
      <c r="DH101">
        <v>-2.1270427411981</v>
      </c>
      <c r="DI101">
        <v>-14.2923076933392</v>
      </c>
      <c r="DJ101">
        <v>5131.14576923077</v>
      </c>
      <c r="DK101">
        <v>15</v>
      </c>
      <c r="DL101">
        <v>1621626892</v>
      </c>
      <c r="DM101" t="s">
        <v>297</v>
      </c>
      <c r="DN101">
        <v>1621626875.5</v>
      </c>
      <c r="DO101">
        <v>1621626892</v>
      </c>
      <c r="DP101">
        <v>2</v>
      </c>
      <c r="DQ101">
        <v>-0.088</v>
      </c>
      <c r="DR101">
        <v>0.038</v>
      </c>
      <c r="DS101">
        <v>8.382</v>
      </c>
      <c r="DT101">
        <v>0.051</v>
      </c>
      <c r="DU101">
        <v>420</v>
      </c>
      <c r="DV101">
        <v>0</v>
      </c>
      <c r="DW101">
        <v>0.49</v>
      </c>
      <c r="DX101">
        <v>0.06</v>
      </c>
      <c r="DY101">
        <v>-21.0963609756098</v>
      </c>
      <c r="DZ101">
        <v>0.36323414634147</v>
      </c>
      <c r="EA101">
        <v>0.0979742272682174</v>
      </c>
      <c r="EB101">
        <v>1</v>
      </c>
      <c r="EC101">
        <v>867.750545454545</v>
      </c>
      <c r="ED101">
        <v>-2.82402602890141</v>
      </c>
      <c r="EE101">
        <v>0.333882404530539</v>
      </c>
      <c r="EF101">
        <v>1</v>
      </c>
      <c r="EG101">
        <v>12.0103195121951</v>
      </c>
      <c r="EH101">
        <v>0.477307317073181</v>
      </c>
      <c r="EI101">
        <v>0.0473791722251207</v>
      </c>
      <c r="EJ101">
        <v>0</v>
      </c>
      <c r="EK101">
        <v>2</v>
      </c>
      <c r="EL101">
        <v>3</v>
      </c>
      <c r="EM101" t="s">
        <v>298</v>
      </c>
      <c r="EN101">
        <v>100</v>
      </c>
      <c r="EO101">
        <v>100</v>
      </c>
      <c r="EP101">
        <v>8.241</v>
      </c>
      <c r="EQ101">
        <v>0.2064</v>
      </c>
      <c r="ER101">
        <v>5.07444362199048</v>
      </c>
      <c r="ES101">
        <v>0.0095515401478521</v>
      </c>
      <c r="ET101">
        <v>-4.08282145803731e-06</v>
      </c>
      <c r="EU101">
        <v>9.61633180237613e-10</v>
      </c>
      <c r="EV101">
        <v>0.0475103132414239</v>
      </c>
      <c r="EW101">
        <v>0.00964955815971448</v>
      </c>
      <c r="EX101">
        <v>0.000351754833574242</v>
      </c>
      <c r="EY101">
        <v>-6.74969522547015e-06</v>
      </c>
      <c r="EZ101">
        <v>-4</v>
      </c>
      <c r="FA101">
        <v>2054</v>
      </c>
      <c r="FB101">
        <v>1</v>
      </c>
      <c r="FC101">
        <v>24</v>
      </c>
      <c r="FD101">
        <v>22.1</v>
      </c>
      <c r="FE101">
        <v>21.8</v>
      </c>
      <c r="FF101">
        <v>2</v>
      </c>
      <c r="FG101">
        <v>638.55</v>
      </c>
      <c r="FH101">
        <v>385.342</v>
      </c>
      <c r="FI101">
        <v>46.4954</v>
      </c>
      <c r="FJ101">
        <v>26.2332</v>
      </c>
      <c r="FK101">
        <v>30.0009</v>
      </c>
      <c r="FL101">
        <v>25.889</v>
      </c>
      <c r="FM101">
        <v>25.8765</v>
      </c>
      <c r="FN101">
        <v>21.0042</v>
      </c>
      <c r="FO101">
        <v>100</v>
      </c>
      <c r="FP101">
        <v>0</v>
      </c>
      <c r="FQ101">
        <v>48</v>
      </c>
      <c r="FR101">
        <v>420</v>
      </c>
      <c r="FS101">
        <v>0</v>
      </c>
      <c r="FT101">
        <v>100.224</v>
      </c>
      <c r="FU101">
        <v>100.587</v>
      </c>
    </row>
    <row r="102" spans="1:177">
      <c r="A102">
        <v>86</v>
      </c>
      <c r="B102">
        <v>1621628215.1</v>
      </c>
      <c r="C102">
        <v>1275.09999990463</v>
      </c>
      <c r="D102" t="s">
        <v>470</v>
      </c>
      <c r="E102" t="s">
        <v>471</v>
      </c>
      <c r="G102">
        <v>1621628214.1</v>
      </c>
      <c r="H102">
        <f>CD102*AF102*(BZ102-CA102)/(100*BS102*(1000-AF102*BZ102))</f>
        <v>0</v>
      </c>
      <c r="I102">
        <f>CD102*AF102*(BY102-BX102*(1000-AF102*CA102)/(1000-AF102*BZ102))/(100*BS102)</f>
        <v>0</v>
      </c>
      <c r="J102">
        <f>BX102 - IF(AF102&gt;1, I102*BS102*100.0/(AH102*CL102), 0)</f>
        <v>0</v>
      </c>
      <c r="K102">
        <f>((Q102-H102/2)*J102-I102)/(Q102+H102/2)</f>
        <v>0</v>
      </c>
      <c r="L102">
        <f>K102*(CE102+CF102)/1000.0</f>
        <v>0</v>
      </c>
      <c r="M102">
        <f>(BX102 - IF(AF102&gt;1, I102*BS102*100.0/(AH102*CL102), 0))*(CE102+CF102)/1000.0</f>
        <v>0</v>
      </c>
      <c r="N102">
        <f>2.0/((1/P102-1/O102)+SIGN(P102)*SQRT((1/P102-1/O102)*(1/P102-1/O102) + 4*BT102/((BT102+1)*(BT102+1))*(2*1/P102*1/O102-1/O102*1/O102)))</f>
        <v>0</v>
      </c>
      <c r="O102">
        <f>IF(LEFT(BU102,1)&lt;&gt;"0",IF(LEFT(BU102,1)="1",3.0,BV102),$D$5+$E$5*(CL102*CE102/($K$5*1000))+$F$5*(CL102*CE102/($K$5*1000))*MAX(MIN(BS102,$J$5),$I$5)*MAX(MIN(BS102,$J$5),$I$5)+$G$5*MAX(MIN(BS102,$J$5),$I$5)*(CL102*CE102/($K$5*1000))+$H$5*(CL102*CE102/($K$5*1000))*(CL102*CE102/($K$5*1000)))</f>
        <v>0</v>
      </c>
      <c r="P102">
        <f>H102*(1000-(1000*0.61365*exp(17.502*T102/(240.97+T102))/(CE102+CF102)+BZ102)/2)/(1000*0.61365*exp(17.502*T102/(240.97+T102))/(CE102+CF102)-BZ102)</f>
        <v>0</v>
      </c>
      <c r="Q102">
        <f>1/((BT102+1)/(N102/1.6)+1/(O102/1.37)) + BT102/((BT102+1)/(N102/1.6) + BT102/(O102/1.37))</f>
        <v>0</v>
      </c>
      <c r="R102">
        <f>(BP102*BR102)</f>
        <v>0</v>
      </c>
      <c r="S102">
        <f>(CG102+(R102+2*0.95*5.67E-8*(((CG102+$B$7)+273)^4-(CG102+273)^4)-44100*H102)/(1.84*29.3*O102+8*0.95*5.67E-8*(CG102+273)^3))</f>
        <v>0</v>
      </c>
      <c r="T102">
        <f>($C$7*CH102+$D$7*CI102+$E$7*S102)</f>
        <v>0</v>
      </c>
      <c r="U102">
        <f>0.61365*exp(17.502*T102/(240.97+T102))</f>
        <v>0</v>
      </c>
      <c r="V102">
        <f>(W102/X102*100)</f>
        <v>0</v>
      </c>
      <c r="W102">
        <f>BZ102*(CE102+CF102)/1000</f>
        <v>0</v>
      </c>
      <c r="X102">
        <f>0.61365*exp(17.502*CG102/(240.97+CG102))</f>
        <v>0</v>
      </c>
      <c r="Y102">
        <f>(U102-BZ102*(CE102+CF102)/1000)</f>
        <v>0</v>
      </c>
      <c r="Z102">
        <f>(-H102*44100)</f>
        <v>0</v>
      </c>
      <c r="AA102">
        <f>2*29.3*O102*0.92*(CG102-T102)</f>
        <v>0</v>
      </c>
      <c r="AB102">
        <f>2*0.95*5.67E-8*(((CG102+$B$7)+273)^4-(T102+273)^4)</f>
        <v>0</v>
      </c>
      <c r="AC102">
        <f>R102+AB102+Z102+AA102</f>
        <v>0</v>
      </c>
      <c r="AD102">
        <v>4</v>
      </c>
      <c r="AE102">
        <v>1</v>
      </c>
      <c r="AF102">
        <f>IF(AD102*$H$13&gt;=AH102,1.0,(AH102/(AH102-AD102*$H$13)))</f>
        <v>0</v>
      </c>
      <c r="AG102">
        <f>(AF102-1)*100</f>
        <v>0</v>
      </c>
      <c r="AH102">
        <f>MAX(0,($B$13+$C$13*CL102)/(1+$D$13*CL102)*CE102/(CG102+273)*$E$13)</f>
        <v>0</v>
      </c>
      <c r="AI102" t="s">
        <v>295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295</v>
      </c>
      <c r="AP102">
        <v>0</v>
      </c>
      <c r="AQ102">
        <v>0</v>
      </c>
      <c r="AR102">
        <f>1-AP102/AQ102</f>
        <v>0</v>
      </c>
      <c r="AS102">
        <v>0.5</v>
      </c>
      <c r="AT102">
        <f>BP102</f>
        <v>0</v>
      </c>
      <c r="AU102">
        <f>I102</f>
        <v>0</v>
      </c>
      <c r="AV102">
        <f>AR102*AS102*AT102</f>
        <v>0</v>
      </c>
      <c r="AW102">
        <f>BB102/AQ102</f>
        <v>0</v>
      </c>
      <c r="AX102">
        <f>(AU102-AN102)/AT102</f>
        <v>0</v>
      </c>
      <c r="AY102">
        <f>(AK102-AQ102)/AQ102</f>
        <v>0</v>
      </c>
      <c r="AZ102" t="s">
        <v>295</v>
      </c>
      <c r="BA102">
        <v>0</v>
      </c>
      <c r="BB102">
        <f>AQ102-BA102</f>
        <v>0</v>
      </c>
      <c r="BC102">
        <f>(AQ102-AP102)/(AQ102-BA102)</f>
        <v>0</v>
      </c>
      <c r="BD102">
        <f>(AK102-AQ102)/(AK102-BA102)</f>
        <v>0</v>
      </c>
      <c r="BE102">
        <f>(AQ102-AP102)/(AQ102-AJ102)</f>
        <v>0</v>
      </c>
      <c r="BF102">
        <f>(AK102-AQ102)/(AK102-AJ102)</f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f>$B$11*CM102+$C$11*CN102+$F$11*CO102*(1-CR102)</f>
        <v>0</v>
      </c>
      <c r="BP102">
        <f>BO102*BQ102</f>
        <v>0</v>
      </c>
      <c r="BQ102">
        <f>($B$11*$D$9+$C$11*$D$9+$F$11*((DB102+CT102)/MAX(DB102+CT102+DC102, 0.1)*$I$9+DC102/MAX(DB102+CT102+DC102, 0.1)*$J$9))/($B$11+$C$11+$F$11)</f>
        <v>0</v>
      </c>
      <c r="BR102">
        <f>($B$11*$K$9+$C$11*$K$9+$F$11*((DB102+CT102)/MAX(DB102+CT102+DC102, 0.1)*$P$9+DC102/MAX(DB102+CT102+DC102, 0.1)*$Q$9))/($B$11+$C$11+$F$11)</f>
        <v>0</v>
      </c>
      <c r="BS102">
        <v>6</v>
      </c>
      <c r="BT102">
        <v>0.5</v>
      </c>
      <c r="BU102" t="s">
        <v>296</v>
      </c>
      <c r="BV102">
        <v>2</v>
      </c>
      <c r="BW102">
        <v>1621628214.1</v>
      </c>
      <c r="BX102">
        <v>398.989</v>
      </c>
      <c r="BY102">
        <v>419.945</v>
      </c>
      <c r="BZ102">
        <v>12.5745666666667</v>
      </c>
      <c r="CA102">
        <v>0.387658666666667</v>
      </c>
      <c r="CB102">
        <v>390.748</v>
      </c>
      <c r="CC102">
        <v>12.3666666666667</v>
      </c>
      <c r="CD102">
        <v>600.013333333333</v>
      </c>
      <c r="CE102">
        <v>101.204666666667</v>
      </c>
      <c r="CF102">
        <v>0.0564909666666667</v>
      </c>
      <c r="CG102">
        <v>38.7823333333333</v>
      </c>
      <c r="CH102">
        <v>35.8774</v>
      </c>
      <c r="CI102">
        <v>999.9</v>
      </c>
      <c r="CJ102">
        <v>0</v>
      </c>
      <c r="CK102">
        <v>0</v>
      </c>
      <c r="CL102">
        <v>10030</v>
      </c>
      <c r="CM102">
        <v>0</v>
      </c>
      <c r="CN102">
        <v>2.46514666666667</v>
      </c>
      <c r="CO102">
        <v>599.994333333333</v>
      </c>
      <c r="CP102">
        <v>0.932991</v>
      </c>
      <c r="CQ102">
        <v>0.0670092</v>
      </c>
      <c r="CR102">
        <v>0</v>
      </c>
      <c r="CS102">
        <v>866.554</v>
      </c>
      <c r="CT102">
        <v>4.99951</v>
      </c>
      <c r="CU102">
        <v>5125.39333333333</v>
      </c>
      <c r="CV102">
        <v>4814.04</v>
      </c>
      <c r="CW102">
        <v>36.937</v>
      </c>
      <c r="CX102">
        <v>39.875</v>
      </c>
      <c r="CY102">
        <v>38.833</v>
      </c>
      <c r="CZ102">
        <v>39.833</v>
      </c>
      <c r="DA102">
        <v>40.437</v>
      </c>
      <c r="DB102">
        <v>555.123333333333</v>
      </c>
      <c r="DC102">
        <v>39.87</v>
      </c>
      <c r="DD102">
        <v>0</v>
      </c>
      <c r="DE102">
        <v>1621628219.1</v>
      </c>
      <c r="DF102">
        <v>0</v>
      </c>
      <c r="DG102">
        <v>866.84216</v>
      </c>
      <c r="DH102">
        <v>-4.60015385219618</v>
      </c>
      <c r="DI102">
        <v>-17.5638461883972</v>
      </c>
      <c r="DJ102">
        <v>5127.2204</v>
      </c>
      <c r="DK102">
        <v>15</v>
      </c>
      <c r="DL102">
        <v>1621626892</v>
      </c>
      <c r="DM102" t="s">
        <v>297</v>
      </c>
      <c r="DN102">
        <v>1621626875.5</v>
      </c>
      <c r="DO102">
        <v>1621626892</v>
      </c>
      <c r="DP102">
        <v>2</v>
      </c>
      <c r="DQ102">
        <v>-0.088</v>
      </c>
      <c r="DR102">
        <v>0.038</v>
      </c>
      <c r="DS102">
        <v>8.382</v>
      </c>
      <c r="DT102">
        <v>0.051</v>
      </c>
      <c r="DU102">
        <v>420</v>
      </c>
      <c r="DV102">
        <v>0</v>
      </c>
      <c r="DW102">
        <v>0.49</v>
      </c>
      <c r="DX102">
        <v>0.06</v>
      </c>
      <c r="DY102">
        <v>-21.0102292682927</v>
      </c>
      <c r="DZ102">
        <v>0.389899651567923</v>
      </c>
      <c r="EA102">
        <v>0.108203906975813</v>
      </c>
      <c r="EB102">
        <v>1</v>
      </c>
      <c r="EC102">
        <v>867.027272727273</v>
      </c>
      <c r="ED102">
        <v>-3.77965773683591</v>
      </c>
      <c r="EE102">
        <v>0.412079962284991</v>
      </c>
      <c r="EF102">
        <v>1</v>
      </c>
      <c r="EG102">
        <v>12.1188902439024</v>
      </c>
      <c r="EH102">
        <v>0.391758188153316</v>
      </c>
      <c r="EI102">
        <v>0.0389594210709607</v>
      </c>
      <c r="EJ102">
        <v>0</v>
      </c>
      <c r="EK102">
        <v>2</v>
      </c>
      <c r="EL102">
        <v>3</v>
      </c>
      <c r="EM102" t="s">
        <v>298</v>
      </c>
      <c r="EN102">
        <v>100</v>
      </c>
      <c r="EO102">
        <v>100</v>
      </c>
      <c r="EP102">
        <v>8.241</v>
      </c>
      <c r="EQ102">
        <v>0.208</v>
      </c>
      <c r="ER102">
        <v>5.07444362199048</v>
      </c>
      <c r="ES102">
        <v>0.0095515401478521</v>
      </c>
      <c r="ET102">
        <v>-4.08282145803731e-06</v>
      </c>
      <c r="EU102">
        <v>9.61633180237613e-10</v>
      </c>
      <c r="EV102">
        <v>0.0475103132414239</v>
      </c>
      <c r="EW102">
        <v>0.00964955815971448</v>
      </c>
      <c r="EX102">
        <v>0.000351754833574242</v>
      </c>
      <c r="EY102">
        <v>-6.74969522547015e-06</v>
      </c>
      <c r="EZ102">
        <v>-4</v>
      </c>
      <c r="FA102">
        <v>2054</v>
      </c>
      <c r="FB102">
        <v>1</v>
      </c>
      <c r="FC102">
        <v>24</v>
      </c>
      <c r="FD102">
        <v>22.3</v>
      </c>
      <c r="FE102">
        <v>22.1</v>
      </c>
      <c r="FF102">
        <v>2</v>
      </c>
      <c r="FG102">
        <v>637.24</v>
      </c>
      <c r="FH102">
        <v>385.75</v>
      </c>
      <c r="FI102">
        <v>46.6649</v>
      </c>
      <c r="FJ102">
        <v>26.2709</v>
      </c>
      <c r="FK102">
        <v>30.0011</v>
      </c>
      <c r="FL102">
        <v>25.9172</v>
      </c>
      <c r="FM102">
        <v>25.9024</v>
      </c>
      <c r="FN102">
        <v>21.0072</v>
      </c>
      <c r="FO102">
        <v>100</v>
      </c>
      <c r="FP102">
        <v>0</v>
      </c>
      <c r="FQ102">
        <v>48</v>
      </c>
      <c r="FR102">
        <v>420</v>
      </c>
      <c r="FS102">
        <v>0</v>
      </c>
      <c r="FT102">
        <v>100.217</v>
      </c>
      <c r="FU102">
        <v>100.579</v>
      </c>
    </row>
    <row r="103" spans="1:177">
      <c r="A103">
        <v>87</v>
      </c>
      <c r="B103">
        <v>1621628230.1</v>
      </c>
      <c r="C103">
        <v>1290.09999990463</v>
      </c>
      <c r="D103" t="s">
        <v>472</v>
      </c>
      <c r="E103" t="s">
        <v>473</v>
      </c>
      <c r="G103">
        <v>1621628229.1</v>
      </c>
      <c r="H103">
        <f>CD103*AF103*(BZ103-CA103)/(100*BS103*(1000-AF103*BZ103))</f>
        <v>0</v>
      </c>
      <c r="I103">
        <f>CD103*AF103*(BY103-BX103*(1000-AF103*CA103)/(1000-AF103*BZ103))/(100*BS103)</f>
        <v>0</v>
      </c>
      <c r="J103">
        <f>BX103 - IF(AF103&gt;1, I103*BS103*100.0/(AH103*CL103), 0)</f>
        <v>0</v>
      </c>
      <c r="K103">
        <f>((Q103-H103/2)*J103-I103)/(Q103+H103/2)</f>
        <v>0</v>
      </c>
      <c r="L103">
        <f>K103*(CE103+CF103)/1000.0</f>
        <v>0</v>
      </c>
      <c r="M103">
        <f>(BX103 - IF(AF103&gt;1, I103*BS103*100.0/(AH103*CL103), 0))*(CE103+CF103)/1000.0</f>
        <v>0</v>
      </c>
      <c r="N103">
        <f>2.0/((1/P103-1/O103)+SIGN(P103)*SQRT((1/P103-1/O103)*(1/P103-1/O103) + 4*BT103/((BT103+1)*(BT103+1))*(2*1/P103*1/O103-1/O103*1/O103)))</f>
        <v>0</v>
      </c>
      <c r="O103">
        <f>IF(LEFT(BU103,1)&lt;&gt;"0",IF(LEFT(BU103,1)="1",3.0,BV103),$D$5+$E$5*(CL103*CE103/($K$5*1000))+$F$5*(CL103*CE103/($K$5*1000))*MAX(MIN(BS103,$J$5),$I$5)*MAX(MIN(BS103,$J$5),$I$5)+$G$5*MAX(MIN(BS103,$J$5),$I$5)*(CL103*CE103/($K$5*1000))+$H$5*(CL103*CE103/($K$5*1000))*(CL103*CE103/($K$5*1000)))</f>
        <v>0</v>
      </c>
      <c r="P103">
        <f>H103*(1000-(1000*0.61365*exp(17.502*T103/(240.97+T103))/(CE103+CF103)+BZ103)/2)/(1000*0.61365*exp(17.502*T103/(240.97+T103))/(CE103+CF103)-BZ103)</f>
        <v>0</v>
      </c>
      <c r="Q103">
        <f>1/((BT103+1)/(N103/1.6)+1/(O103/1.37)) + BT103/((BT103+1)/(N103/1.6) + BT103/(O103/1.37))</f>
        <v>0</v>
      </c>
      <c r="R103">
        <f>(BP103*BR103)</f>
        <v>0</v>
      </c>
      <c r="S103">
        <f>(CG103+(R103+2*0.95*5.67E-8*(((CG103+$B$7)+273)^4-(CG103+273)^4)-44100*H103)/(1.84*29.3*O103+8*0.95*5.67E-8*(CG103+273)^3))</f>
        <v>0</v>
      </c>
      <c r="T103">
        <f>($C$7*CH103+$D$7*CI103+$E$7*S103)</f>
        <v>0</v>
      </c>
      <c r="U103">
        <f>0.61365*exp(17.502*T103/(240.97+T103))</f>
        <v>0</v>
      </c>
      <c r="V103">
        <f>(W103/X103*100)</f>
        <v>0</v>
      </c>
      <c r="W103">
        <f>BZ103*(CE103+CF103)/1000</f>
        <v>0</v>
      </c>
      <c r="X103">
        <f>0.61365*exp(17.502*CG103/(240.97+CG103))</f>
        <v>0</v>
      </c>
      <c r="Y103">
        <f>(U103-BZ103*(CE103+CF103)/1000)</f>
        <v>0</v>
      </c>
      <c r="Z103">
        <f>(-H103*44100)</f>
        <v>0</v>
      </c>
      <c r="AA103">
        <f>2*29.3*O103*0.92*(CG103-T103)</f>
        <v>0</v>
      </c>
      <c r="AB103">
        <f>2*0.95*5.67E-8*(((CG103+$B$7)+273)^4-(T103+273)^4)</f>
        <v>0</v>
      </c>
      <c r="AC103">
        <f>R103+AB103+Z103+AA103</f>
        <v>0</v>
      </c>
      <c r="AD103">
        <v>5</v>
      </c>
      <c r="AE103">
        <v>1</v>
      </c>
      <c r="AF103">
        <f>IF(AD103*$H$13&gt;=AH103,1.0,(AH103/(AH103-AD103*$H$13)))</f>
        <v>0</v>
      </c>
      <c r="AG103">
        <f>(AF103-1)*100</f>
        <v>0</v>
      </c>
      <c r="AH103">
        <f>MAX(0,($B$13+$C$13*CL103)/(1+$D$13*CL103)*CE103/(CG103+273)*$E$13)</f>
        <v>0</v>
      </c>
      <c r="AI103" t="s">
        <v>295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295</v>
      </c>
      <c r="AP103">
        <v>0</v>
      </c>
      <c r="AQ103">
        <v>0</v>
      </c>
      <c r="AR103">
        <f>1-AP103/AQ103</f>
        <v>0</v>
      </c>
      <c r="AS103">
        <v>0.5</v>
      </c>
      <c r="AT103">
        <f>BP103</f>
        <v>0</v>
      </c>
      <c r="AU103">
        <f>I103</f>
        <v>0</v>
      </c>
      <c r="AV103">
        <f>AR103*AS103*AT103</f>
        <v>0</v>
      </c>
      <c r="AW103">
        <f>BB103/AQ103</f>
        <v>0</v>
      </c>
      <c r="AX103">
        <f>(AU103-AN103)/AT103</f>
        <v>0</v>
      </c>
      <c r="AY103">
        <f>(AK103-AQ103)/AQ103</f>
        <v>0</v>
      </c>
      <c r="AZ103" t="s">
        <v>295</v>
      </c>
      <c r="BA103">
        <v>0</v>
      </c>
      <c r="BB103">
        <f>AQ103-BA103</f>
        <v>0</v>
      </c>
      <c r="BC103">
        <f>(AQ103-AP103)/(AQ103-BA103)</f>
        <v>0</v>
      </c>
      <c r="BD103">
        <f>(AK103-AQ103)/(AK103-BA103)</f>
        <v>0</v>
      </c>
      <c r="BE103">
        <f>(AQ103-AP103)/(AQ103-AJ103)</f>
        <v>0</v>
      </c>
      <c r="BF103">
        <f>(AK103-AQ103)/(AK103-AJ103)</f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f>$B$11*CM103+$C$11*CN103+$F$11*CO103*(1-CR103)</f>
        <v>0</v>
      </c>
      <c r="BP103">
        <f>BO103*BQ103</f>
        <v>0</v>
      </c>
      <c r="BQ103">
        <f>($B$11*$D$9+$C$11*$D$9+$F$11*((DB103+CT103)/MAX(DB103+CT103+DC103, 0.1)*$I$9+DC103/MAX(DB103+CT103+DC103, 0.1)*$J$9))/($B$11+$C$11+$F$11)</f>
        <v>0</v>
      </c>
      <c r="BR103">
        <f>($B$11*$K$9+$C$11*$K$9+$F$11*((DB103+CT103)/MAX(DB103+CT103+DC103, 0.1)*$P$9+DC103/MAX(DB103+CT103+DC103, 0.1)*$Q$9))/($B$11+$C$11+$F$11)</f>
        <v>0</v>
      </c>
      <c r="BS103">
        <v>6</v>
      </c>
      <c r="BT103">
        <v>0.5</v>
      </c>
      <c r="BU103" t="s">
        <v>296</v>
      </c>
      <c r="BV103">
        <v>2</v>
      </c>
      <c r="BW103">
        <v>1621628229.1</v>
      </c>
      <c r="BX103">
        <v>399.080666666667</v>
      </c>
      <c r="BY103">
        <v>419.946666666667</v>
      </c>
      <c r="BZ103">
        <v>12.6696666666667</v>
      </c>
      <c r="CA103">
        <v>0.387630333333333</v>
      </c>
      <c r="CB103">
        <v>390.839666666667</v>
      </c>
      <c r="CC103">
        <v>12.4603666666667</v>
      </c>
      <c r="CD103">
        <v>600.099333333333</v>
      </c>
      <c r="CE103">
        <v>101.207666666667</v>
      </c>
      <c r="CF103">
        <v>0.0563897666666667</v>
      </c>
      <c r="CG103">
        <v>38.9820666666667</v>
      </c>
      <c r="CH103">
        <v>36.0592</v>
      </c>
      <c r="CI103">
        <v>999.9</v>
      </c>
      <c r="CJ103">
        <v>0</v>
      </c>
      <c r="CK103">
        <v>0</v>
      </c>
      <c r="CL103">
        <v>10020</v>
      </c>
      <c r="CM103">
        <v>0</v>
      </c>
      <c r="CN103">
        <v>2.46514666666667</v>
      </c>
      <c r="CO103">
        <v>600</v>
      </c>
      <c r="CP103">
        <v>0.932974</v>
      </c>
      <c r="CQ103">
        <v>0.0670264</v>
      </c>
      <c r="CR103">
        <v>0</v>
      </c>
      <c r="CS103">
        <v>865.454666666667</v>
      </c>
      <c r="CT103">
        <v>4.99951</v>
      </c>
      <c r="CU103">
        <v>5119.77666666667</v>
      </c>
      <c r="CV103">
        <v>4814.06333333333</v>
      </c>
      <c r="CW103">
        <v>37</v>
      </c>
      <c r="CX103">
        <v>39.937</v>
      </c>
      <c r="CY103">
        <v>38.875</v>
      </c>
      <c r="CZ103">
        <v>39.875</v>
      </c>
      <c r="DA103">
        <v>40.5</v>
      </c>
      <c r="DB103">
        <v>555.12</v>
      </c>
      <c r="DC103">
        <v>39.88</v>
      </c>
      <c r="DD103">
        <v>0</v>
      </c>
      <c r="DE103">
        <v>1621628234.1</v>
      </c>
      <c r="DF103">
        <v>0</v>
      </c>
      <c r="DG103">
        <v>865.849423076923</v>
      </c>
      <c r="DH103">
        <v>-4.35073504065617</v>
      </c>
      <c r="DI103">
        <v>-23.6075213624291</v>
      </c>
      <c r="DJ103">
        <v>5122.24461538462</v>
      </c>
      <c r="DK103">
        <v>15</v>
      </c>
      <c r="DL103">
        <v>1621626892</v>
      </c>
      <c r="DM103" t="s">
        <v>297</v>
      </c>
      <c r="DN103">
        <v>1621626875.5</v>
      </c>
      <c r="DO103">
        <v>1621626892</v>
      </c>
      <c r="DP103">
        <v>2</v>
      </c>
      <c r="DQ103">
        <v>-0.088</v>
      </c>
      <c r="DR103">
        <v>0.038</v>
      </c>
      <c r="DS103">
        <v>8.382</v>
      </c>
      <c r="DT103">
        <v>0.051</v>
      </c>
      <c r="DU103">
        <v>420</v>
      </c>
      <c r="DV103">
        <v>0</v>
      </c>
      <c r="DW103">
        <v>0.49</v>
      </c>
      <c r="DX103">
        <v>0.06</v>
      </c>
      <c r="DY103">
        <v>-20.9387341463415</v>
      </c>
      <c r="DZ103">
        <v>0.139822996515656</v>
      </c>
      <c r="EA103">
        <v>0.105619019928291</v>
      </c>
      <c r="EB103">
        <v>1</v>
      </c>
      <c r="EC103">
        <v>866.031151515152</v>
      </c>
      <c r="ED103">
        <v>-3.90595537902586</v>
      </c>
      <c r="EE103">
        <v>0.412366056946913</v>
      </c>
      <c r="EF103">
        <v>1</v>
      </c>
      <c r="EG103">
        <v>12.2186243902439</v>
      </c>
      <c r="EH103">
        <v>0.414048083623702</v>
      </c>
      <c r="EI103">
        <v>0.0411685813217171</v>
      </c>
      <c r="EJ103">
        <v>0</v>
      </c>
      <c r="EK103">
        <v>2</v>
      </c>
      <c r="EL103">
        <v>3</v>
      </c>
      <c r="EM103" t="s">
        <v>298</v>
      </c>
      <c r="EN103">
        <v>100</v>
      </c>
      <c r="EO103">
        <v>100</v>
      </c>
      <c r="EP103">
        <v>8.241</v>
      </c>
      <c r="EQ103">
        <v>0.2093</v>
      </c>
      <c r="ER103">
        <v>5.07444362199048</v>
      </c>
      <c r="ES103">
        <v>0.0095515401478521</v>
      </c>
      <c r="ET103">
        <v>-4.08282145803731e-06</v>
      </c>
      <c r="EU103">
        <v>9.61633180237613e-10</v>
      </c>
      <c r="EV103">
        <v>0.0475103132414239</v>
      </c>
      <c r="EW103">
        <v>0.00964955815971448</v>
      </c>
      <c r="EX103">
        <v>0.000351754833574242</v>
      </c>
      <c r="EY103">
        <v>-6.74969522547015e-06</v>
      </c>
      <c r="EZ103">
        <v>-4</v>
      </c>
      <c r="FA103">
        <v>2054</v>
      </c>
      <c r="FB103">
        <v>1</v>
      </c>
      <c r="FC103">
        <v>24</v>
      </c>
      <c r="FD103">
        <v>22.6</v>
      </c>
      <c r="FE103">
        <v>22.3</v>
      </c>
      <c r="FF103">
        <v>2</v>
      </c>
      <c r="FG103">
        <v>637.542</v>
      </c>
      <c r="FH103">
        <v>385.839</v>
      </c>
      <c r="FI103">
        <v>46.8272</v>
      </c>
      <c r="FJ103">
        <v>26.3086</v>
      </c>
      <c r="FK103">
        <v>30.0007</v>
      </c>
      <c r="FL103">
        <v>25.9432</v>
      </c>
      <c r="FM103">
        <v>25.9305</v>
      </c>
      <c r="FN103">
        <v>21.0075</v>
      </c>
      <c r="FO103">
        <v>100</v>
      </c>
      <c r="FP103">
        <v>0</v>
      </c>
      <c r="FQ103">
        <v>48</v>
      </c>
      <c r="FR103">
        <v>420</v>
      </c>
      <c r="FS103">
        <v>0</v>
      </c>
      <c r="FT103">
        <v>100.213</v>
      </c>
      <c r="FU103">
        <v>100.578</v>
      </c>
    </row>
    <row r="104" spans="1:177">
      <c r="A104">
        <v>88</v>
      </c>
      <c r="B104">
        <v>1621628245.1</v>
      </c>
      <c r="C104">
        <v>1305.09999990463</v>
      </c>
      <c r="D104" t="s">
        <v>474</v>
      </c>
      <c r="E104" t="s">
        <v>475</v>
      </c>
      <c r="G104">
        <v>1621628244.1</v>
      </c>
      <c r="H104">
        <f>CD104*AF104*(BZ104-CA104)/(100*BS104*(1000-AF104*BZ104))</f>
        <v>0</v>
      </c>
      <c r="I104">
        <f>CD104*AF104*(BY104-BX104*(1000-AF104*CA104)/(1000-AF104*BZ104))/(100*BS104)</f>
        <v>0</v>
      </c>
      <c r="J104">
        <f>BX104 - IF(AF104&gt;1, I104*BS104*100.0/(AH104*CL104), 0)</f>
        <v>0</v>
      </c>
      <c r="K104">
        <f>((Q104-H104/2)*J104-I104)/(Q104+H104/2)</f>
        <v>0</v>
      </c>
      <c r="L104">
        <f>K104*(CE104+CF104)/1000.0</f>
        <v>0</v>
      </c>
      <c r="M104">
        <f>(BX104 - IF(AF104&gt;1, I104*BS104*100.0/(AH104*CL104), 0))*(CE104+CF104)/1000.0</f>
        <v>0</v>
      </c>
      <c r="N104">
        <f>2.0/((1/P104-1/O104)+SIGN(P104)*SQRT((1/P104-1/O104)*(1/P104-1/O104) + 4*BT104/((BT104+1)*(BT104+1))*(2*1/P104*1/O104-1/O104*1/O104)))</f>
        <v>0</v>
      </c>
      <c r="O104">
        <f>IF(LEFT(BU104,1)&lt;&gt;"0",IF(LEFT(BU104,1)="1",3.0,BV104),$D$5+$E$5*(CL104*CE104/($K$5*1000))+$F$5*(CL104*CE104/($K$5*1000))*MAX(MIN(BS104,$J$5),$I$5)*MAX(MIN(BS104,$J$5),$I$5)+$G$5*MAX(MIN(BS104,$J$5),$I$5)*(CL104*CE104/($K$5*1000))+$H$5*(CL104*CE104/($K$5*1000))*(CL104*CE104/($K$5*1000)))</f>
        <v>0</v>
      </c>
      <c r="P104">
        <f>H104*(1000-(1000*0.61365*exp(17.502*T104/(240.97+T104))/(CE104+CF104)+BZ104)/2)/(1000*0.61365*exp(17.502*T104/(240.97+T104))/(CE104+CF104)-BZ104)</f>
        <v>0</v>
      </c>
      <c r="Q104">
        <f>1/((BT104+1)/(N104/1.6)+1/(O104/1.37)) + BT104/((BT104+1)/(N104/1.6) + BT104/(O104/1.37))</f>
        <v>0</v>
      </c>
      <c r="R104">
        <f>(BP104*BR104)</f>
        <v>0</v>
      </c>
      <c r="S104">
        <f>(CG104+(R104+2*0.95*5.67E-8*(((CG104+$B$7)+273)^4-(CG104+273)^4)-44100*H104)/(1.84*29.3*O104+8*0.95*5.67E-8*(CG104+273)^3))</f>
        <v>0</v>
      </c>
      <c r="T104">
        <f>($C$7*CH104+$D$7*CI104+$E$7*S104)</f>
        <v>0</v>
      </c>
      <c r="U104">
        <f>0.61365*exp(17.502*T104/(240.97+T104))</f>
        <v>0</v>
      </c>
      <c r="V104">
        <f>(W104/X104*100)</f>
        <v>0</v>
      </c>
      <c r="W104">
        <f>BZ104*(CE104+CF104)/1000</f>
        <v>0</v>
      </c>
      <c r="X104">
        <f>0.61365*exp(17.502*CG104/(240.97+CG104))</f>
        <v>0</v>
      </c>
      <c r="Y104">
        <f>(U104-BZ104*(CE104+CF104)/1000)</f>
        <v>0</v>
      </c>
      <c r="Z104">
        <f>(-H104*44100)</f>
        <v>0</v>
      </c>
      <c r="AA104">
        <f>2*29.3*O104*0.92*(CG104-T104)</f>
        <v>0</v>
      </c>
      <c r="AB104">
        <f>2*0.95*5.67E-8*(((CG104+$B$7)+273)^4-(T104+273)^4)</f>
        <v>0</v>
      </c>
      <c r="AC104">
        <f>R104+AB104+Z104+AA104</f>
        <v>0</v>
      </c>
      <c r="AD104">
        <v>5</v>
      </c>
      <c r="AE104">
        <v>1</v>
      </c>
      <c r="AF104">
        <f>IF(AD104*$H$13&gt;=AH104,1.0,(AH104/(AH104-AD104*$H$13)))</f>
        <v>0</v>
      </c>
      <c r="AG104">
        <f>(AF104-1)*100</f>
        <v>0</v>
      </c>
      <c r="AH104">
        <f>MAX(0,($B$13+$C$13*CL104)/(1+$D$13*CL104)*CE104/(CG104+273)*$E$13)</f>
        <v>0</v>
      </c>
      <c r="AI104" t="s">
        <v>295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295</v>
      </c>
      <c r="AP104">
        <v>0</v>
      </c>
      <c r="AQ104">
        <v>0</v>
      </c>
      <c r="AR104">
        <f>1-AP104/AQ104</f>
        <v>0</v>
      </c>
      <c r="AS104">
        <v>0.5</v>
      </c>
      <c r="AT104">
        <f>BP104</f>
        <v>0</v>
      </c>
      <c r="AU104">
        <f>I104</f>
        <v>0</v>
      </c>
      <c r="AV104">
        <f>AR104*AS104*AT104</f>
        <v>0</v>
      </c>
      <c r="AW104">
        <f>BB104/AQ104</f>
        <v>0</v>
      </c>
      <c r="AX104">
        <f>(AU104-AN104)/AT104</f>
        <v>0</v>
      </c>
      <c r="AY104">
        <f>(AK104-AQ104)/AQ104</f>
        <v>0</v>
      </c>
      <c r="AZ104" t="s">
        <v>295</v>
      </c>
      <c r="BA104">
        <v>0</v>
      </c>
      <c r="BB104">
        <f>AQ104-BA104</f>
        <v>0</v>
      </c>
      <c r="BC104">
        <f>(AQ104-AP104)/(AQ104-BA104)</f>
        <v>0</v>
      </c>
      <c r="BD104">
        <f>(AK104-AQ104)/(AK104-BA104)</f>
        <v>0</v>
      </c>
      <c r="BE104">
        <f>(AQ104-AP104)/(AQ104-AJ104)</f>
        <v>0</v>
      </c>
      <c r="BF104">
        <f>(AK104-AQ104)/(AK104-AJ104)</f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f>$B$11*CM104+$C$11*CN104+$F$11*CO104*(1-CR104)</f>
        <v>0</v>
      </c>
      <c r="BP104">
        <f>BO104*BQ104</f>
        <v>0</v>
      </c>
      <c r="BQ104">
        <f>($B$11*$D$9+$C$11*$D$9+$F$11*((DB104+CT104)/MAX(DB104+CT104+DC104, 0.1)*$I$9+DC104/MAX(DB104+CT104+DC104, 0.1)*$J$9))/($B$11+$C$11+$F$11)</f>
        <v>0</v>
      </c>
      <c r="BR104">
        <f>($B$11*$K$9+$C$11*$K$9+$F$11*((DB104+CT104)/MAX(DB104+CT104+DC104, 0.1)*$P$9+DC104/MAX(DB104+CT104+DC104, 0.1)*$Q$9))/($B$11+$C$11+$F$11)</f>
        <v>0</v>
      </c>
      <c r="BS104">
        <v>6</v>
      </c>
      <c r="BT104">
        <v>0.5</v>
      </c>
      <c r="BU104" t="s">
        <v>296</v>
      </c>
      <c r="BV104">
        <v>2</v>
      </c>
      <c r="BW104">
        <v>1621628244.1</v>
      </c>
      <c r="BX104">
        <v>399.204</v>
      </c>
      <c r="BY104">
        <v>419.973</v>
      </c>
      <c r="BZ104">
        <v>12.7437666666667</v>
      </c>
      <c r="CA104">
        <v>0.388065666666667</v>
      </c>
      <c r="CB104">
        <v>390.961666666667</v>
      </c>
      <c r="CC104">
        <v>12.5333333333333</v>
      </c>
      <c r="CD104">
        <v>599.929333333333</v>
      </c>
      <c r="CE104">
        <v>101.206666666667</v>
      </c>
      <c r="CF104">
        <v>0.0569708666666667</v>
      </c>
      <c r="CG104">
        <v>39.1573666666667</v>
      </c>
      <c r="CH104">
        <v>36.2116666666667</v>
      </c>
      <c r="CI104">
        <v>999.9</v>
      </c>
      <c r="CJ104">
        <v>0</v>
      </c>
      <c r="CK104">
        <v>0</v>
      </c>
      <c r="CL104">
        <v>9993.33333333333</v>
      </c>
      <c r="CM104">
        <v>0</v>
      </c>
      <c r="CN104">
        <v>2.43122</v>
      </c>
      <c r="CO104">
        <v>599.962333333333</v>
      </c>
      <c r="CP104">
        <v>0.932991333333333</v>
      </c>
      <c r="CQ104">
        <v>0.0670087666666667</v>
      </c>
      <c r="CR104">
        <v>0</v>
      </c>
      <c r="CS104">
        <v>864.163666666667</v>
      </c>
      <c r="CT104">
        <v>4.99951</v>
      </c>
      <c r="CU104">
        <v>5113.22666666667</v>
      </c>
      <c r="CV104">
        <v>4813.78333333333</v>
      </c>
      <c r="CW104">
        <v>37.0206666666667</v>
      </c>
      <c r="CX104">
        <v>39.958</v>
      </c>
      <c r="CY104">
        <v>38.937</v>
      </c>
      <c r="CZ104">
        <v>39.937</v>
      </c>
      <c r="DA104">
        <v>40.562</v>
      </c>
      <c r="DB104">
        <v>555.093333333333</v>
      </c>
      <c r="DC104">
        <v>39.87</v>
      </c>
      <c r="DD104">
        <v>0</v>
      </c>
      <c r="DE104">
        <v>1621628249.1</v>
      </c>
      <c r="DF104">
        <v>0</v>
      </c>
      <c r="DG104">
        <v>864.76176</v>
      </c>
      <c r="DH104">
        <v>-5.86346153392892</v>
      </c>
      <c r="DI104">
        <v>-25.2730769338068</v>
      </c>
      <c r="DJ104">
        <v>5116.2116</v>
      </c>
      <c r="DK104">
        <v>15</v>
      </c>
      <c r="DL104">
        <v>1621626892</v>
      </c>
      <c r="DM104" t="s">
        <v>297</v>
      </c>
      <c r="DN104">
        <v>1621626875.5</v>
      </c>
      <c r="DO104">
        <v>1621626892</v>
      </c>
      <c r="DP104">
        <v>2</v>
      </c>
      <c r="DQ104">
        <v>-0.088</v>
      </c>
      <c r="DR104">
        <v>0.038</v>
      </c>
      <c r="DS104">
        <v>8.382</v>
      </c>
      <c r="DT104">
        <v>0.051</v>
      </c>
      <c r="DU104">
        <v>420</v>
      </c>
      <c r="DV104">
        <v>0</v>
      </c>
      <c r="DW104">
        <v>0.49</v>
      </c>
      <c r="DX104">
        <v>0.06</v>
      </c>
      <c r="DY104">
        <v>-20.8800243902439</v>
      </c>
      <c r="DZ104">
        <v>0.380464808362358</v>
      </c>
      <c r="EA104">
        <v>0.118709900095677</v>
      </c>
      <c r="EB104">
        <v>1</v>
      </c>
      <c r="EC104">
        <v>864.982393939394</v>
      </c>
      <c r="ED104">
        <v>-4.88601453562231</v>
      </c>
      <c r="EE104">
        <v>0.502321998588853</v>
      </c>
      <c r="EF104">
        <v>1</v>
      </c>
      <c r="EG104">
        <v>12.3102634146341</v>
      </c>
      <c r="EH104">
        <v>0.319576306620181</v>
      </c>
      <c r="EI104">
        <v>0.0319079220692808</v>
      </c>
      <c r="EJ104">
        <v>0</v>
      </c>
      <c r="EK104">
        <v>2</v>
      </c>
      <c r="EL104">
        <v>3</v>
      </c>
      <c r="EM104" t="s">
        <v>298</v>
      </c>
      <c r="EN104">
        <v>100</v>
      </c>
      <c r="EO104">
        <v>100</v>
      </c>
      <c r="EP104">
        <v>8.242</v>
      </c>
      <c r="EQ104">
        <v>0.2105</v>
      </c>
      <c r="ER104">
        <v>5.07444362199048</v>
      </c>
      <c r="ES104">
        <v>0.0095515401478521</v>
      </c>
      <c r="ET104">
        <v>-4.08282145803731e-06</v>
      </c>
      <c r="EU104">
        <v>9.61633180237613e-10</v>
      </c>
      <c r="EV104">
        <v>0.0475103132414239</v>
      </c>
      <c r="EW104">
        <v>0.00964955815971448</v>
      </c>
      <c r="EX104">
        <v>0.000351754833574242</v>
      </c>
      <c r="EY104">
        <v>-6.74969522547015e-06</v>
      </c>
      <c r="EZ104">
        <v>-4</v>
      </c>
      <c r="FA104">
        <v>2054</v>
      </c>
      <c r="FB104">
        <v>1</v>
      </c>
      <c r="FC104">
        <v>24</v>
      </c>
      <c r="FD104">
        <v>22.8</v>
      </c>
      <c r="FE104">
        <v>22.6</v>
      </c>
      <c r="FF104">
        <v>2</v>
      </c>
      <c r="FG104">
        <v>636.533</v>
      </c>
      <c r="FH104">
        <v>385.805</v>
      </c>
      <c r="FI104">
        <v>46.9811</v>
      </c>
      <c r="FJ104">
        <v>26.3464</v>
      </c>
      <c r="FK104">
        <v>30.001</v>
      </c>
      <c r="FL104">
        <v>25.9715</v>
      </c>
      <c r="FM104">
        <v>25.957</v>
      </c>
      <c r="FN104">
        <v>21.0077</v>
      </c>
      <c r="FO104">
        <v>100</v>
      </c>
      <c r="FP104">
        <v>0</v>
      </c>
      <c r="FQ104">
        <v>48</v>
      </c>
      <c r="FR104">
        <v>420</v>
      </c>
      <c r="FS104">
        <v>0</v>
      </c>
      <c r="FT104">
        <v>100.206</v>
      </c>
      <c r="FU104">
        <v>100.571</v>
      </c>
    </row>
    <row r="105" spans="1:177">
      <c r="A105">
        <v>89</v>
      </c>
      <c r="B105">
        <v>1621628260.1</v>
      </c>
      <c r="C105">
        <v>1320.09999990463</v>
      </c>
      <c r="D105" t="s">
        <v>476</v>
      </c>
      <c r="E105" t="s">
        <v>477</v>
      </c>
      <c r="G105">
        <v>1621628259.1</v>
      </c>
      <c r="H105">
        <f>CD105*AF105*(BZ105-CA105)/(100*BS105*(1000-AF105*BZ105))</f>
        <v>0</v>
      </c>
      <c r="I105">
        <f>CD105*AF105*(BY105-BX105*(1000-AF105*CA105)/(1000-AF105*BZ105))/(100*BS105)</f>
        <v>0</v>
      </c>
      <c r="J105">
        <f>BX105 - IF(AF105&gt;1, I105*BS105*100.0/(AH105*CL105), 0)</f>
        <v>0</v>
      </c>
      <c r="K105">
        <f>((Q105-H105/2)*J105-I105)/(Q105+H105/2)</f>
        <v>0</v>
      </c>
      <c r="L105">
        <f>K105*(CE105+CF105)/1000.0</f>
        <v>0</v>
      </c>
      <c r="M105">
        <f>(BX105 - IF(AF105&gt;1, I105*BS105*100.0/(AH105*CL105), 0))*(CE105+CF105)/1000.0</f>
        <v>0</v>
      </c>
      <c r="N105">
        <f>2.0/((1/P105-1/O105)+SIGN(P105)*SQRT((1/P105-1/O105)*(1/P105-1/O105) + 4*BT105/((BT105+1)*(BT105+1))*(2*1/P105*1/O105-1/O105*1/O105)))</f>
        <v>0</v>
      </c>
      <c r="O105">
        <f>IF(LEFT(BU105,1)&lt;&gt;"0",IF(LEFT(BU105,1)="1",3.0,BV105),$D$5+$E$5*(CL105*CE105/($K$5*1000))+$F$5*(CL105*CE105/($K$5*1000))*MAX(MIN(BS105,$J$5),$I$5)*MAX(MIN(BS105,$J$5),$I$5)+$G$5*MAX(MIN(BS105,$J$5),$I$5)*(CL105*CE105/($K$5*1000))+$H$5*(CL105*CE105/($K$5*1000))*(CL105*CE105/($K$5*1000)))</f>
        <v>0</v>
      </c>
      <c r="P105">
        <f>H105*(1000-(1000*0.61365*exp(17.502*T105/(240.97+T105))/(CE105+CF105)+BZ105)/2)/(1000*0.61365*exp(17.502*T105/(240.97+T105))/(CE105+CF105)-BZ105)</f>
        <v>0</v>
      </c>
      <c r="Q105">
        <f>1/((BT105+1)/(N105/1.6)+1/(O105/1.37)) + BT105/((BT105+1)/(N105/1.6) + BT105/(O105/1.37))</f>
        <v>0</v>
      </c>
      <c r="R105">
        <f>(BP105*BR105)</f>
        <v>0</v>
      </c>
      <c r="S105">
        <f>(CG105+(R105+2*0.95*5.67E-8*(((CG105+$B$7)+273)^4-(CG105+273)^4)-44100*H105)/(1.84*29.3*O105+8*0.95*5.67E-8*(CG105+273)^3))</f>
        <v>0</v>
      </c>
      <c r="T105">
        <f>($C$7*CH105+$D$7*CI105+$E$7*S105)</f>
        <v>0</v>
      </c>
      <c r="U105">
        <f>0.61365*exp(17.502*T105/(240.97+T105))</f>
        <v>0</v>
      </c>
      <c r="V105">
        <f>(W105/X105*100)</f>
        <v>0</v>
      </c>
      <c r="W105">
        <f>BZ105*(CE105+CF105)/1000</f>
        <v>0</v>
      </c>
      <c r="X105">
        <f>0.61365*exp(17.502*CG105/(240.97+CG105))</f>
        <v>0</v>
      </c>
      <c r="Y105">
        <f>(U105-BZ105*(CE105+CF105)/1000)</f>
        <v>0</v>
      </c>
      <c r="Z105">
        <f>(-H105*44100)</f>
        <v>0</v>
      </c>
      <c r="AA105">
        <f>2*29.3*O105*0.92*(CG105-T105)</f>
        <v>0</v>
      </c>
      <c r="AB105">
        <f>2*0.95*5.67E-8*(((CG105+$B$7)+273)^4-(T105+273)^4)</f>
        <v>0</v>
      </c>
      <c r="AC105">
        <f>R105+AB105+Z105+AA105</f>
        <v>0</v>
      </c>
      <c r="AD105">
        <v>4</v>
      </c>
      <c r="AE105">
        <v>1</v>
      </c>
      <c r="AF105">
        <f>IF(AD105*$H$13&gt;=AH105,1.0,(AH105/(AH105-AD105*$H$13)))</f>
        <v>0</v>
      </c>
      <c r="AG105">
        <f>(AF105-1)*100</f>
        <v>0</v>
      </c>
      <c r="AH105">
        <f>MAX(0,($B$13+$C$13*CL105)/(1+$D$13*CL105)*CE105/(CG105+273)*$E$13)</f>
        <v>0</v>
      </c>
      <c r="AI105" t="s">
        <v>295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295</v>
      </c>
      <c r="AP105">
        <v>0</v>
      </c>
      <c r="AQ105">
        <v>0</v>
      </c>
      <c r="AR105">
        <f>1-AP105/AQ105</f>
        <v>0</v>
      </c>
      <c r="AS105">
        <v>0.5</v>
      </c>
      <c r="AT105">
        <f>BP105</f>
        <v>0</v>
      </c>
      <c r="AU105">
        <f>I105</f>
        <v>0</v>
      </c>
      <c r="AV105">
        <f>AR105*AS105*AT105</f>
        <v>0</v>
      </c>
      <c r="AW105">
        <f>BB105/AQ105</f>
        <v>0</v>
      </c>
      <c r="AX105">
        <f>(AU105-AN105)/AT105</f>
        <v>0</v>
      </c>
      <c r="AY105">
        <f>(AK105-AQ105)/AQ105</f>
        <v>0</v>
      </c>
      <c r="AZ105" t="s">
        <v>295</v>
      </c>
      <c r="BA105">
        <v>0</v>
      </c>
      <c r="BB105">
        <f>AQ105-BA105</f>
        <v>0</v>
      </c>
      <c r="BC105">
        <f>(AQ105-AP105)/(AQ105-BA105)</f>
        <v>0</v>
      </c>
      <c r="BD105">
        <f>(AK105-AQ105)/(AK105-BA105)</f>
        <v>0</v>
      </c>
      <c r="BE105">
        <f>(AQ105-AP105)/(AQ105-AJ105)</f>
        <v>0</v>
      </c>
      <c r="BF105">
        <f>(AK105-AQ105)/(AK105-AJ105)</f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f>$B$11*CM105+$C$11*CN105+$F$11*CO105*(1-CR105)</f>
        <v>0</v>
      </c>
      <c r="BP105">
        <f>BO105*BQ105</f>
        <v>0</v>
      </c>
      <c r="BQ105">
        <f>($B$11*$D$9+$C$11*$D$9+$F$11*((DB105+CT105)/MAX(DB105+CT105+DC105, 0.1)*$I$9+DC105/MAX(DB105+CT105+DC105, 0.1)*$J$9))/($B$11+$C$11+$F$11)</f>
        <v>0</v>
      </c>
      <c r="BR105">
        <f>($B$11*$K$9+$C$11*$K$9+$F$11*((DB105+CT105)/MAX(DB105+CT105+DC105, 0.1)*$P$9+DC105/MAX(DB105+CT105+DC105, 0.1)*$Q$9))/($B$11+$C$11+$F$11)</f>
        <v>0</v>
      </c>
      <c r="BS105">
        <v>6</v>
      </c>
      <c r="BT105">
        <v>0.5</v>
      </c>
      <c r="BU105" t="s">
        <v>296</v>
      </c>
      <c r="BV105">
        <v>2</v>
      </c>
      <c r="BW105">
        <v>1621628259.1</v>
      </c>
      <c r="BX105">
        <v>399.283333333333</v>
      </c>
      <c r="BY105">
        <v>419.86</v>
      </c>
      <c r="BZ105">
        <v>12.8092</v>
      </c>
      <c r="CA105">
        <v>0.387629666666667</v>
      </c>
      <c r="CB105">
        <v>391.040666666667</v>
      </c>
      <c r="CC105">
        <v>12.5978333333333</v>
      </c>
      <c r="CD105">
        <v>600.021</v>
      </c>
      <c r="CE105">
        <v>101.207</v>
      </c>
      <c r="CF105">
        <v>0.0564623333333333</v>
      </c>
      <c r="CG105">
        <v>39.3166</v>
      </c>
      <c r="CH105">
        <v>36.5162333333333</v>
      </c>
      <c r="CI105">
        <v>999.9</v>
      </c>
      <c r="CJ105">
        <v>0</v>
      </c>
      <c r="CK105">
        <v>0</v>
      </c>
      <c r="CL105">
        <v>10096.6666666667</v>
      </c>
      <c r="CM105">
        <v>0</v>
      </c>
      <c r="CN105">
        <v>2.46514666666667</v>
      </c>
      <c r="CO105">
        <v>599.963</v>
      </c>
      <c r="CP105">
        <v>0.932974</v>
      </c>
      <c r="CQ105">
        <v>0.0670264</v>
      </c>
      <c r="CR105">
        <v>0</v>
      </c>
      <c r="CS105">
        <v>862.857666666667</v>
      </c>
      <c r="CT105">
        <v>4.99951</v>
      </c>
      <c r="CU105">
        <v>5105.91</v>
      </c>
      <c r="CV105">
        <v>4813.76333333333</v>
      </c>
      <c r="CW105">
        <v>37.104</v>
      </c>
      <c r="CX105">
        <v>40</v>
      </c>
      <c r="CY105">
        <v>38.937</v>
      </c>
      <c r="CZ105">
        <v>39.937</v>
      </c>
      <c r="DA105">
        <v>40.625</v>
      </c>
      <c r="DB105">
        <v>555.086666666667</v>
      </c>
      <c r="DC105">
        <v>39.88</v>
      </c>
      <c r="DD105">
        <v>0</v>
      </c>
      <c r="DE105">
        <v>1621628264.1</v>
      </c>
      <c r="DF105">
        <v>0</v>
      </c>
      <c r="DG105">
        <v>863.394192307692</v>
      </c>
      <c r="DH105">
        <v>-5.34252992858234</v>
      </c>
      <c r="DI105">
        <v>-29.5439316002651</v>
      </c>
      <c r="DJ105">
        <v>5109.26307692308</v>
      </c>
      <c r="DK105">
        <v>15</v>
      </c>
      <c r="DL105">
        <v>1621626892</v>
      </c>
      <c r="DM105" t="s">
        <v>297</v>
      </c>
      <c r="DN105">
        <v>1621626875.5</v>
      </c>
      <c r="DO105">
        <v>1621626892</v>
      </c>
      <c r="DP105">
        <v>2</v>
      </c>
      <c r="DQ105">
        <v>-0.088</v>
      </c>
      <c r="DR105">
        <v>0.038</v>
      </c>
      <c r="DS105">
        <v>8.382</v>
      </c>
      <c r="DT105">
        <v>0.051</v>
      </c>
      <c r="DU105">
        <v>420</v>
      </c>
      <c r="DV105">
        <v>0</v>
      </c>
      <c r="DW105">
        <v>0.49</v>
      </c>
      <c r="DX105">
        <v>0.06</v>
      </c>
      <c r="DY105">
        <v>-20.7677048780488</v>
      </c>
      <c r="DZ105">
        <v>0.352013937282209</v>
      </c>
      <c r="EA105">
        <v>0.119661987262943</v>
      </c>
      <c r="EB105">
        <v>1</v>
      </c>
      <c r="EC105">
        <v>863.640454545455</v>
      </c>
      <c r="ED105">
        <v>-5.75630862841172</v>
      </c>
      <c r="EE105">
        <v>0.579803733297757</v>
      </c>
      <c r="EF105">
        <v>1</v>
      </c>
      <c r="EG105">
        <v>12.3892195121951</v>
      </c>
      <c r="EH105">
        <v>0.305345644599312</v>
      </c>
      <c r="EI105">
        <v>0.0310305217134813</v>
      </c>
      <c r="EJ105">
        <v>0</v>
      </c>
      <c r="EK105">
        <v>2</v>
      </c>
      <c r="EL105">
        <v>3</v>
      </c>
      <c r="EM105" t="s">
        <v>298</v>
      </c>
      <c r="EN105">
        <v>100</v>
      </c>
      <c r="EO105">
        <v>100</v>
      </c>
      <c r="EP105">
        <v>8.242</v>
      </c>
      <c r="EQ105">
        <v>0.2114</v>
      </c>
      <c r="ER105">
        <v>5.07444362199048</v>
      </c>
      <c r="ES105">
        <v>0.0095515401478521</v>
      </c>
      <c r="ET105">
        <v>-4.08282145803731e-06</v>
      </c>
      <c r="EU105">
        <v>9.61633180237613e-10</v>
      </c>
      <c r="EV105">
        <v>0.0475103132414239</v>
      </c>
      <c r="EW105">
        <v>0.00964955815971448</v>
      </c>
      <c r="EX105">
        <v>0.000351754833574242</v>
      </c>
      <c r="EY105">
        <v>-6.74969522547015e-06</v>
      </c>
      <c r="EZ105">
        <v>-4</v>
      </c>
      <c r="FA105">
        <v>2054</v>
      </c>
      <c r="FB105">
        <v>1</v>
      </c>
      <c r="FC105">
        <v>24</v>
      </c>
      <c r="FD105">
        <v>23.1</v>
      </c>
      <c r="FE105">
        <v>22.8</v>
      </c>
      <c r="FF105">
        <v>2</v>
      </c>
      <c r="FG105">
        <v>638.174</v>
      </c>
      <c r="FH105">
        <v>385.775</v>
      </c>
      <c r="FI105">
        <v>47.1263</v>
      </c>
      <c r="FJ105">
        <v>26.382</v>
      </c>
      <c r="FK105">
        <v>30.0008</v>
      </c>
      <c r="FL105">
        <v>25.9976</v>
      </c>
      <c r="FM105">
        <v>25.9847</v>
      </c>
      <c r="FN105">
        <v>21.0106</v>
      </c>
      <c r="FO105">
        <v>100</v>
      </c>
      <c r="FP105">
        <v>0</v>
      </c>
      <c r="FQ105">
        <v>48</v>
      </c>
      <c r="FR105">
        <v>420</v>
      </c>
      <c r="FS105">
        <v>0</v>
      </c>
      <c r="FT105">
        <v>100.201</v>
      </c>
      <c r="FU105">
        <v>100.569</v>
      </c>
    </row>
    <row r="106" spans="1:177">
      <c r="A106">
        <v>90</v>
      </c>
      <c r="B106">
        <v>1621628275.1</v>
      </c>
      <c r="C106">
        <v>1335.09999990463</v>
      </c>
      <c r="D106" t="s">
        <v>478</v>
      </c>
      <c r="E106" t="s">
        <v>479</v>
      </c>
      <c r="G106">
        <v>1621628274.1</v>
      </c>
      <c r="H106">
        <f>CD106*AF106*(BZ106-CA106)/(100*BS106*(1000-AF106*BZ106))</f>
        <v>0</v>
      </c>
      <c r="I106">
        <f>CD106*AF106*(BY106-BX106*(1000-AF106*CA106)/(1000-AF106*BZ106))/(100*BS106)</f>
        <v>0</v>
      </c>
      <c r="J106">
        <f>BX106 - IF(AF106&gt;1, I106*BS106*100.0/(AH106*CL106), 0)</f>
        <v>0</v>
      </c>
      <c r="K106">
        <f>((Q106-H106/2)*J106-I106)/(Q106+H106/2)</f>
        <v>0</v>
      </c>
      <c r="L106">
        <f>K106*(CE106+CF106)/1000.0</f>
        <v>0</v>
      </c>
      <c r="M106">
        <f>(BX106 - IF(AF106&gt;1, I106*BS106*100.0/(AH106*CL106), 0))*(CE106+CF106)/1000.0</f>
        <v>0</v>
      </c>
      <c r="N106">
        <f>2.0/((1/P106-1/O106)+SIGN(P106)*SQRT((1/P106-1/O106)*(1/P106-1/O106) + 4*BT106/((BT106+1)*(BT106+1))*(2*1/P106*1/O106-1/O106*1/O106)))</f>
        <v>0</v>
      </c>
      <c r="O106">
        <f>IF(LEFT(BU106,1)&lt;&gt;"0",IF(LEFT(BU106,1)="1",3.0,BV106),$D$5+$E$5*(CL106*CE106/($K$5*1000))+$F$5*(CL106*CE106/($K$5*1000))*MAX(MIN(BS106,$J$5),$I$5)*MAX(MIN(BS106,$J$5),$I$5)+$G$5*MAX(MIN(BS106,$J$5),$I$5)*(CL106*CE106/($K$5*1000))+$H$5*(CL106*CE106/($K$5*1000))*(CL106*CE106/($K$5*1000)))</f>
        <v>0</v>
      </c>
      <c r="P106">
        <f>H106*(1000-(1000*0.61365*exp(17.502*T106/(240.97+T106))/(CE106+CF106)+BZ106)/2)/(1000*0.61365*exp(17.502*T106/(240.97+T106))/(CE106+CF106)-BZ106)</f>
        <v>0</v>
      </c>
      <c r="Q106">
        <f>1/((BT106+1)/(N106/1.6)+1/(O106/1.37)) + BT106/((BT106+1)/(N106/1.6) + BT106/(O106/1.37))</f>
        <v>0</v>
      </c>
      <c r="R106">
        <f>(BP106*BR106)</f>
        <v>0</v>
      </c>
      <c r="S106">
        <f>(CG106+(R106+2*0.95*5.67E-8*(((CG106+$B$7)+273)^4-(CG106+273)^4)-44100*H106)/(1.84*29.3*O106+8*0.95*5.67E-8*(CG106+273)^3))</f>
        <v>0</v>
      </c>
      <c r="T106">
        <f>($C$7*CH106+$D$7*CI106+$E$7*S106)</f>
        <v>0</v>
      </c>
      <c r="U106">
        <f>0.61365*exp(17.502*T106/(240.97+T106))</f>
        <v>0</v>
      </c>
      <c r="V106">
        <f>(W106/X106*100)</f>
        <v>0</v>
      </c>
      <c r="W106">
        <f>BZ106*(CE106+CF106)/1000</f>
        <v>0</v>
      </c>
      <c r="X106">
        <f>0.61365*exp(17.502*CG106/(240.97+CG106))</f>
        <v>0</v>
      </c>
      <c r="Y106">
        <f>(U106-BZ106*(CE106+CF106)/1000)</f>
        <v>0</v>
      </c>
      <c r="Z106">
        <f>(-H106*44100)</f>
        <v>0</v>
      </c>
      <c r="AA106">
        <f>2*29.3*O106*0.92*(CG106-T106)</f>
        <v>0</v>
      </c>
      <c r="AB106">
        <f>2*0.95*5.67E-8*(((CG106+$B$7)+273)^4-(T106+273)^4)</f>
        <v>0</v>
      </c>
      <c r="AC106">
        <f>R106+AB106+Z106+AA106</f>
        <v>0</v>
      </c>
      <c r="AD106">
        <v>4</v>
      </c>
      <c r="AE106">
        <v>1</v>
      </c>
      <c r="AF106">
        <f>IF(AD106*$H$13&gt;=AH106,1.0,(AH106/(AH106-AD106*$H$13)))</f>
        <v>0</v>
      </c>
      <c r="AG106">
        <f>(AF106-1)*100</f>
        <v>0</v>
      </c>
      <c r="AH106">
        <f>MAX(0,($B$13+$C$13*CL106)/(1+$D$13*CL106)*CE106/(CG106+273)*$E$13)</f>
        <v>0</v>
      </c>
      <c r="AI106" t="s">
        <v>295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295</v>
      </c>
      <c r="AP106">
        <v>0</v>
      </c>
      <c r="AQ106">
        <v>0</v>
      </c>
      <c r="AR106">
        <f>1-AP106/AQ106</f>
        <v>0</v>
      </c>
      <c r="AS106">
        <v>0.5</v>
      </c>
      <c r="AT106">
        <f>BP106</f>
        <v>0</v>
      </c>
      <c r="AU106">
        <f>I106</f>
        <v>0</v>
      </c>
      <c r="AV106">
        <f>AR106*AS106*AT106</f>
        <v>0</v>
      </c>
      <c r="AW106">
        <f>BB106/AQ106</f>
        <v>0</v>
      </c>
      <c r="AX106">
        <f>(AU106-AN106)/AT106</f>
        <v>0</v>
      </c>
      <c r="AY106">
        <f>(AK106-AQ106)/AQ106</f>
        <v>0</v>
      </c>
      <c r="AZ106" t="s">
        <v>295</v>
      </c>
      <c r="BA106">
        <v>0</v>
      </c>
      <c r="BB106">
        <f>AQ106-BA106</f>
        <v>0</v>
      </c>
      <c r="BC106">
        <f>(AQ106-AP106)/(AQ106-BA106)</f>
        <v>0</v>
      </c>
      <c r="BD106">
        <f>(AK106-AQ106)/(AK106-BA106)</f>
        <v>0</v>
      </c>
      <c r="BE106">
        <f>(AQ106-AP106)/(AQ106-AJ106)</f>
        <v>0</v>
      </c>
      <c r="BF106">
        <f>(AK106-AQ106)/(AK106-AJ106)</f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f>$B$11*CM106+$C$11*CN106+$F$11*CO106*(1-CR106)</f>
        <v>0</v>
      </c>
      <c r="BP106">
        <f>BO106*BQ106</f>
        <v>0</v>
      </c>
      <c r="BQ106">
        <f>($B$11*$D$9+$C$11*$D$9+$F$11*((DB106+CT106)/MAX(DB106+CT106+DC106, 0.1)*$I$9+DC106/MAX(DB106+CT106+DC106, 0.1)*$J$9))/($B$11+$C$11+$F$11)</f>
        <v>0</v>
      </c>
      <c r="BR106">
        <f>($B$11*$K$9+$C$11*$K$9+$F$11*((DB106+CT106)/MAX(DB106+CT106+DC106, 0.1)*$P$9+DC106/MAX(DB106+CT106+DC106, 0.1)*$Q$9))/($B$11+$C$11+$F$11)</f>
        <v>0</v>
      </c>
      <c r="BS106">
        <v>6</v>
      </c>
      <c r="BT106">
        <v>0.5</v>
      </c>
      <c r="BU106" t="s">
        <v>296</v>
      </c>
      <c r="BV106">
        <v>2</v>
      </c>
      <c r="BW106">
        <v>1621628274.1</v>
      </c>
      <c r="BX106">
        <v>399.381</v>
      </c>
      <c r="BY106">
        <v>420.042</v>
      </c>
      <c r="BZ106">
        <v>12.7826666666667</v>
      </c>
      <c r="CA106">
        <v>0.387252</v>
      </c>
      <c r="CB106">
        <v>391.137666666667</v>
      </c>
      <c r="CC106">
        <v>12.5716666666667</v>
      </c>
      <c r="CD106">
        <v>600.016333333333</v>
      </c>
      <c r="CE106">
        <v>101.208666666667</v>
      </c>
      <c r="CF106">
        <v>0.0573454666666667</v>
      </c>
      <c r="CG106">
        <v>39.4776333333333</v>
      </c>
      <c r="CH106">
        <v>36.8229333333333</v>
      </c>
      <c r="CI106">
        <v>999.9</v>
      </c>
      <c r="CJ106">
        <v>0</v>
      </c>
      <c r="CK106">
        <v>0</v>
      </c>
      <c r="CL106">
        <v>9990</v>
      </c>
      <c r="CM106">
        <v>0</v>
      </c>
      <c r="CN106">
        <v>2.48776</v>
      </c>
      <c r="CO106">
        <v>599.948666666667</v>
      </c>
      <c r="CP106">
        <v>0.932974</v>
      </c>
      <c r="CQ106">
        <v>0.0670264</v>
      </c>
      <c r="CR106">
        <v>0</v>
      </c>
      <c r="CS106">
        <v>861.680333333333</v>
      </c>
      <c r="CT106">
        <v>4.99951</v>
      </c>
      <c r="CU106">
        <v>5099.81333333333</v>
      </c>
      <c r="CV106">
        <v>4813.64666666667</v>
      </c>
      <c r="CW106">
        <v>37.125</v>
      </c>
      <c r="CX106">
        <v>40</v>
      </c>
      <c r="CY106">
        <v>39.0206666666667</v>
      </c>
      <c r="CZ106">
        <v>40</v>
      </c>
      <c r="DA106">
        <v>40.687</v>
      </c>
      <c r="DB106">
        <v>555.073333333333</v>
      </c>
      <c r="DC106">
        <v>39.88</v>
      </c>
      <c r="DD106">
        <v>0</v>
      </c>
      <c r="DE106">
        <v>1621628279.1</v>
      </c>
      <c r="DF106">
        <v>0</v>
      </c>
      <c r="DG106">
        <v>862.40596</v>
      </c>
      <c r="DH106">
        <v>-5.59300001207605</v>
      </c>
      <c r="DI106">
        <v>-35.680000037227</v>
      </c>
      <c r="DJ106">
        <v>5103.7664</v>
      </c>
      <c r="DK106">
        <v>15</v>
      </c>
      <c r="DL106">
        <v>1621626892</v>
      </c>
      <c r="DM106" t="s">
        <v>297</v>
      </c>
      <c r="DN106">
        <v>1621626875.5</v>
      </c>
      <c r="DO106">
        <v>1621626892</v>
      </c>
      <c r="DP106">
        <v>2</v>
      </c>
      <c r="DQ106">
        <v>-0.088</v>
      </c>
      <c r="DR106">
        <v>0.038</v>
      </c>
      <c r="DS106">
        <v>8.382</v>
      </c>
      <c r="DT106">
        <v>0.051</v>
      </c>
      <c r="DU106">
        <v>420</v>
      </c>
      <c r="DV106">
        <v>0</v>
      </c>
      <c r="DW106">
        <v>0.49</v>
      </c>
      <c r="DX106">
        <v>0.06</v>
      </c>
      <c r="DY106">
        <v>-20.7164195121951</v>
      </c>
      <c r="DZ106">
        <v>0.289045296167206</v>
      </c>
      <c r="EA106">
        <v>0.106228582850362</v>
      </c>
      <c r="EB106">
        <v>1</v>
      </c>
      <c r="EC106">
        <v>862.578060606061</v>
      </c>
      <c r="ED106">
        <v>-3.83008704470548</v>
      </c>
      <c r="EE106">
        <v>0.416467026552754</v>
      </c>
      <c r="EF106">
        <v>1</v>
      </c>
      <c r="EG106">
        <v>12.4088536585366</v>
      </c>
      <c r="EH106">
        <v>-0.131439721254328</v>
      </c>
      <c r="EI106">
        <v>0.0147875375604905</v>
      </c>
      <c r="EJ106">
        <v>0</v>
      </c>
      <c r="EK106">
        <v>2</v>
      </c>
      <c r="EL106">
        <v>3</v>
      </c>
      <c r="EM106" t="s">
        <v>298</v>
      </c>
      <c r="EN106">
        <v>100</v>
      </c>
      <c r="EO106">
        <v>100</v>
      </c>
      <c r="EP106">
        <v>8.244</v>
      </c>
      <c r="EQ106">
        <v>0.211</v>
      </c>
      <c r="ER106">
        <v>5.07444362199048</v>
      </c>
      <c r="ES106">
        <v>0.0095515401478521</v>
      </c>
      <c r="ET106">
        <v>-4.08282145803731e-06</v>
      </c>
      <c r="EU106">
        <v>9.61633180237613e-10</v>
      </c>
      <c r="EV106">
        <v>0.0475103132414239</v>
      </c>
      <c r="EW106">
        <v>0.00964955815971448</v>
      </c>
      <c r="EX106">
        <v>0.000351754833574242</v>
      </c>
      <c r="EY106">
        <v>-6.74969522547015e-06</v>
      </c>
      <c r="EZ106">
        <v>-4</v>
      </c>
      <c r="FA106">
        <v>2054</v>
      </c>
      <c r="FB106">
        <v>1</v>
      </c>
      <c r="FC106">
        <v>24</v>
      </c>
      <c r="FD106">
        <v>23.3</v>
      </c>
      <c r="FE106">
        <v>23.1</v>
      </c>
      <c r="FF106">
        <v>2</v>
      </c>
      <c r="FG106">
        <v>637.61</v>
      </c>
      <c r="FH106">
        <v>385.976</v>
      </c>
      <c r="FI106">
        <v>47.2641</v>
      </c>
      <c r="FJ106">
        <v>26.4176</v>
      </c>
      <c r="FK106">
        <v>30.001</v>
      </c>
      <c r="FL106">
        <v>26.026</v>
      </c>
      <c r="FM106">
        <v>26.0129</v>
      </c>
      <c r="FN106">
        <v>21.0075</v>
      </c>
      <c r="FO106">
        <v>100</v>
      </c>
      <c r="FP106">
        <v>0</v>
      </c>
      <c r="FQ106">
        <v>48</v>
      </c>
      <c r="FR106">
        <v>420</v>
      </c>
      <c r="FS106">
        <v>0</v>
      </c>
      <c r="FT106">
        <v>100.197</v>
      </c>
      <c r="FU106">
        <v>100.562</v>
      </c>
    </row>
    <row r="107" spans="1:177">
      <c r="A107">
        <v>91</v>
      </c>
      <c r="B107">
        <v>1621628290.1</v>
      </c>
      <c r="C107">
        <v>1350.09999990463</v>
      </c>
      <c r="D107" t="s">
        <v>480</v>
      </c>
      <c r="E107" t="s">
        <v>481</v>
      </c>
      <c r="G107">
        <v>1621628289.1</v>
      </c>
      <c r="H107">
        <f>CD107*AF107*(BZ107-CA107)/(100*BS107*(1000-AF107*BZ107))</f>
        <v>0</v>
      </c>
      <c r="I107">
        <f>CD107*AF107*(BY107-BX107*(1000-AF107*CA107)/(1000-AF107*BZ107))/(100*BS107)</f>
        <v>0</v>
      </c>
      <c r="J107">
        <f>BX107 - IF(AF107&gt;1, I107*BS107*100.0/(AH107*CL107), 0)</f>
        <v>0</v>
      </c>
      <c r="K107">
        <f>((Q107-H107/2)*J107-I107)/(Q107+H107/2)</f>
        <v>0</v>
      </c>
      <c r="L107">
        <f>K107*(CE107+CF107)/1000.0</f>
        <v>0</v>
      </c>
      <c r="M107">
        <f>(BX107 - IF(AF107&gt;1, I107*BS107*100.0/(AH107*CL107), 0))*(CE107+CF107)/1000.0</f>
        <v>0</v>
      </c>
      <c r="N107">
        <f>2.0/((1/P107-1/O107)+SIGN(P107)*SQRT((1/P107-1/O107)*(1/P107-1/O107) + 4*BT107/((BT107+1)*(BT107+1))*(2*1/P107*1/O107-1/O107*1/O107)))</f>
        <v>0</v>
      </c>
      <c r="O107">
        <f>IF(LEFT(BU107,1)&lt;&gt;"0",IF(LEFT(BU107,1)="1",3.0,BV107),$D$5+$E$5*(CL107*CE107/($K$5*1000))+$F$5*(CL107*CE107/($K$5*1000))*MAX(MIN(BS107,$J$5),$I$5)*MAX(MIN(BS107,$J$5),$I$5)+$G$5*MAX(MIN(BS107,$J$5),$I$5)*(CL107*CE107/($K$5*1000))+$H$5*(CL107*CE107/($K$5*1000))*(CL107*CE107/($K$5*1000)))</f>
        <v>0</v>
      </c>
      <c r="P107">
        <f>H107*(1000-(1000*0.61365*exp(17.502*T107/(240.97+T107))/(CE107+CF107)+BZ107)/2)/(1000*0.61365*exp(17.502*T107/(240.97+T107))/(CE107+CF107)-BZ107)</f>
        <v>0</v>
      </c>
      <c r="Q107">
        <f>1/((BT107+1)/(N107/1.6)+1/(O107/1.37)) + BT107/((BT107+1)/(N107/1.6) + BT107/(O107/1.37))</f>
        <v>0</v>
      </c>
      <c r="R107">
        <f>(BP107*BR107)</f>
        <v>0</v>
      </c>
      <c r="S107">
        <f>(CG107+(R107+2*0.95*5.67E-8*(((CG107+$B$7)+273)^4-(CG107+273)^4)-44100*H107)/(1.84*29.3*O107+8*0.95*5.67E-8*(CG107+273)^3))</f>
        <v>0</v>
      </c>
      <c r="T107">
        <f>($C$7*CH107+$D$7*CI107+$E$7*S107)</f>
        <v>0</v>
      </c>
      <c r="U107">
        <f>0.61365*exp(17.502*T107/(240.97+T107))</f>
        <v>0</v>
      </c>
      <c r="V107">
        <f>(W107/X107*100)</f>
        <v>0</v>
      </c>
      <c r="W107">
        <f>BZ107*(CE107+CF107)/1000</f>
        <v>0</v>
      </c>
      <c r="X107">
        <f>0.61365*exp(17.502*CG107/(240.97+CG107))</f>
        <v>0</v>
      </c>
      <c r="Y107">
        <f>(U107-BZ107*(CE107+CF107)/1000)</f>
        <v>0</v>
      </c>
      <c r="Z107">
        <f>(-H107*44100)</f>
        <v>0</v>
      </c>
      <c r="AA107">
        <f>2*29.3*O107*0.92*(CG107-T107)</f>
        <v>0</v>
      </c>
      <c r="AB107">
        <f>2*0.95*5.67E-8*(((CG107+$B$7)+273)^4-(T107+273)^4)</f>
        <v>0</v>
      </c>
      <c r="AC107">
        <f>R107+AB107+Z107+AA107</f>
        <v>0</v>
      </c>
      <c r="AD107">
        <v>5</v>
      </c>
      <c r="AE107">
        <v>1</v>
      </c>
      <c r="AF107">
        <f>IF(AD107*$H$13&gt;=AH107,1.0,(AH107/(AH107-AD107*$H$13)))</f>
        <v>0</v>
      </c>
      <c r="AG107">
        <f>(AF107-1)*100</f>
        <v>0</v>
      </c>
      <c r="AH107">
        <f>MAX(0,($B$13+$C$13*CL107)/(1+$D$13*CL107)*CE107/(CG107+273)*$E$13)</f>
        <v>0</v>
      </c>
      <c r="AI107" t="s">
        <v>295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295</v>
      </c>
      <c r="AP107">
        <v>0</v>
      </c>
      <c r="AQ107">
        <v>0</v>
      </c>
      <c r="AR107">
        <f>1-AP107/AQ107</f>
        <v>0</v>
      </c>
      <c r="AS107">
        <v>0.5</v>
      </c>
      <c r="AT107">
        <f>BP107</f>
        <v>0</v>
      </c>
      <c r="AU107">
        <f>I107</f>
        <v>0</v>
      </c>
      <c r="AV107">
        <f>AR107*AS107*AT107</f>
        <v>0</v>
      </c>
      <c r="AW107">
        <f>BB107/AQ107</f>
        <v>0</v>
      </c>
      <c r="AX107">
        <f>(AU107-AN107)/AT107</f>
        <v>0</v>
      </c>
      <c r="AY107">
        <f>(AK107-AQ107)/AQ107</f>
        <v>0</v>
      </c>
      <c r="AZ107" t="s">
        <v>295</v>
      </c>
      <c r="BA107">
        <v>0</v>
      </c>
      <c r="BB107">
        <f>AQ107-BA107</f>
        <v>0</v>
      </c>
      <c r="BC107">
        <f>(AQ107-AP107)/(AQ107-BA107)</f>
        <v>0</v>
      </c>
      <c r="BD107">
        <f>(AK107-AQ107)/(AK107-BA107)</f>
        <v>0</v>
      </c>
      <c r="BE107">
        <f>(AQ107-AP107)/(AQ107-AJ107)</f>
        <v>0</v>
      </c>
      <c r="BF107">
        <f>(AK107-AQ107)/(AK107-AJ107)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f>$B$11*CM107+$C$11*CN107+$F$11*CO107*(1-CR107)</f>
        <v>0</v>
      </c>
      <c r="BP107">
        <f>BO107*BQ107</f>
        <v>0</v>
      </c>
      <c r="BQ107">
        <f>($B$11*$D$9+$C$11*$D$9+$F$11*((DB107+CT107)/MAX(DB107+CT107+DC107, 0.1)*$I$9+DC107/MAX(DB107+CT107+DC107, 0.1)*$J$9))/($B$11+$C$11+$F$11)</f>
        <v>0</v>
      </c>
      <c r="BR107">
        <f>($B$11*$K$9+$C$11*$K$9+$F$11*((DB107+CT107)/MAX(DB107+CT107+DC107, 0.1)*$P$9+DC107/MAX(DB107+CT107+DC107, 0.1)*$Q$9))/($B$11+$C$11+$F$11)</f>
        <v>0</v>
      </c>
      <c r="BS107">
        <v>6</v>
      </c>
      <c r="BT107">
        <v>0.5</v>
      </c>
      <c r="BU107" t="s">
        <v>296</v>
      </c>
      <c r="BV107">
        <v>2</v>
      </c>
      <c r="BW107">
        <v>1621628289.1</v>
      </c>
      <c r="BX107">
        <v>399.335</v>
      </c>
      <c r="BY107">
        <v>420.088</v>
      </c>
      <c r="BZ107">
        <v>12.8268</v>
      </c>
      <c r="CA107">
        <v>0.387179</v>
      </c>
      <c r="CB107">
        <v>391.092</v>
      </c>
      <c r="CC107">
        <v>12.6151333333333</v>
      </c>
      <c r="CD107">
        <v>599.881666666667</v>
      </c>
      <c r="CE107">
        <v>101.208</v>
      </c>
      <c r="CF107">
        <v>0.0571064666666667</v>
      </c>
      <c r="CG107">
        <v>39.6411</v>
      </c>
      <c r="CH107">
        <v>36.9634333333333</v>
      </c>
      <c r="CI107">
        <v>999.9</v>
      </c>
      <c r="CJ107">
        <v>0</v>
      </c>
      <c r="CK107">
        <v>0</v>
      </c>
      <c r="CL107">
        <v>9970</v>
      </c>
      <c r="CM107">
        <v>0</v>
      </c>
      <c r="CN107">
        <v>2.48776</v>
      </c>
      <c r="CO107">
        <v>600.035333333333</v>
      </c>
      <c r="CP107">
        <v>0.932985666666667</v>
      </c>
      <c r="CQ107">
        <v>0.0670147</v>
      </c>
      <c r="CR107">
        <v>0</v>
      </c>
      <c r="CS107">
        <v>859.301333333333</v>
      </c>
      <c r="CT107">
        <v>4.99951</v>
      </c>
      <c r="CU107">
        <v>5087.26666666667</v>
      </c>
      <c r="CV107">
        <v>4814.36333333333</v>
      </c>
      <c r="CW107">
        <v>37.187</v>
      </c>
      <c r="CX107">
        <v>40.062</v>
      </c>
      <c r="CY107">
        <v>39.062</v>
      </c>
      <c r="CZ107">
        <v>40.062</v>
      </c>
      <c r="DA107">
        <v>40.75</v>
      </c>
      <c r="DB107">
        <v>555.16</v>
      </c>
      <c r="DC107">
        <v>39.88</v>
      </c>
      <c r="DD107">
        <v>0</v>
      </c>
      <c r="DE107">
        <v>1621628294.1</v>
      </c>
      <c r="DF107">
        <v>0</v>
      </c>
      <c r="DG107">
        <v>860.363846153846</v>
      </c>
      <c r="DH107">
        <v>-8.83343589558809</v>
      </c>
      <c r="DI107">
        <v>-52.990769256796</v>
      </c>
      <c r="DJ107">
        <v>5092.52538461538</v>
      </c>
      <c r="DK107">
        <v>15</v>
      </c>
      <c r="DL107">
        <v>1621626892</v>
      </c>
      <c r="DM107" t="s">
        <v>297</v>
      </c>
      <c r="DN107">
        <v>1621626875.5</v>
      </c>
      <c r="DO107">
        <v>1621626892</v>
      </c>
      <c r="DP107">
        <v>2</v>
      </c>
      <c r="DQ107">
        <v>-0.088</v>
      </c>
      <c r="DR107">
        <v>0.038</v>
      </c>
      <c r="DS107">
        <v>8.382</v>
      </c>
      <c r="DT107">
        <v>0.051</v>
      </c>
      <c r="DU107">
        <v>420</v>
      </c>
      <c r="DV107">
        <v>0</v>
      </c>
      <c r="DW107">
        <v>0.49</v>
      </c>
      <c r="DX107">
        <v>0.06</v>
      </c>
      <c r="DY107">
        <v>-20.6566682926829</v>
      </c>
      <c r="DZ107">
        <v>-0.0978397212543563</v>
      </c>
      <c r="EA107">
        <v>0.0931274904765019</v>
      </c>
      <c r="EB107">
        <v>1</v>
      </c>
      <c r="EC107">
        <v>860.798878787879</v>
      </c>
      <c r="ED107">
        <v>-9.3728234598157</v>
      </c>
      <c r="EE107">
        <v>0.902325774590004</v>
      </c>
      <c r="EF107">
        <v>1</v>
      </c>
      <c r="EG107">
        <v>12.4107804878049</v>
      </c>
      <c r="EH107">
        <v>0.146000696864121</v>
      </c>
      <c r="EI107">
        <v>0.0152800877840698</v>
      </c>
      <c r="EJ107">
        <v>0</v>
      </c>
      <c r="EK107">
        <v>2</v>
      </c>
      <c r="EL107">
        <v>3</v>
      </c>
      <c r="EM107" t="s">
        <v>298</v>
      </c>
      <c r="EN107">
        <v>100</v>
      </c>
      <c r="EO107">
        <v>100</v>
      </c>
      <c r="EP107">
        <v>8.244</v>
      </c>
      <c r="EQ107">
        <v>0.2118</v>
      </c>
      <c r="ER107">
        <v>5.07444362199048</v>
      </c>
      <c r="ES107">
        <v>0.0095515401478521</v>
      </c>
      <c r="ET107">
        <v>-4.08282145803731e-06</v>
      </c>
      <c r="EU107">
        <v>9.61633180237613e-10</v>
      </c>
      <c r="EV107">
        <v>0.0475103132414239</v>
      </c>
      <c r="EW107">
        <v>0.00964955815971448</v>
      </c>
      <c r="EX107">
        <v>0.000351754833574242</v>
      </c>
      <c r="EY107">
        <v>-6.74969522547015e-06</v>
      </c>
      <c r="EZ107">
        <v>-4</v>
      </c>
      <c r="FA107">
        <v>2054</v>
      </c>
      <c r="FB107">
        <v>1</v>
      </c>
      <c r="FC107">
        <v>24</v>
      </c>
      <c r="FD107">
        <v>23.6</v>
      </c>
      <c r="FE107">
        <v>23.3</v>
      </c>
      <c r="FF107">
        <v>2</v>
      </c>
      <c r="FG107">
        <v>637.765</v>
      </c>
      <c r="FH107">
        <v>385.728</v>
      </c>
      <c r="FI107">
        <v>47.4053</v>
      </c>
      <c r="FJ107">
        <v>26.4533</v>
      </c>
      <c r="FK107">
        <v>30.001</v>
      </c>
      <c r="FL107">
        <v>26.0521</v>
      </c>
      <c r="FM107">
        <v>26.0411</v>
      </c>
      <c r="FN107">
        <v>21.0083</v>
      </c>
      <c r="FO107">
        <v>100</v>
      </c>
      <c r="FP107">
        <v>0</v>
      </c>
      <c r="FQ107">
        <v>48</v>
      </c>
      <c r="FR107">
        <v>420</v>
      </c>
      <c r="FS107">
        <v>0</v>
      </c>
      <c r="FT107">
        <v>100.194</v>
      </c>
      <c r="FU107">
        <v>100.559</v>
      </c>
    </row>
    <row r="108" spans="1:177">
      <c r="A108">
        <v>92</v>
      </c>
      <c r="B108">
        <v>1621628305.1</v>
      </c>
      <c r="C108">
        <v>1365.09999990463</v>
      </c>
      <c r="D108" t="s">
        <v>482</v>
      </c>
      <c r="E108" t="s">
        <v>483</v>
      </c>
      <c r="G108">
        <v>1621628304.1</v>
      </c>
      <c r="H108">
        <f>CD108*AF108*(BZ108-CA108)/(100*BS108*(1000-AF108*BZ108))</f>
        <v>0</v>
      </c>
      <c r="I108">
        <f>CD108*AF108*(BY108-BX108*(1000-AF108*CA108)/(1000-AF108*BZ108))/(100*BS108)</f>
        <v>0</v>
      </c>
      <c r="J108">
        <f>BX108 - IF(AF108&gt;1, I108*BS108*100.0/(AH108*CL108), 0)</f>
        <v>0</v>
      </c>
      <c r="K108">
        <f>((Q108-H108/2)*J108-I108)/(Q108+H108/2)</f>
        <v>0</v>
      </c>
      <c r="L108">
        <f>K108*(CE108+CF108)/1000.0</f>
        <v>0</v>
      </c>
      <c r="M108">
        <f>(BX108 - IF(AF108&gt;1, I108*BS108*100.0/(AH108*CL108), 0))*(CE108+CF108)/1000.0</f>
        <v>0</v>
      </c>
      <c r="N108">
        <f>2.0/((1/P108-1/O108)+SIGN(P108)*SQRT((1/P108-1/O108)*(1/P108-1/O108) + 4*BT108/((BT108+1)*(BT108+1))*(2*1/P108*1/O108-1/O108*1/O108)))</f>
        <v>0</v>
      </c>
      <c r="O108">
        <f>IF(LEFT(BU108,1)&lt;&gt;"0",IF(LEFT(BU108,1)="1",3.0,BV108),$D$5+$E$5*(CL108*CE108/($K$5*1000))+$F$5*(CL108*CE108/($K$5*1000))*MAX(MIN(BS108,$J$5),$I$5)*MAX(MIN(BS108,$J$5),$I$5)+$G$5*MAX(MIN(BS108,$J$5),$I$5)*(CL108*CE108/($K$5*1000))+$H$5*(CL108*CE108/($K$5*1000))*(CL108*CE108/($K$5*1000)))</f>
        <v>0</v>
      </c>
      <c r="P108">
        <f>H108*(1000-(1000*0.61365*exp(17.502*T108/(240.97+T108))/(CE108+CF108)+BZ108)/2)/(1000*0.61365*exp(17.502*T108/(240.97+T108))/(CE108+CF108)-BZ108)</f>
        <v>0</v>
      </c>
      <c r="Q108">
        <f>1/((BT108+1)/(N108/1.6)+1/(O108/1.37)) + BT108/((BT108+1)/(N108/1.6) + BT108/(O108/1.37))</f>
        <v>0</v>
      </c>
      <c r="R108">
        <f>(BP108*BR108)</f>
        <v>0</v>
      </c>
      <c r="S108">
        <f>(CG108+(R108+2*0.95*5.67E-8*(((CG108+$B$7)+273)^4-(CG108+273)^4)-44100*H108)/(1.84*29.3*O108+8*0.95*5.67E-8*(CG108+273)^3))</f>
        <v>0</v>
      </c>
      <c r="T108">
        <f>($C$7*CH108+$D$7*CI108+$E$7*S108)</f>
        <v>0</v>
      </c>
      <c r="U108">
        <f>0.61365*exp(17.502*T108/(240.97+T108))</f>
        <v>0</v>
      </c>
      <c r="V108">
        <f>(W108/X108*100)</f>
        <v>0</v>
      </c>
      <c r="W108">
        <f>BZ108*(CE108+CF108)/1000</f>
        <v>0</v>
      </c>
      <c r="X108">
        <f>0.61365*exp(17.502*CG108/(240.97+CG108))</f>
        <v>0</v>
      </c>
      <c r="Y108">
        <f>(U108-BZ108*(CE108+CF108)/1000)</f>
        <v>0</v>
      </c>
      <c r="Z108">
        <f>(-H108*44100)</f>
        <v>0</v>
      </c>
      <c r="AA108">
        <f>2*29.3*O108*0.92*(CG108-T108)</f>
        <v>0</v>
      </c>
      <c r="AB108">
        <f>2*0.95*5.67E-8*(((CG108+$B$7)+273)^4-(T108+273)^4)</f>
        <v>0</v>
      </c>
      <c r="AC108">
        <f>R108+AB108+Z108+AA108</f>
        <v>0</v>
      </c>
      <c r="AD108">
        <v>4</v>
      </c>
      <c r="AE108">
        <v>1</v>
      </c>
      <c r="AF108">
        <f>IF(AD108*$H$13&gt;=AH108,1.0,(AH108/(AH108-AD108*$H$13)))</f>
        <v>0</v>
      </c>
      <c r="AG108">
        <f>(AF108-1)*100</f>
        <v>0</v>
      </c>
      <c r="AH108">
        <f>MAX(0,($B$13+$C$13*CL108)/(1+$D$13*CL108)*CE108/(CG108+273)*$E$13)</f>
        <v>0</v>
      </c>
      <c r="AI108" t="s">
        <v>295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295</v>
      </c>
      <c r="AP108">
        <v>0</v>
      </c>
      <c r="AQ108">
        <v>0</v>
      </c>
      <c r="AR108">
        <f>1-AP108/AQ108</f>
        <v>0</v>
      </c>
      <c r="AS108">
        <v>0.5</v>
      </c>
      <c r="AT108">
        <f>BP108</f>
        <v>0</v>
      </c>
      <c r="AU108">
        <f>I108</f>
        <v>0</v>
      </c>
      <c r="AV108">
        <f>AR108*AS108*AT108</f>
        <v>0</v>
      </c>
      <c r="AW108">
        <f>BB108/AQ108</f>
        <v>0</v>
      </c>
      <c r="AX108">
        <f>(AU108-AN108)/AT108</f>
        <v>0</v>
      </c>
      <c r="AY108">
        <f>(AK108-AQ108)/AQ108</f>
        <v>0</v>
      </c>
      <c r="AZ108" t="s">
        <v>295</v>
      </c>
      <c r="BA108">
        <v>0</v>
      </c>
      <c r="BB108">
        <f>AQ108-BA108</f>
        <v>0</v>
      </c>
      <c r="BC108">
        <f>(AQ108-AP108)/(AQ108-BA108)</f>
        <v>0</v>
      </c>
      <c r="BD108">
        <f>(AK108-AQ108)/(AK108-BA108)</f>
        <v>0</v>
      </c>
      <c r="BE108">
        <f>(AQ108-AP108)/(AQ108-AJ108)</f>
        <v>0</v>
      </c>
      <c r="BF108">
        <f>(AK108-AQ108)/(AK108-AJ108)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f>$B$11*CM108+$C$11*CN108+$F$11*CO108*(1-CR108)</f>
        <v>0</v>
      </c>
      <c r="BP108">
        <f>BO108*BQ108</f>
        <v>0</v>
      </c>
      <c r="BQ108">
        <f>($B$11*$D$9+$C$11*$D$9+$F$11*((DB108+CT108)/MAX(DB108+CT108+DC108, 0.1)*$I$9+DC108/MAX(DB108+CT108+DC108, 0.1)*$J$9))/($B$11+$C$11+$F$11)</f>
        <v>0</v>
      </c>
      <c r="BR108">
        <f>($B$11*$K$9+$C$11*$K$9+$F$11*((DB108+CT108)/MAX(DB108+CT108+DC108, 0.1)*$P$9+DC108/MAX(DB108+CT108+DC108, 0.1)*$Q$9))/($B$11+$C$11+$F$11)</f>
        <v>0</v>
      </c>
      <c r="BS108">
        <v>6</v>
      </c>
      <c r="BT108">
        <v>0.5</v>
      </c>
      <c r="BU108" t="s">
        <v>296</v>
      </c>
      <c r="BV108">
        <v>2</v>
      </c>
      <c r="BW108">
        <v>1621628304.1</v>
      </c>
      <c r="BX108">
        <v>399.516</v>
      </c>
      <c r="BY108">
        <v>419.972666666667</v>
      </c>
      <c r="BZ108">
        <v>12.8727</v>
      </c>
      <c r="CA108">
        <v>0.387263333333333</v>
      </c>
      <c r="CB108">
        <v>391.272</v>
      </c>
      <c r="CC108">
        <v>12.6603666666667</v>
      </c>
      <c r="CD108">
        <v>599.934333333333</v>
      </c>
      <c r="CE108">
        <v>101.210666666667</v>
      </c>
      <c r="CF108">
        <v>0.0566805333333333</v>
      </c>
      <c r="CG108">
        <v>39.7957</v>
      </c>
      <c r="CH108">
        <v>37.0989333333333</v>
      </c>
      <c r="CI108">
        <v>999.9</v>
      </c>
      <c r="CJ108">
        <v>0</v>
      </c>
      <c r="CK108">
        <v>0</v>
      </c>
      <c r="CL108">
        <v>9975</v>
      </c>
      <c r="CM108">
        <v>0</v>
      </c>
      <c r="CN108">
        <v>2.43122</v>
      </c>
      <c r="CO108">
        <v>599.921</v>
      </c>
      <c r="CP108">
        <v>0.932974</v>
      </c>
      <c r="CQ108">
        <v>0.0670264</v>
      </c>
      <c r="CR108">
        <v>0</v>
      </c>
      <c r="CS108">
        <v>857.001333333333</v>
      </c>
      <c r="CT108">
        <v>4.99951</v>
      </c>
      <c r="CU108">
        <v>5072.28666666667</v>
      </c>
      <c r="CV108">
        <v>4813.42333333333</v>
      </c>
      <c r="CW108">
        <v>37.25</v>
      </c>
      <c r="CX108">
        <v>40.062</v>
      </c>
      <c r="CY108">
        <v>39.125</v>
      </c>
      <c r="CZ108">
        <v>40.062</v>
      </c>
      <c r="DA108">
        <v>40.812</v>
      </c>
      <c r="DB108">
        <v>555.046666666667</v>
      </c>
      <c r="DC108">
        <v>39.88</v>
      </c>
      <c r="DD108">
        <v>0</v>
      </c>
      <c r="DE108">
        <v>1621628309.1</v>
      </c>
      <c r="DF108">
        <v>0</v>
      </c>
      <c r="DG108">
        <v>857.89848</v>
      </c>
      <c r="DH108">
        <v>-9.25215385202903</v>
      </c>
      <c r="DI108">
        <v>-54.9569232407543</v>
      </c>
      <c r="DJ108">
        <v>5078.4</v>
      </c>
      <c r="DK108">
        <v>15</v>
      </c>
      <c r="DL108">
        <v>1621626892</v>
      </c>
      <c r="DM108" t="s">
        <v>297</v>
      </c>
      <c r="DN108">
        <v>1621626875.5</v>
      </c>
      <c r="DO108">
        <v>1621626892</v>
      </c>
      <c r="DP108">
        <v>2</v>
      </c>
      <c r="DQ108">
        <v>-0.088</v>
      </c>
      <c r="DR108">
        <v>0.038</v>
      </c>
      <c r="DS108">
        <v>8.382</v>
      </c>
      <c r="DT108">
        <v>0.051</v>
      </c>
      <c r="DU108">
        <v>420</v>
      </c>
      <c r="DV108">
        <v>0</v>
      </c>
      <c r="DW108">
        <v>0.49</v>
      </c>
      <c r="DX108">
        <v>0.06</v>
      </c>
      <c r="DY108">
        <v>-20.5734341463415</v>
      </c>
      <c r="DZ108">
        <v>0.626565156794431</v>
      </c>
      <c r="EA108">
        <v>0.108395253720582</v>
      </c>
      <c r="EB108">
        <v>0</v>
      </c>
      <c r="EC108">
        <v>858.404787878788</v>
      </c>
      <c r="ED108">
        <v>-9.71566720189158</v>
      </c>
      <c r="EE108">
        <v>0.93746178128403</v>
      </c>
      <c r="EF108">
        <v>1</v>
      </c>
      <c r="EG108">
        <v>12.4539975609756</v>
      </c>
      <c r="EH108">
        <v>0.201725435540068</v>
      </c>
      <c r="EI108">
        <v>0.0205049962716393</v>
      </c>
      <c r="EJ108">
        <v>0</v>
      </c>
      <c r="EK108">
        <v>1</v>
      </c>
      <c r="EL108">
        <v>3</v>
      </c>
      <c r="EM108" t="s">
        <v>314</v>
      </c>
      <c r="EN108">
        <v>100</v>
      </c>
      <c r="EO108">
        <v>100</v>
      </c>
      <c r="EP108">
        <v>8.244</v>
      </c>
      <c r="EQ108">
        <v>0.2124</v>
      </c>
      <c r="ER108">
        <v>5.07444362199048</v>
      </c>
      <c r="ES108">
        <v>0.0095515401478521</v>
      </c>
      <c r="ET108">
        <v>-4.08282145803731e-06</v>
      </c>
      <c r="EU108">
        <v>9.61633180237613e-10</v>
      </c>
      <c r="EV108">
        <v>0.0475103132414239</v>
      </c>
      <c r="EW108">
        <v>0.00964955815971448</v>
      </c>
      <c r="EX108">
        <v>0.000351754833574242</v>
      </c>
      <c r="EY108">
        <v>-6.74969522547015e-06</v>
      </c>
      <c r="EZ108">
        <v>-4</v>
      </c>
      <c r="FA108">
        <v>2054</v>
      </c>
      <c r="FB108">
        <v>1</v>
      </c>
      <c r="FC108">
        <v>24</v>
      </c>
      <c r="FD108">
        <v>23.8</v>
      </c>
      <c r="FE108">
        <v>23.6</v>
      </c>
      <c r="FF108">
        <v>2</v>
      </c>
      <c r="FG108">
        <v>637.647</v>
      </c>
      <c r="FH108">
        <v>385.577</v>
      </c>
      <c r="FI108">
        <v>47.5355</v>
      </c>
      <c r="FJ108">
        <v>26.4891</v>
      </c>
      <c r="FK108">
        <v>30.001</v>
      </c>
      <c r="FL108">
        <v>26.0805</v>
      </c>
      <c r="FM108">
        <v>26.0672</v>
      </c>
      <c r="FN108">
        <v>21.0108</v>
      </c>
      <c r="FO108">
        <v>100</v>
      </c>
      <c r="FP108">
        <v>0</v>
      </c>
      <c r="FQ108">
        <v>48</v>
      </c>
      <c r="FR108">
        <v>420</v>
      </c>
      <c r="FS108">
        <v>0</v>
      </c>
      <c r="FT108">
        <v>100.189</v>
      </c>
      <c r="FU108">
        <v>100.556</v>
      </c>
    </row>
    <row r="109" spans="1:177">
      <c r="A109">
        <v>93</v>
      </c>
      <c r="B109">
        <v>1621628320.1</v>
      </c>
      <c r="C109">
        <v>1380.09999990463</v>
      </c>
      <c r="D109" t="s">
        <v>484</v>
      </c>
      <c r="E109" t="s">
        <v>485</v>
      </c>
      <c r="G109">
        <v>1621628319.1</v>
      </c>
      <c r="H109">
        <f>CD109*AF109*(BZ109-CA109)/(100*BS109*(1000-AF109*BZ109))</f>
        <v>0</v>
      </c>
      <c r="I109">
        <f>CD109*AF109*(BY109-BX109*(1000-AF109*CA109)/(1000-AF109*BZ109))/(100*BS109)</f>
        <v>0</v>
      </c>
      <c r="J109">
        <f>BX109 - IF(AF109&gt;1, I109*BS109*100.0/(AH109*CL109), 0)</f>
        <v>0</v>
      </c>
      <c r="K109">
        <f>((Q109-H109/2)*J109-I109)/(Q109+H109/2)</f>
        <v>0</v>
      </c>
      <c r="L109">
        <f>K109*(CE109+CF109)/1000.0</f>
        <v>0</v>
      </c>
      <c r="M109">
        <f>(BX109 - IF(AF109&gt;1, I109*BS109*100.0/(AH109*CL109), 0))*(CE109+CF109)/1000.0</f>
        <v>0</v>
      </c>
      <c r="N109">
        <f>2.0/((1/P109-1/O109)+SIGN(P109)*SQRT((1/P109-1/O109)*(1/P109-1/O109) + 4*BT109/((BT109+1)*(BT109+1))*(2*1/P109*1/O109-1/O109*1/O109)))</f>
        <v>0</v>
      </c>
      <c r="O109">
        <f>IF(LEFT(BU109,1)&lt;&gt;"0",IF(LEFT(BU109,1)="1",3.0,BV109),$D$5+$E$5*(CL109*CE109/($K$5*1000))+$F$5*(CL109*CE109/($K$5*1000))*MAX(MIN(BS109,$J$5),$I$5)*MAX(MIN(BS109,$J$5),$I$5)+$G$5*MAX(MIN(BS109,$J$5),$I$5)*(CL109*CE109/($K$5*1000))+$H$5*(CL109*CE109/($K$5*1000))*(CL109*CE109/($K$5*1000)))</f>
        <v>0</v>
      </c>
      <c r="P109">
        <f>H109*(1000-(1000*0.61365*exp(17.502*T109/(240.97+T109))/(CE109+CF109)+BZ109)/2)/(1000*0.61365*exp(17.502*T109/(240.97+T109))/(CE109+CF109)-BZ109)</f>
        <v>0</v>
      </c>
      <c r="Q109">
        <f>1/((BT109+1)/(N109/1.6)+1/(O109/1.37)) + BT109/((BT109+1)/(N109/1.6) + BT109/(O109/1.37))</f>
        <v>0</v>
      </c>
      <c r="R109">
        <f>(BP109*BR109)</f>
        <v>0</v>
      </c>
      <c r="S109">
        <f>(CG109+(R109+2*0.95*5.67E-8*(((CG109+$B$7)+273)^4-(CG109+273)^4)-44100*H109)/(1.84*29.3*O109+8*0.95*5.67E-8*(CG109+273)^3))</f>
        <v>0</v>
      </c>
      <c r="T109">
        <f>($C$7*CH109+$D$7*CI109+$E$7*S109)</f>
        <v>0</v>
      </c>
      <c r="U109">
        <f>0.61365*exp(17.502*T109/(240.97+T109))</f>
        <v>0</v>
      </c>
      <c r="V109">
        <f>(W109/X109*100)</f>
        <v>0</v>
      </c>
      <c r="W109">
        <f>BZ109*(CE109+CF109)/1000</f>
        <v>0</v>
      </c>
      <c r="X109">
        <f>0.61365*exp(17.502*CG109/(240.97+CG109))</f>
        <v>0</v>
      </c>
      <c r="Y109">
        <f>(U109-BZ109*(CE109+CF109)/1000)</f>
        <v>0</v>
      </c>
      <c r="Z109">
        <f>(-H109*44100)</f>
        <v>0</v>
      </c>
      <c r="AA109">
        <f>2*29.3*O109*0.92*(CG109-T109)</f>
        <v>0</v>
      </c>
      <c r="AB109">
        <f>2*0.95*5.67E-8*(((CG109+$B$7)+273)^4-(T109+273)^4)</f>
        <v>0</v>
      </c>
      <c r="AC109">
        <f>R109+AB109+Z109+AA109</f>
        <v>0</v>
      </c>
      <c r="AD109">
        <v>5</v>
      </c>
      <c r="AE109">
        <v>1</v>
      </c>
      <c r="AF109">
        <f>IF(AD109*$H$13&gt;=AH109,1.0,(AH109/(AH109-AD109*$H$13)))</f>
        <v>0</v>
      </c>
      <c r="AG109">
        <f>(AF109-1)*100</f>
        <v>0</v>
      </c>
      <c r="AH109">
        <f>MAX(0,($B$13+$C$13*CL109)/(1+$D$13*CL109)*CE109/(CG109+273)*$E$13)</f>
        <v>0</v>
      </c>
      <c r="AI109" t="s">
        <v>295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295</v>
      </c>
      <c r="AP109">
        <v>0</v>
      </c>
      <c r="AQ109">
        <v>0</v>
      </c>
      <c r="AR109">
        <f>1-AP109/AQ109</f>
        <v>0</v>
      </c>
      <c r="AS109">
        <v>0.5</v>
      </c>
      <c r="AT109">
        <f>BP109</f>
        <v>0</v>
      </c>
      <c r="AU109">
        <f>I109</f>
        <v>0</v>
      </c>
      <c r="AV109">
        <f>AR109*AS109*AT109</f>
        <v>0</v>
      </c>
      <c r="AW109">
        <f>BB109/AQ109</f>
        <v>0</v>
      </c>
      <c r="AX109">
        <f>(AU109-AN109)/AT109</f>
        <v>0</v>
      </c>
      <c r="AY109">
        <f>(AK109-AQ109)/AQ109</f>
        <v>0</v>
      </c>
      <c r="AZ109" t="s">
        <v>295</v>
      </c>
      <c r="BA109">
        <v>0</v>
      </c>
      <c r="BB109">
        <f>AQ109-BA109</f>
        <v>0</v>
      </c>
      <c r="BC109">
        <f>(AQ109-AP109)/(AQ109-BA109)</f>
        <v>0</v>
      </c>
      <c r="BD109">
        <f>(AK109-AQ109)/(AK109-BA109)</f>
        <v>0</v>
      </c>
      <c r="BE109">
        <f>(AQ109-AP109)/(AQ109-AJ109)</f>
        <v>0</v>
      </c>
      <c r="BF109">
        <f>(AK109-AQ109)/(AK109-AJ109)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f>$B$11*CM109+$C$11*CN109+$F$11*CO109*(1-CR109)</f>
        <v>0</v>
      </c>
      <c r="BP109">
        <f>BO109*BQ109</f>
        <v>0</v>
      </c>
      <c r="BQ109">
        <f>($B$11*$D$9+$C$11*$D$9+$F$11*((DB109+CT109)/MAX(DB109+CT109+DC109, 0.1)*$I$9+DC109/MAX(DB109+CT109+DC109, 0.1)*$J$9))/($B$11+$C$11+$F$11)</f>
        <v>0</v>
      </c>
      <c r="BR109">
        <f>($B$11*$K$9+$C$11*$K$9+$F$11*((DB109+CT109)/MAX(DB109+CT109+DC109, 0.1)*$P$9+DC109/MAX(DB109+CT109+DC109, 0.1)*$Q$9))/($B$11+$C$11+$F$11)</f>
        <v>0</v>
      </c>
      <c r="BS109">
        <v>6</v>
      </c>
      <c r="BT109">
        <v>0.5</v>
      </c>
      <c r="BU109" t="s">
        <v>296</v>
      </c>
      <c r="BV109">
        <v>2</v>
      </c>
      <c r="BW109">
        <v>1621628319.1</v>
      </c>
      <c r="BX109">
        <v>399.566333333333</v>
      </c>
      <c r="BY109">
        <v>420.022666666667</v>
      </c>
      <c r="BZ109">
        <v>12.9365333333333</v>
      </c>
      <c r="CA109">
        <v>0.387454</v>
      </c>
      <c r="CB109">
        <v>391.321333333333</v>
      </c>
      <c r="CC109">
        <v>12.7232333333333</v>
      </c>
      <c r="CD109">
        <v>600.074666666667</v>
      </c>
      <c r="CE109">
        <v>101.215</v>
      </c>
      <c r="CF109">
        <v>0.0571604</v>
      </c>
      <c r="CG109">
        <v>39.9488</v>
      </c>
      <c r="CH109">
        <v>37.2255666666667</v>
      </c>
      <c r="CI109">
        <v>999.9</v>
      </c>
      <c r="CJ109">
        <v>0</v>
      </c>
      <c r="CK109">
        <v>0</v>
      </c>
      <c r="CL109">
        <v>10006.6666666667</v>
      </c>
      <c r="CM109">
        <v>0</v>
      </c>
      <c r="CN109">
        <v>2.48776</v>
      </c>
      <c r="CO109">
        <v>600.118</v>
      </c>
      <c r="CP109">
        <v>0.932985666666667</v>
      </c>
      <c r="CQ109">
        <v>0.0670147</v>
      </c>
      <c r="CR109">
        <v>0</v>
      </c>
      <c r="CS109">
        <v>854.331666666667</v>
      </c>
      <c r="CT109">
        <v>4.99951</v>
      </c>
      <c r="CU109">
        <v>5060.31333333333</v>
      </c>
      <c r="CV109">
        <v>4815.03</v>
      </c>
      <c r="CW109">
        <v>37.312</v>
      </c>
      <c r="CX109">
        <v>40.125</v>
      </c>
      <c r="CY109">
        <v>39.187</v>
      </c>
      <c r="CZ109">
        <v>40.125</v>
      </c>
      <c r="DA109">
        <v>40.875</v>
      </c>
      <c r="DB109">
        <v>555.24</v>
      </c>
      <c r="DC109">
        <v>39.88</v>
      </c>
      <c r="DD109">
        <v>0</v>
      </c>
      <c r="DE109">
        <v>1621628324.1</v>
      </c>
      <c r="DF109">
        <v>0</v>
      </c>
      <c r="DG109">
        <v>855.419269230769</v>
      </c>
      <c r="DH109">
        <v>-9.73835898088684</v>
      </c>
      <c r="DI109">
        <v>-55.3480341820489</v>
      </c>
      <c r="DJ109">
        <v>5065.00653846154</v>
      </c>
      <c r="DK109">
        <v>15</v>
      </c>
      <c r="DL109">
        <v>1621626892</v>
      </c>
      <c r="DM109" t="s">
        <v>297</v>
      </c>
      <c r="DN109">
        <v>1621626875.5</v>
      </c>
      <c r="DO109">
        <v>1621626892</v>
      </c>
      <c r="DP109">
        <v>2</v>
      </c>
      <c r="DQ109">
        <v>-0.088</v>
      </c>
      <c r="DR109">
        <v>0.038</v>
      </c>
      <c r="DS109">
        <v>8.382</v>
      </c>
      <c r="DT109">
        <v>0.051</v>
      </c>
      <c r="DU109">
        <v>420</v>
      </c>
      <c r="DV109">
        <v>0</v>
      </c>
      <c r="DW109">
        <v>0.49</v>
      </c>
      <c r="DX109">
        <v>0.06</v>
      </c>
      <c r="DY109">
        <v>-20.4433585365854</v>
      </c>
      <c r="DZ109">
        <v>0.313047386759596</v>
      </c>
      <c r="EA109">
        <v>0.109373689206049</v>
      </c>
      <c r="EB109">
        <v>1</v>
      </c>
      <c r="EC109">
        <v>855.898848484848</v>
      </c>
      <c r="ED109">
        <v>-10.0761387644699</v>
      </c>
      <c r="EE109">
        <v>0.974499191386455</v>
      </c>
      <c r="EF109">
        <v>0</v>
      </c>
      <c r="EG109">
        <v>12.5109804878049</v>
      </c>
      <c r="EH109">
        <v>0.248926829268302</v>
      </c>
      <c r="EI109">
        <v>0.0250269437198626</v>
      </c>
      <c r="EJ109">
        <v>0</v>
      </c>
      <c r="EK109">
        <v>1</v>
      </c>
      <c r="EL109">
        <v>3</v>
      </c>
      <c r="EM109" t="s">
        <v>314</v>
      </c>
      <c r="EN109">
        <v>100</v>
      </c>
      <c r="EO109">
        <v>100</v>
      </c>
      <c r="EP109">
        <v>8.244</v>
      </c>
      <c r="EQ109">
        <v>0.2133</v>
      </c>
      <c r="ER109">
        <v>5.07444362199048</v>
      </c>
      <c r="ES109">
        <v>0.0095515401478521</v>
      </c>
      <c r="ET109">
        <v>-4.08282145803731e-06</v>
      </c>
      <c r="EU109">
        <v>9.61633180237613e-10</v>
      </c>
      <c r="EV109">
        <v>0.0475103132414239</v>
      </c>
      <c r="EW109">
        <v>0.00964955815971448</v>
      </c>
      <c r="EX109">
        <v>0.000351754833574242</v>
      </c>
      <c r="EY109">
        <v>-6.74969522547015e-06</v>
      </c>
      <c r="EZ109">
        <v>-4</v>
      </c>
      <c r="FA109">
        <v>2054</v>
      </c>
      <c r="FB109">
        <v>1</v>
      </c>
      <c r="FC109">
        <v>24</v>
      </c>
      <c r="FD109">
        <v>24.1</v>
      </c>
      <c r="FE109">
        <v>23.8</v>
      </c>
      <c r="FF109">
        <v>2</v>
      </c>
      <c r="FG109">
        <v>637.505</v>
      </c>
      <c r="FH109">
        <v>385.769</v>
      </c>
      <c r="FI109">
        <v>47.6574</v>
      </c>
      <c r="FJ109">
        <v>26.5227</v>
      </c>
      <c r="FK109">
        <v>30.0006</v>
      </c>
      <c r="FL109">
        <v>26.1067</v>
      </c>
      <c r="FM109">
        <v>26.0938</v>
      </c>
      <c r="FN109">
        <v>21.0115</v>
      </c>
      <c r="FO109">
        <v>100</v>
      </c>
      <c r="FP109">
        <v>0</v>
      </c>
      <c r="FQ109">
        <v>48</v>
      </c>
      <c r="FR109">
        <v>420</v>
      </c>
      <c r="FS109">
        <v>0</v>
      </c>
      <c r="FT109">
        <v>100.183</v>
      </c>
      <c r="FU109">
        <v>100.55</v>
      </c>
    </row>
    <row r="110" spans="1:177">
      <c r="A110">
        <v>94</v>
      </c>
      <c r="B110">
        <v>1621628335.1</v>
      </c>
      <c r="C110">
        <v>1395.09999990463</v>
      </c>
      <c r="D110" t="s">
        <v>486</v>
      </c>
      <c r="E110" t="s">
        <v>487</v>
      </c>
      <c r="G110">
        <v>1621628334.1</v>
      </c>
      <c r="H110">
        <f>CD110*AF110*(BZ110-CA110)/(100*BS110*(1000-AF110*BZ110))</f>
        <v>0</v>
      </c>
      <c r="I110">
        <f>CD110*AF110*(BY110-BX110*(1000-AF110*CA110)/(1000-AF110*BZ110))/(100*BS110)</f>
        <v>0</v>
      </c>
      <c r="J110">
        <f>BX110 - IF(AF110&gt;1, I110*BS110*100.0/(AH110*CL110), 0)</f>
        <v>0</v>
      </c>
      <c r="K110">
        <f>((Q110-H110/2)*J110-I110)/(Q110+H110/2)</f>
        <v>0</v>
      </c>
      <c r="L110">
        <f>K110*(CE110+CF110)/1000.0</f>
        <v>0</v>
      </c>
      <c r="M110">
        <f>(BX110 - IF(AF110&gt;1, I110*BS110*100.0/(AH110*CL110), 0))*(CE110+CF110)/1000.0</f>
        <v>0</v>
      </c>
      <c r="N110">
        <f>2.0/((1/P110-1/O110)+SIGN(P110)*SQRT((1/P110-1/O110)*(1/P110-1/O110) + 4*BT110/((BT110+1)*(BT110+1))*(2*1/P110*1/O110-1/O110*1/O110)))</f>
        <v>0</v>
      </c>
      <c r="O110">
        <f>IF(LEFT(BU110,1)&lt;&gt;"0",IF(LEFT(BU110,1)="1",3.0,BV110),$D$5+$E$5*(CL110*CE110/($K$5*1000))+$F$5*(CL110*CE110/($K$5*1000))*MAX(MIN(BS110,$J$5),$I$5)*MAX(MIN(BS110,$J$5),$I$5)+$G$5*MAX(MIN(BS110,$J$5),$I$5)*(CL110*CE110/($K$5*1000))+$H$5*(CL110*CE110/($K$5*1000))*(CL110*CE110/($K$5*1000)))</f>
        <v>0</v>
      </c>
      <c r="P110">
        <f>H110*(1000-(1000*0.61365*exp(17.502*T110/(240.97+T110))/(CE110+CF110)+BZ110)/2)/(1000*0.61365*exp(17.502*T110/(240.97+T110))/(CE110+CF110)-BZ110)</f>
        <v>0</v>
      </c>
      <c r="Q110">
        <f>1/((BT110+1)/(N110/1.6)+1/(O110/1.37)) + BT110/((BT110+1)/(N110/1.6) + BT110/(O110/1.37))</f>
        <v>0</v>
      </c>
      <c r="R110">
        <f>(BP110*BR110)</f>
        <v>0</v>
      </c>
      <c r="S110">
        <f>(CG110+(R110+2*0.95*5.67E-8*(((CG110+$B$7)+273)^4-(CG110+273)^4)-44100*H110)/(1.84*29.3*O110+8*0.95*5.67E-8*(CG110+273)^3))</f>
        <v>0</v>
      </c>
      <c r="T110">
        <f>($C$7*CH110+$D$7*CI110+$E$7*S110)</f>
        <v>0</v>
      </c>
      <c r="U110">
        <f>0.61365*exp(17.502*T110/(240.97+T110))</f>
        <v>0</v>
      </c>
      <c r="V110">
        <f>(W110/X110*100)</f>
        <v>0</v>
      </c>
      <c r="W110">
        <f>BZ110*(CE110+CF110)/1000</f>
        <v>0</v>
      </c>
      <c r="X110">
        <f>0.61365*exp(17.502*CG110/(240.97+CG110))</f>
        <v>0</v>
      </c>
      <c r="Y110">
        <f>(U110-BZ110*(CE110+CF110)/1000)</f>
        <v>0</v>
      </c>
      <c r="Z110">
        <f>(-H110*44100)</f>
        <v>0</v>
      </c>
      <c r="AA110">
        <f>2*29.3*O110*0.92*(CG110-T110)</f>
        <v>0</v>
      </c>
      <c r="AB110">
        <f>2*0.95*5.67E-8*(((CG110+$B$7)+273)^4-(T110+273)^4)</f>
        <v>0</v>
      </c>
      <c r="AC110">
        <f>R110+AB110+Z110+AA110</f>
        <v>0</v>
      </c>
      <c r="AD110">
        <v>4</v>
      </c>
      <c r="AE110">
        <v>1</v>
      </c>
      <c r="AF110">
        <f>IF(AD110*$H$13&gt;=AH110,1.0,(AH110/(AH110-AD110*$H$13)))</f>
        <v>0</v>
      </c>
      <c r="AG110">
        <f>(AF110-1)*100</f>
        <v>0</v>
      </c>
      <c r="AH110">
        <f>MAX(0,($B$13+$C$13*CL110)/(1+$D$13*CL110)*CE110/(CG110+273)*$E$13)</f>
        <v>0</v>
      </c>
      <c r="AI110" t="s">
        <v>295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295</v>
      </c>
      <c r="AP110">
        <v>0</v>
      </c>
      <c r="AQ110">
        <v>0</v>
      </c>
      <c r="AR110">
        <f>1-AP110/AQ110</f>
        <v>0</v>
      </c>
      <c r="AS110">
        <v>0.5</v>
      </c>
      <c r="AT110">
        <f>BP110</f>
        <v>0</v>
      </c>
      <c r="AU110">
        <f>I110</f>
        <v>0</v>
      </c>
      <c r="AV110">
        <f>AR110*AS110*AT110</f>
        <v>0</v>
      </c>
      <c r="AW110">
        <f>BB110/AQ110</f>
        <v>0</v>
      </c>
      <c r="AX110">
        <f>(AU110-AN110)/AT110</f>
        <v>0</v>
      </c>
      <c r="AY110">
        <f>(AK110-AQ110)/AQ110</f>
        <v>0</v>
      </c>
      <c r="AZ110" t="s">
        <v>295</v>
      </c>
      <c r="BA110">
        <v>0</v>
      </c>
      <c r="BB110">
        <f>AQ110-BA110</f>
        <v>0</v>
      </c>
      <c r="BC110">
        <f>(AQ110-AP110)/(AQ110-BA110)</f>
        <v>0</v>
      </c>
      <c r="BD110">
        <f>(AK110-AQ110)/(AK110-BA110)</f>
        <v>0</v>
      </c>
      <c r="BE110">
        <f>(AQ110-AP110)/(AQ110-AJ110)</f>
        <v>0</v>
      </c>
      <c r="BF110">
        <f>(AK110-AQ110)/(AK110-AJ110)</f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f>$B$11*CM110+$C$11*CN110+$F$11*CO110*(1-CR110)</f>
        <v>0</v>
      </c>
      <c r="BP110">
        <f>BO110*BQ110</f>
        <v>0</v>
      </c>
      <c r="BQ110">
        <f>($B$11*$D$9+$C$11*$D$9+$F$11*((DB110+CT110)/MAX(DB110+CT110+DC110, 0.1)*$I$9+DC110/MAX(DB110+CT110+DC110, 0.1)*$J$9))/($B$11+$C$11+$F$11)</f>
        <v>0</v>
      </c>
      <c r="BR110">
        <f>($B$11*$K$9+$C$11*$K$9+$F$11*((DB110+CT110)/MAX(DB110+CT110+DC110, 0.1)*$P$9+DC110/MAX(DB110+CT110+DC110, 0.1)*$Q$9))/($B$11+$C$11+$F$11)</f>
        <v>0</v>
      </c>
      <c r="BS110">
        <v>6</v>
      </c>
      <c r="BT110">
        <v>0.5</v>
      </c>
      <c r="BU110" t="s">
        <v>296</v>
      </c>
      <c r="BV110">
        <v>2</v>
      </c>
      <c r="BW110">
        <v>1621628334.1</v>
      </c>
      <c r="BX110">
        <v>399.717666666667</v>
      </c>
      <c r="BY110">
        <v>419.953</v>
      </c>
      <c r="BZ110">
        <v>13.0131333333333</v>
      </c>
      <c r="CA110">
        <v>0.386702</v>
      </c>
      <c r="CB110">
        <v>391.472333333333</v>
      </c>
      <c r="CC110">
        <v>12.7986333333333</v>
      </c>
      <c r="CD110">
        <v>599.987</v>
      </c>
      <c r="CE110">
        <v>101.215</v>
      </c>
      <c r="CF110">
        <v>0.0565982666666667</v>
      </c>
      <c r="CG110">
        <v>40.1083</v>
      </c>
      <c r="CH110">
        <v>37.4177333333333</v>
      </c>
      <c r="CI110">
        <v>999.9</v>
      </c>
      <c r="CJ110">
        <v>0</v>
      </c>
      <c r="CK110">
        <v>0</v>
      </c>
      <c r="CL110">
        <v>9950</v>
      </c>
      <c r="CM110">
        <v>0</v>
      </c>
      <c r="CN110">
        <v>2.48776</v>
      </c>
      <c r="CO110">
        <v>600.002333333333</v>
      </c>
      <c r="CP110">
        <v>0.932985666666667</v>
      </c>
      <c r="CQ110">
        <v>0.0670147</v>
      </c>
      <c r="CR110">
        <v>0</v>
      </c>
      <c r="CS110">
        <v>852.031666666667</v>
      </c>
      <c r="CT110">
        <v>4.99951</v>
      </c>
      <c r="CU110">
        <v>5044.56666666667</v>
      </c>
      <c r="CV110">
        <v>4814.09666666667</v>
      </c>
      <c r="CW110">
        <v>37.333</v>
      </c>
      <c r="CX110">
        <v>40.1456666666667</v>
      </c>
      <c r="CY110">
        <v>39.187</v>
      </c>
      <c r="CZ110">
        <v>40.1663333333333</v>
      </c>
      <c r="DA110">
        <v>40.937</v>
      </c>
      <c r="DB110">
        <v>555.126666666667</v>
      </c>
      <c r="DC110">
        <v>39.87</v>
      </c>
      <c r="DD110">
        <v>0</v>
      </c>
      <c r="DE110">
        <v>1621628339.1</v>
      </c>
      <c r="DF110">
        <v>0</v>
      </c>
      <c r="DG110">
        <v>852.84784</v>
      </c>
      <c r="DH110">
        <v>-9.45130770232788</v>
      </c>
      <c r="DI110">
        <v>-63.8453847072847</v>
      </c>
      <c r="DJ110">
        <v>5050.4152</v>
      </c>
      <c r="DK110">
        <v>15</v>
      </c>
      <c r="DL110">
        <v>1621626892</v>
      </c>
      <c r="DM110" t="s">
        <v>297</v>
      </c>
      <c r="DN110">
        <v>1621626875.5</v>
      </c>
      <c r="DO110">
        <v>1621626892</v>
      </c>
      <c r="DP110">
        <v>2</v>
      </c>
      <c r="DQ110">
        <v>-0.088</v>
      </c>
      <c r="DR110">
        <v>0.038</v>
      </c>
      <c r="DS110">
        <v>8.382</v>
      </c>
      <c r="DT110">
        <v>0.051</v>
      </c>
      <c r="DU110">
        <v>420</v>
      </c>
      <c r="DV110">
        <v>0</v>
      </c>
      <c r="DW110">
        <v>0.49</v>
      </c>
      <c r="DX110">
        <v>0.06</v>
      </c>
      <c r="DY110">
        <v>-20.3746170731707</v>
      </c>
      <c r="DZ110">
        <v>0.411060627177707</v>
      </c>
      <c r="EA110">
        <v>0.10114878898625</v>
      </c>
      <c r="EB110">
        <v>1</v>
      </c>
      <c r="EC110">
        <v>853.336212121212</v>
      </c>
      <c r="ED110">
        <v>-9.91360179159803</v>
      </c>
      <c r="EE110">
        <v>0.954122498887533</v>
      </c>
      <c r="EF110">
        <v>1</v>
      </c>
      <c r="EG110">
        <v>12.5765292682927</v>
      </c>
      <c r="EH110">
        <v>0.285232055749155</v>
      </c>
      <c r="EI110">
        <v>0.0286712505269943</v>
      </c>
      <c r="EJ110">
        <v>0</v>
      </c>
      <c r="EK110">
        <v>2</v>
      </c>
      <c r="EL110">
        <v>3</v>
      </c>
      <c r="EM110" t="s">
        <v>298</v>
      </c>
      <c r="EN110">
        <v>100</v>
      </c>
      <c r="EO110">
        <v>100</v>
      </c>
      <c r="EP110">
        <v>8.245</v>
      </c>
      <c r="EQ110">
        <v>0.2145</v>
      </c>
      <c r="ER110">
        <v>5.07444362199048</v>
      </c>
      <c r="ES110">
        <v>0.0095515401478521</v>
      </c>
      <c r="ET110">
        <v>-4.08282145803731e-06</v>
      </c>
      <c r="EU110">
        <v>9.61633180237613e-10</v>
      </c>
      <c r="EV110">
        <v>0.0475103132414239</v>
      </c>
      <c r="EW110">
        <v>0.00964955815971448</v>
      </c>
      <c r="EX110">
        <v>0.000351754833574242</v>
      </c>
      <c r="EY110">
        <v>-6.74969522547015e-06</v>
      </c>
      <c r="EZ110">
        <v>-4</v>
      </c>
      <c r="FA110">
        <v>2054</v>
      </c>
      <c r="FB110">
        <v>1</v>
      </c>
      <c r="FC110">
        <v>24</v>
      </c>
      <c r="FD110">
        <v>24.3</v>
      </c>
      <c r="FE110">
        <v>24.1</v>
      </c>
      <c r="FF110">
        <v>2</v>
      </c>
      <c r="FG110">
        <v>638.727</v>
      </c>
      <c r="FH110">
        <v>385.851</v>
      </c>
      <c r="FI110">
        <v>47.7761</v>
      </c>
      <c r="FJ110">
        <v>26.5563</v>
      </c>
      <c r="FK110">
        <v>30.0008</v>
      </c>
      <c r="FL110">
        <v>26.1352</v>
      </c>
      <c r="FM110">
        <v>26.1217</v>
      </c>
      <c r="FN110">
        <v>21.0131</v>
      </c>
      <c r="FO110">
        <v>100</v>
      </c>
      <c r="FP110">
        <v>0</v>
      </c>
      <c r="FQ110">
        <v>48</v>
      </c>
      <c r="FR110">
        <v>420</v>
      </c>
      <c r="FS110">
        <v>0</v>
      </c>
      <c r="FT110">
        <v>100.18</v>
      </c>
      <c r="FU110">
        <v>100.545</v>
      </c>
    </row>
    <row r="111" spans="1:177">
      <c r="A111">
        <v>95</v>
      </c>
      <c r="B111">
        <v>1621628350.1</v>
      </c>
      <c r="C111">
        <v>1410.09999990463</v>
      </c>
      <c r="D111" t="s">
        <v>488</v>
      </c>
      <c r="E111" t="s">
        <v>489</v>
      </c>
      <c r="G111">
        <v>1621628349.1</v>
      </c>
      <c r="H111">
        <f>CD111*AF111*(BZ111-CA111)/(100*BS111*(1000-AF111*BZ111))</f>
        <v>0</v>
      </c>
      <c r="I111">
        <f>CD111*AF111*(BY111-BX111*(1000-AF111*CA111)/(1000-AF111*BZ111))/(100*BS111)</f>
        <v>0</v>
      </c>
      <c r="J111">
        <f>BX111 - IF(AF111&gt;1, I111*BS111*100.0/(AH111*CL111), 0)</f>
        <v>0</v>
      </c>
      <c r="K111">
        <f>((Q111-H111/2)*J111-I111)/(Q111+H111/2)</f>
        <v>0</v>
      </c>
      <c r="L111">
        <f>K111*(CE111+CF111)/1000.0</f>
        <v>0</v>
      </c>
      <c r="M111">
        <f>(BX111 - IF(AF111&gt;1, I111*BS111*100.0/(AH111*CL111), 0))*(CE111+CF111)/1000.0</f>
        <v>0</v>
      </c>
      <c r="N111">
        <f>2.0/((1/P111-1/O111)+SIGN(P111)*SQRT((1/P111-1/O111)*(1/P111-1/O111) + 4*BT111/((BT111+1)*(BT111+1))*(2*1/P111*1/O111-1/O111*1/O111)))</f>
        <v>0</v>
      </c>
      <c r="O111">
        <f>IF(LEFT(BU111,1)&lt;&gt;"0",IF(LEFT(BU111,1)="1",3.0,BV111),$D$5+$E$5*(CL111*CE111/($K$5*1000))+$F$5*(CL111*CE111/($K$5*1000))*MAX(MIN(BS111,$J$5),$I$5)*MAX(MIN(BS111,$J$5),$I$5)+$G$5*MAX(MIN(BS111,$J$5),$I$5)*(CL111*CE111/($K$5*1000))+$H$5*(CL111*CE111/($K$5*1000))*(CL111*CE111/($K$5*1000)))</f>
        <v>0</v>
      </c>
      <c r="P111">
        <f>H111*(1000-(1000*0.61365*exp(17.502*T111/(240.97+T111))/(CE111+CF111)+BZ111)/2)/(1000*0.61365*exp(17.502*T111/(240.97+T111))/(CE111+CF111)-BZ111)</f>
        <v>0</v>
      </c>
      <c r="Q111">
        <f>1/((BT111+1)/(N111/1.6)+1/(O111/1.37)) + BT111/((BT111+1)/(N111/1.6) + BT111/(O111/1.37))</f>
        <v>0</v>
      </c>
      <c r="R111">
        <f>(BP111*BR111)</f>
        <v>0</v>
      </c>
      <c r="S111">
        <f>(CG111+(R111+2*0.95*5.67E-8*(((CG111+$B$7)+273)^4-(CG111+273)^4)-44100*H111)/(1.84*29.3*O111+8*0.95*5.67E-8*(CG111+273)^3))</f>
        <v>0</v>
      </c>
      <c r="T111">
        <f>($C$7*CH111+$D$7*CI111+$E$7*S111)</f>
        <v>0</v>
      </c>
      <c r="U111">
        <f>0.61365*exp(17.502*T111/(240.97+T111))</f>
        <v>0</v>
      </c>
      <c r="V111">
        <f>(W111/X111*100)</f>
        <v>0</v>
      </c>
      <c r="W111">
        <f>BZ111*(CE111+CF111)/1000</f>
        <v>0</v>
      </c>
      <c r="X111">
        <f>0.61365*exp(17.502*CG111/(240.97+CG111))</f>
        <v>0</v>
      </c>
      <c r="Y111">
        <f>(U111-BZ111*(CE111+CF111)/1000)</f>
        <v>0</v>
      </c>
      <c r="Z111">
        <f>(-H111*44100)</f>
        <v>0</v>
      </c>
      <c r="AA111">
        <f>2*29.3*O111*0.92*(CG111-T111)</f>
        <v>0</v>
      </c>
      <c r="AB111">
        <f>2*0.95*5.67E-8*(((CG111+$B$7)+273)^4-(T111+273)^4)</f>
        <v>0</v>
      </c>
      <c r="AC111">
        <f>R111+AB111+Z111+AA111</f>
        <v>0</v>
      </c>
      <c r="AD111">
        <v>3</v>
      </c>
      <c r="AE111">
        <v>0</v>
      </c>
      <c r="AF111">
        <f>IF(AD111*$H$13&gt;=AH111,1.0,(AH111/(AH111-AD111*$H$13)))</f>
        <v>0</v>
      </c>
      <c r="AG111">
        <f>(AF111-1)*100</f>
        <v>0</v>
      </c>
      <c r="AH111">
        <f>MAX(0,($B$13+$C$13*CL111)/(1+$D$13*CL111)*CE111/(CG111+273)*$E$13)</f>
        <v>0</v>
      </c>
      <c r="AI111" t="s">
        <v>295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295</v>
      </c>
      <c r="AP111">
        <v>0</v>
      </c>
      <c r="AQ111">
        <v>0</v>
      </c>
      <c r="AR111">
        <f>1-AP111/AQ111</f>
        <v>0</v>
      </c>
      <c r="AS111">
        <v>0.5</v>
      </c>
      <c r="AT111">
        <f>BP111</f>
        <v>0</v>
      </c>
      <c r="AU111">
        <f>I111</f>
        <v>0</v>
      </c>
      <c r="AV111">
        <f>AR111*AS111*AT111</f>
        <v>0</v>
      </c>
      <c r="AW111">
        <f>BB111/AQ111</f>
        <v>0</v>
      </c>
      <c r="AX111">
        <f>(AU111-AN111)/AT111</f>
        <v>0</v>
      </c>
      <c r="AY111">
        <f>(AK111-AQ111)/AQ111</f>
        <v>0</v>
      </c>
      <c r="AZ111" t="s">
        <v>295</v>
      </c>
      <c r="BA111">
        <v>0</v>
      </c>
      <c r="BB111">
        <f>AQ111-BA111</f>
        <v>0</v>
      </c>
      <c r="BC111">
        <f>(AQ111-AP111)/(AQ111-BA111)</f>
        <v>0</v>
      </c>
      <c r="BD111">
        <f>(AK111-AQ111)/(AK111-BA111)</f>
        <v>0</v>
      </c>
      <c r="BE111">
        <f>(AQ111-AP111)/(AQ111-AJ111)</f>
        <v>0</v>
      </c>
      <c r="BF111">
        <f>(AK111-AQ111)/(AK111-AJ111)</f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f>$B$11*CM111+$C$11*CN111+$F$11*CO111*(1-CR111)</f>
        <v>0</v>
      </c>
      <c r="BP111">
        <f>BO111*BQ111</f>
        <v>0</v>
      </c>
      <c r="BQ111">
        <f>($B$11*$D$9+$C$11*$D$9+$F$11*((DB111+CT111)/MAX(DB111+CT111+DC111, 0.1)*$I$9+DC111/MAX(DB111+CT111+DC111, 0.1)*$J$9))/($B$11+$C$11+$F$11)</f>
        <v>0</v>
      </c>
      <c r="BR111">
        <f>($B$11*$K$9+$C$11*$K$9+$F$11*((DB111+CT111)/MAX(DB111+CT111+DC111, 0.1)*$P$9+DC111/MAX(DB111+CT111+DC111, 0.1)*$Q$9))/($B$11+$C$11+$F$11)</f>
        <v>0</v>
      </c>
      <c r="BS111">
        <v>6</v>
      </c>
      <c r="BT111">
        <v>0.5</v>
      </c>
      <c r="BU111" t="s">
        <v>296</v>
      </c>
      <c r="BV111">
        <v>2</v>
      </c>
      <c r="BW111">
        <v>1621628349.1</v>
      </c>
      <c r="BX111">
        <v>399.824</v>
      </c>
      <c r="BY111">
        <v>419.995</v>
      </c>
      <c r="BZ111">
        <v>13.0872666666667</v>
      </c>
      <c r="CA111">
        <v>0.387631333333333</v>
      </c>
      <c r="CB111">
        <v>391.577333333333</v>
      </c>
      <c r="CC111">
        <v>12.8716666666667</v>
      </c>
      <c r="CD111">
        <v>600.014666666667</v>
      </c>
      <c r="CE111">
        <v>101.212</v>
      </c>
      <c r="CF111">
        <v>0.0560485333333333</v>
      </c>
      <c r="CG111">
        <v>40.2429333333333</v>
      </c>
      <c r="CH111">
        <v>37.5177333333333</v>
      </c>
      <c r="CI111">
        <v>999.9</v>
      </c>
      <c r="CJ111">
        <v>0</v>
      </c>
      <c r="CK111">
        <v>0</v>
      </c>
      <c r="CL111">
        <v>10048.3333333333</v>
      </c>
      <c r="CM111">
        <v>0</v>
      </c>
      <c r="CN111">
        <v>2.48776</v>
      </c>
      <c r="CO111">
        <v>599.999333333333</v>
      </c>
      <c r="CP111">
        <v>0.932985666666667</v>
      </c>
      <c r="CQ111">
        <v>0.0670147</v>
      </c>
      <c r="CR111">
        <v>0</v>
      </c>
      <c r="CS111">
        <v>849.481333333333</v>
      </c>
      <c r="CT111">
        <v>4.99951</v>
      </c>
      <c r="CU111">
        <v>5029.35</v>
      </c>
      <c r="CV111">
        <v>4814.07666666667</v>
      </c>
      <c r="CW111">
        <v>37.375</v>
      </c>
      <c r="CX111">
        <v>40.187</v>
      </c>
      <c r="CY111">
        <v>39.25</v>
      </c>
      <c r="CZ111">
        <v>40.187</v>
      </c>
      <c r="DA111">
        <v>41</v>
      </c>
      <c r="DB111">
        <v>555.126666666667</v>
      </c>
      <c r="DC111">
        <v>39.87</v>
      </c>
      <c r="DD111">
        <v>0</v>
      </c>
      <c r="DE111">
        <v>1621628354.1</v>
      </c>
      <c r="DF111">
        <v>0</v>
      </c>
      <c r="DG111">
        <v>850.368230769231</v>
      </c>
      <c r="DH111">
        <v>-10.6389059885785</v>
      </c>
      <c r="DI111">
        <v>-59.8105982970999</v>
      </c>
      <c r="DJ111">
        <v>5035.23307692308</v>
      </c>
      <c r="DK111">
        <v>15</v>
      </c>
      <c r="DL111">
        <v>1621626892</v>
      </c>
      <c r="DM111" t="s">
        <v>297</v>
      </c>
      <c r="DN111">
        <v>1621626875.5</v>
      </c>
      <c r="DO111">
        <v>1621626892</v>
      </c>
      <c r="DP111">
        <v>2</v>
      </c>
      <c r="DQ111">
        <v>-0.088</v>
      </c>
      <c r="DR111">
        <v>0.038</v>
      </c>
      <c r="DS111">
        <v>8.382</v>
      </c>
      <c r="DT111">
        <v>0.051</v>
      </c>
      <c r="DU111">
        <v>420</v>
      </c>
      <c r="DV111">
        <v>0</v>
      </c>
      <c r="DW111">
        <v>0.49</v>
      </c>
      <c r="DX111">
        <v>0.06</v>
      </c>
      <c r="DY111">
        <v>-20.2765414634146</v>
      </c>
      <c r="DZ111">
        <v>0.506544250871064</v>
      </c>
      <c r="EA111">
        <v>0.100879672287261</v>
      </c>
      <c r="EB111">
        <v>0</v>
      </c>
      <c r="EC111">
        <v>850.847333333333</v>
      </c>
      <c r="ED111">
        <v>-10.1770962562312</v>
      </c>
      <c r="EE111">
        <v>0.987894598311853</v>
      </c>
      <c r="EF111">
        <v>0</v>
      </c>
      <c r="EG111">
        <v>12.6513658536585</v>
      </c>
      <c r="EH111">
        <v>0.314715679442514</v>
      </c>
      <c r="EI111">
        <v>0.0317154237291583</v>
      </c>
      <c r="EJ111">
        <v>0</v>
      </c>
      <c r="EK111">
        <v>0</v>
      </c>
      <c r="EL111">
        <v>3</v>
      </c>
      <c r="EM111" t="s">
        <v>317</v>
      </c>
      <c r="EN111">
        <v>100</v>
      </c>
      <c r="EO111">
        <v>100</v>
      </c>
      <c r="EP111">
        <v>8.246</v>
      </c>
      <c r="EQ111">
        <v>0.2156</v>
      </c>
      <c r="ER111">
        <v>5.07444362199048</v>
      </c>
      <c r="ES111">
        <v>0.0095515401478521</v>
      </c>
      <c r="ET111">
        <v>-4.08282145803731e-06</v>
      </c>
      <c r="EU111">
        <v>9.61633180237613e-10</v>
      </c>
      <c r="EV111">
        <v>0.0475103132414239</v>
      </c>
      <c r="EW111">
        <v>0.00964955815971448</v>
      </c>
      <c r="EX111">
        <v>0.000351754833574242</v>
      </c>
      <c r="EY111">
        <v>-6.74969522547015e-06</v>
      </c>
      <c r="EZ111">
        <v>-4</v>
      </c>
      <c r="FA111">
        <v>2054</v>
      </c>
      <c r="FB111">
        <v>1</v>
      </c>
      <c r="FC111">
        <v>24</v>
      </c>
      <c r="FD111">
        <v>24.6</v>
      </c>
      <c r="FE111">
        <v>24.3</v>
      </c>
      <c r="FF111">
        <v>2</v>
      </c>
      <c r="FG111">
        <v>639.48</v>
      </c>
      <c r="FH111">
        <v>385.916</v>
      </c>
      <c r="FI111">
        <v>47.8929</v>
      </c>
      <c r="FJ111">
        <v>26.5877</v>
      </c>
      <c r="FK111">
        <v>30.0012</v>
      </c>
      <c r="FL111">
        <v>26.1615</v>
      </c>
      <c r="FM111">
        <v>26.1462</v>
      </c>
      <c r="FN111">
        <v>21.0153</v>
      </c>
      <c r="FO111">
        <v>100</v>
      </c>
      <c r="FP111">
        <v>0</v>
      </c>
      <c r="FQ111">
        <v>48</v>
      </c>
      <c r="FR111">
        <v>420</v>
      </c>
      <c r="FS111">
        <v>0</v>
      </c>
      <c r="FT111">
        <v>100.175</v>
      </c>
      <c r="FU111">
        <v>100.541</v>
      </c>
    </row>
    <row r="112" spans="1:177">
      <c r="A112">
        <v>96</v>
      </c>
      <c r="B112">
        <v>1621628365.1</v>
      </c>
      <c r="C112">
        <v>1425.09999990463</v>
      </c>
      <c r="D112" t="s">
        <v>490</v>
      </c>
      <c r="E112" t="s">
        <v>491</v>
      </c>
      <c r="G112">
        <v>1621628364.1</v>
      </c>
      <c r="H112">
        <f>CD112*AF112*(BZ112-CA112)/(100*BS112*(1000-AF112*BZ112))</f>
        <v>0</v>
      </c>
      <c r="I112">
        <f>CD112*AF112*(BY112-BX112*(1000-AF112*CA112)/(1000-AF112*BZ112))/(100*BS112)</f>
        <v>0</v>
      </c>
      <c r="J112">
        <f>BX112 - IF(AF112&gt;1, I112*BS112*100.0/(AH112*CL112), 0)</f>
        <v>0</v>
      </c>
      <c r="K112">
        <f>((Q112-H112/2)*J112-I112)/(Q112+H112/2)</f>
        <v>0</v>
      </c>
      <c r="L112">
        <f>K112*(CE112+CF112)/1000.0</f>
        <v>0</v>
      </c>
      <c r="M112">
        <f>(BX112 - IF(AF112&gt;1, I112*BS112*100.0/(AH112*CL112), 0))*(CE112+CF112)/1000.0</f>
        <v>0</v>
      </c>
      <c r="N112">
        <f>2.0/((1/P112-1/O112)+SIGN(P112)*SQRT((1/P112-1/O112)*(1/P112-1/O112) + 4*BT112/((BT112+1)*(BT112+1))*(2*1/P112*1/O112-1/O112*1/O112)))</f>
        <v>0</v>
      </c>
      <c r="O112">
        <f>IF(LEFT(BU112,1)&lt;&gt;"0",IF(LEFT(BU112,1)="1",3.0,BV112),$D$5+$E$5*(CL112*CE112/($K$5*1000))+$F$5*(CL112*CE112/($K$5*1000))*MAX(MIN(BS112,$J$5),$I$5)*MAX(MIN(BS112,$J$5),$I$5)+$G$5*MAX(MIN(BS112,$J$5),$I$5)*(CL112*CE112/($K$5*1000))+$H$5*(CL112*CE112/($K$5*1000))*(CL112*CE112/($K$5*1000)))</f>
        <v>0</v>
      </c>
      <c r="P112">
        <f>H112*(1000-(1000*0.61365*exp(17.502*T112/(240.97+T112))/(CE112+CF112)+BZ112)/2)/(1000*0.61365*exp(17.502*T112/(240.97+T112))/(CE112+CF112)-BZ112)</f>
        <v>0</v>
      </c>
      <c r="Q112">
        <f>1/((BT112+1)/(N112/1.6)+1/(O112/1.37)) + BT112/((BT112+1)/(N112/1.6) + BT112/(O112/1.37))</f>
        <v>0</v>
      </c>
      <c r="R112">
        <f>(BP112*BR112)</f>
        <v>0</v>
      </c>
      <c r="S112">
        <f>(CG112+(R112+2*0.95*5.67E-8*(((CG112+$B$7)+273)^4-(CG112+273)^4)-44100*H112)/(1.84*29.3*O112+8*0.95*5.67E-8*(CG112+273)^3))</f>
        <v>0</v>
      </c>
      <c r="T112">
        <f>($C$7*CH112+$D$7*CI112+$E$7*S112)</f>
        <v>0</v>
      </c>
      <c r="U112">
        <f>0.61365*exp(17.502*T112/(240.97+T112))</f>
        <v>0</v>
      </c>
      <c r="V112">
        <f>(W112/X112*100)</f>
        <v>0</v>
      </c>
      <c r="W112">
        <f>BZ112*(CE112+CF112)/1000</f>
        <v>0</v>
      </c>
      <c r="X112">
        <f>0.61365*exp(17.502*CG112/(240.97+CG112))</f>
        <v>0</v>
      </c>
      <c r="Y112">
        <f>(U112-BZ112*(CE112+CF112)/1000)</f>
        <v>0</v>
      </c>
      <c r="Z112">
        <f>(-H112*44100)</f>
        <v>0</v>
      </c>
      <c r="AA112">
        <f>2*29.3*O112*0.92*(CG112-T112)</f>
        <v>0</v>
      </c>
      <c r="AB112">
        <f>2*0.95*5.67E-8*(((CG112+$B$7)+273)^4-(T112+273)^4)</f>
        <v>0</v>
      </c>
      <c r="AC112">
        <f>R112+AB112+Z112+AA112</f>
        <v>0</v>
      </c>
      <c r="AD112">
        <v>3</v>
      </c>
      <c r="AE112">
        <v>1</v>
      </c>
      <c r="AF112">
        <f>IF(AD112*$H$13&gt;=AH112,1.0,(AH112/(AH112-AD112*$H$13)))</f>
        <v>0</v>
      </c>
      <c r="AG112">
        <f>(AF112-1)*100</f>
        <v>0</v>
      </c>
      <c r="AH112">
        <f>MAX(0,($B$13+$C$13*CL112)/(1+$D$13*CL112)*CE112/(CG112+273)*$E$13)</f>
        <v>0</v>
      </c>
      <c r="AI112" t="s">
        <v>295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295</v>
      </c>
      <c r="AP112">
        <v>0</v>
      </c>
      <c r="AQ112">
        <v>0</v>
      </c>
      <c r="AR112">
        <f>1-AP112/AQ112</f>
        <v>0</v>
      </c>
      <c r="AS112">
        <v>0.5</v>
      </c>
      <c r="AT112">
        <f>BP112</f>
        <v>0</v>
      </c>
      <c r="AU112">
        <f>I112</f>
        <v>0</v>
      </c>
      <c r="AV112">
        <f>AR112*AS112*AT112</f>
        <v>0</v>
      </c>
      <c r="AW112">
        <f>BB112/AQ112</f>
        <v>0</v>
      </c>
      <c r="AX112">
        <f>(AU112-AN112)/AT112</f>
        <v>0</v>
      </c>
      <c r="AY112">
        <f>(AK112-AQ112)/AQ112</f>
        <v>0</v>
      </c>
      <c r="AZ112" t="s">
        <v>295</v>
      </c>
      <c r="BA112">
        <v>0</v>
      </c>
      <c r="BB112">
        <f>AQ112-BA112</f>
        <v>0</v>
      </c>
      <c r="BC112">
        <f>(AQ112-AP112)/(AQ112-BA112)</f>
        <v>0</v>
      </c>
      <c r="BD112">
        <f>(AK112-AQ112)/(AK112-BA112)</f>
        <v>0</v>
      </c>
      <c r="BE112">
        <f>(AQ112-AP112)/(AQ112-AJ112)</f>
        <v>0</v>
      </c>
      <c r="BF112">
        <f>(AK112-AQ112)/(AK112-AJ112)</f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f>$B$11*CM112+$C$11*CN112+$F$11*CO112*(1-CR112)</f>
        <v>0</v>
      </c>
      <c r="BP112">
        <f>BO112*BQ112</f>
        <v>0</v>
      </c>
      <c r="BQ112">
        <f>($B$11*$D$9+$C$11*$D$9+$F$11*((DB112+CT112)/MAX(DB112+CT112+DC112, 0.1)*$I$9+DC112/MAX(DB112+CT112+DC112, 0.1)*$J$9))/($B$11+$C$11+$F$11)</f>
        <v>0</v>
      </c>
      <c r="BR112">
        <f>($B$11*$K$9+$C$11*$K$9+$F$11*((DB112+CT112)/MAX(DB112+CT112+DC112, 0.1)*$P$9+DC112/MAX(DB112+CT112+DC112, 0.1)*$Q$9))/($B$11+$C$11+$F$11)</f>
        <v>0</v>
      </c>
      <c r="BS112">
        <v>6</v>
      </c>
      <c r="BT112">
        <v>0.5</v>
      </c>
      <c r="BU112" t="s">
        <v>296</v>
      </c>
      <c r="BV112">
        <v>2</v>
      </c>
      <c r="BW112">
        <v>1621628364.1</v>
      </c>
      <c r="BX112">
        <v>399.753666666667</v>
      </c>
      <c r="BY112">
        <v>420.027666666667</v>
      </c>
      <c r="BZ112">
        <v>13.1655</v>
      </c>
      <c r="CA112">
        <v>0.386090666666667</v>
      </c>
      <c r="CB112">
        <v>391.508333333333</v>
      </c>
      <c r="CC112">
        <v>12.9487</v>
      </c>
      <c r="CD112">
        <v>600.016666666667</v>
      </c>
      <c r="CE112">
        <v>101.214666666667</v>
      </c>
      <c r="CF112">
        <v>0.0573540333333333</v>
      </c>
      <c r="CG112">
        <v>40.3756</v>
      </c>
      <c r="CH112">
        <v>37.6717666666667</v>
      </c>
      <c r="CI112">
        <v>999.9</v>
      </c>
      <c r="CJ112">
        <v>0</v>
      </c>
      <c r="CK112">
        <v>0</v>
      </c>
      <c r="CL112">
        <v>9973.33333333333</v>
      </c>
      <c r="CM112">
        <v>0</v>
      </c>
      <c r="CN112">
        <v>2.43122</v>
      </c>
      <c r="CO112">
        <v>599.984666666667</v>
      </c>
      <c r="CP112">
        <v>0.932985666666667</v>
      </c>
      <c r="CQ112">
        <v>0.0670147</v>
      </c>
      <c r="CR112">
        <v>0</v>
      </c>
      <c r="CS112">
        <v>846.584666666667</v>
      </c>
      <c r="CT112">
        <v>4.99951</v>
      </c>
      <c r="CU112">
        <v>5013.22333333333</v>
      </c>
      <c r="CV112">
        <v>4813.95666666667</v>
      </c>
      <c r="CW112">
        <v>37.437</v>
      </c>
      <c r="CX112">
        <v>40.187</v>
      </c>
      <c r="CY112">
        <v>39.312</v>
      </c>
      <c r="CZ112">
        <v>40.25</v>
      </c>
      <c r="DA112">
        <v>41.062</v>
      </c>
      <c r="DB112">
        <v>555.11</v>
      </c>
      <c r="DC112">
        <v>39.87</v>
      </c>
      <c r="DD112">
        <v>0</v>
      </c>
      <c r="DE112">
        <v>1621628369.1</v>
      </c>
      <c r="DF112">
        <v>0</v>
      </c>
      <c r="DG112">
        <v>847.57136</v>
      </c>
      <c r="DH112">
        <v>-10.5079230959044</v>
      </c>
      <c r="DI112">
        <v>-62.280769376867</v>
      </c>
      <c r="DJ112">
        <v>5019.6708</v>
      </c>
      <c r="DK112">
        <v>15</v>
      </c>
      <c r="DL112">
        <v>1621626892</v>
      </c>
      <c r="DM112" t="s">
        <v>297</v>
      </c>
      <c r="DN112">
        <v>1621626875.5</v>
      </c>
      <c r="DO112">
        <v>1621626892</v>
      </c>
      <c r="DP112">
        <v>2</v>
      </c>
      <c r="DQ112">
        <v>-0.088</v>
      </c>
      <c r="DR112">
        <v>0.038</v>
      </c>
      <c r="DS112">
        <v>8.382</v>
      </c>
      <c r="DT112">
        <v>0.051</v>
      </c>
      <c r="DU112">
        <v>420</v>
      </c>
      <c r="DV112">
        <v>0</v>
      </c>
      <c r="DW112">
        <v>0.49</v>
      </c>
      <c r="DX112">
        <v>0.06</v>
      </c>
      <c r="DY112">
        <v>-20.2084</v>
      </c>
      <c r="DZ112">
        <v>0.119291289198593</v>
      </c>
      <c r="EA112">
        <v>0.109714091853415</v>
      </c>
      <c r="EB112">
        <v>1</v>
      </c>
      <c r="EC112">
        <v>848.128909090909</v>
      </c>
      <c r="ED112">
        <v>-10.9230347333724</v>
      </c>
      <c r="EE112">
        <v>1.05745175013178</v>
      </c>
      <c r="EF112">
        <v>0</v>
      </c>
      <c r="EG112">
        <v>12.7274317073171</v>
      </c>
      <c r="EH112">
        <v>0.319833449477355</v>
      </c>
      <c r="EI112">
        <v>0.03210733856563</v>
      </c>
      <c r="EJ112">
        <v>0</v>
      </c>
      <c r="EK112">
        <v>1</v>
      </c>
      <c r="EL112">
        <v>3</v>
      </c>
      <c r="EM112" t="s">
        <v>314</v>
      </c>
      <c r="EN112">
        <v>100</v>
      </c>
      <c r="EO112">
        <v>100</v>
      </c>
      <c r="EP112">
        <v>8.246</v>
      </c>
      <c r="EQ112">
        <v>0.2169</v>
      </c>
      <c r="ER112">
        <v>5.07444362199048</v>
      </c>
      <c r="ES112">
        <v>0.0095515401478521</v>
      </c>
      <c r="ET112">
        <v>-4.08282145803731e-06</v>
      </c>
      <c r="EU112">
        <v>9.61633180237613e-10</v>
      </c>
      <c r="EV112">
        <v>0.0475103132414239</v>
      </c>
      <c r="EW112">
        <v>0.00964955815971448</v>
      </c>
      <c r="EX112">
        <v>0.000351754833574242</v>
      </c>
      <c r="EY112">
        <v>-6.74969522547015e-06</v>
      </c>
      <c r="EZ112">
        <v>-4</v>
      </c>
      <c r="FA112">
        <v>2054</v>
      </c>
      <c r="FB112">
        <v>1</v>
      </c>
      <c r="FC112">
        <v>24</v>
      </c>
      <c r="FD112">
        <v>24.8</v>
      </c>
      <c r="FE112">
        <v>24.6</v>
      </c>
      <c r="FF112">
        <v>2</v>
      </c>
      <c r="FG112">
        <v>638.716</v>
      </c>
      <c r="FH112">
        <v>385.653</v>
      </c>
      <c r="FI112">
        <v>48.007</v>
      </c>
      <c r="FJ112">
        <v>26.6192</v>
      </c>
      <c r="FK112">
        <v>30.0007</v>
      </c>
      <c r="FL112">
        <v>26.1857</v>
      </c>
      <c r="FM112">
        <v>26.1724</v>
      </c>
      <c r="FN112">
        <v>21.0155</v>
      </c>
      <c r="FO112">
        <v>100</v>
      </c>
      <c r="FP112">
        <v>0</v>
      </c>
      <c r="FQ112">
        <v>48</v>
      </c>
      <c r="FR112">
        <v>420</v>
      </c>
      <c r="FS112">
        <v>0</v>
      </c>
      <c r="FT112">
        <v>100.167</v>
      </c>
      <c r="FU112">
        <v>100.542</v>
      </c>
    </row>
    <row r="113" spans="1:177">
      <c r="A113">
        <v>97</v>
      </c>
      <c r="B113">
        <v>1621628380.1</v>
      </c>
      <c r="C113">
        <v>1440.09999990463</v>
      </c>
      <c r="D113" t="s">
        <v>492</v>
      </c>
      <c r="E113" t="s">
        <v>493</v>
      </c>
      <c r="G113">
        <v>1621628379.1</v>
      </c>
      <c r="H113">
        <f>CD113*AF113*(BZ113-CA113)/(100*BS113*(1000-AF113*BZ113))</f>
        <v>0</v>
      </c>
      <c r="I113">
        <f>CD113*AF113*(BY113-BX113*(1000-AF113*CA113)/(1000-AF113*BZ113))/(100*BS113)</f>
        <v>0</v>
      </c>
      <c r="J113">
        <f>BX113 - IF(AF113&gt;1, I113*BS113*100.0/(AH113*CL113), 0)</f>
        <v>0</v>
      </c>
      <c r="K113">
        <f>((Q113-H113/2)*J113-I113)/(Q113+H113/2)</f>
        <v>0</v>
      </c>
      <c r="L113">
        <f>K113*(CE113+CF113)/1000.0</f>
        <v>0</v>
      </c>
      <c r="M113">
        <f>(BX113 - IF(AF113&gt;1, I113*BS113*100.0/(AH113*CL113), 0))*(CE113+CF113)/1000.0</f>
        <v>0</v>
      </c>
      <c r="N113">
        <f>2.0/((1/P113-1/O113)+SIGN(P113)*SQRT((1/P113-1/O113)*(1/P113-1/O113) + 4*BT113/((BT113+1)*(BT113+1))*(2*1/P113*1/O113-1/O113*1/O113)))</f>
        <v>0</v>
      </c>
      <c r="O113">
        <f>IF(LEFT(BU113,1)&lt;&gt;"0",IF(LEFT(BU113,1)="1",3.0,BV113),$D$5+$E$5*(CL113*CE113/($K$5*1000))+$F$5*(CL113*CE113/($K$5*1000))*MAX(MIN(BS113,$J$5),$I$5)*MAX(MIN(BS113,$J$5),$I$5)+$G$5*MAX(MIN(BS113,$J$5),$I$5)*(CL113*CE113/($K$5*1000))+$H$5*(CL113*CE113/($K$5*1000))*(CL113*CE113/($K$5*1000)))</f>
        <v>0</v>
      </c>
      <c r="P113">
        <f>H113*(1000-(1000*0.61365*exp(17.502*T113/(240.97+T113))/(CE113+CF113)+BZ113)/2)/(1000*0.61365*exp(17.502*T113/(240.97+T113))/(CE113+CF113)-BZ113)</f>
        <v>0</v>
      </c>
      <c r="Q113">
        <f>1/((BT113+1)/(N113/1.6)+1/(O113/1.37)) + BT113/((BT113+1)/(N113/1.6) + BT113/(O113/1.37))</f>
        <v>0</v>
      </c>
      <c r="R113">
        <f>(BP113*BR113)</f>
        <v>0</v>
      </c>
      <c r="S113">
        <f>(CG113+(R113+2*0.95*5.67E-8*(((CG113+$B$7)+273)^4-(CG113+273)^4)-44100*H113)/(1.84*29.3*O113+8*0.95*5.67E-8*(CG113+273)^3))</f>
        <v>0</v>
      </c>
      <c r="T113">
        <f>($C$7*CH113+$D$7*CI113+$E$7*S113)</f>
        <v>0</v>
      </c>
      <c r="U113">
        <f>0.61365*exp(17.502*T113/(240.97+T113))</f>
        <v>0</v>
      </c>
      <c r="V113">
        <f>(W113/X113*100)</f>
        <v>0</v>
      </c>
      <c r="W113">
        <f>BZ113*(CE113+CF113)/1000</f>
        <v>0</v>
      </c>
      <c r="X113">
        <f>0.61365*exp(17.502*CG113/(240.97+CG113))</f>
        <v>0</v>
      </c>
      <c r="Y113">
        <f>(U113-BZ113*(CE113+CF113)/1000)</f>
        <v>0</v>
      </c>
      <c r="Z113">
        <f>(-H113*44100)</f>
        <v>0</v>
      </c>
      <c r="AA113">
        <f>2*29.3*O113*0.92*(CG113-T113)</f>
        <v>0</v>
      </c>
      <c r="AB113">
        <f>2*0.95*5.67E-8*(((CG113+$B$7)+273)^4-(T113+273)^4)</f>
        <v>0</v>
      </c>
      <c r="AC113">
        <f>R113+AB113+Z113+AA113</f>
        <v>0</v>
      </c>
      <c r="AD113">
        <v>4</v>
      </c>
      <c r="AE113">
        <v>1</v>
      </c>
      <c r="AF113">
        <f>IF(AD113*$H$13&gt;=AH113,1.0,(AH113/(AH113-AD113*$H$13)))</f>
        <v>0</v>
      </c>
      <c r="AG113">
        <f>(AF113-1)*100</f>
        <v>0</v>
      </c>
      <c r="AH113">
        <f>MAX(0,($B$13+$C$13*CL113)/(1+$D$13*CL113)*CE113/(CG113+273)*$E$13)</f>
        <v>0</v>
      </c>
      <c r="AI113" t="s">
        <v>295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295</v>
      </c>
      <c r="AP113">
        <v>0</v>
      </c>
      <c r="AQ113">
        <v>0</v>
      </c>
      <c r="AR113">
        <f>1-AP113/AQ113</f>
        <v>0</v>
      </c>
      <c r="AS113">
        <v>0.5</v>
      </c>
      <c r="AT113">
        <f>BP113</f>
        <v>0</v>
      </c>
      <c r="AU113">
        <f>I113</f>
        <v>0</v>
      </c>
      <c r="AV113">
        <f>AR113*AS113*AT113</f>
        <v>0</v>
      </c>
      <c r="AW113">
        <f>BB113/AQ113</f>
        <v>0</v>
      </c>
      <c r="AX113">
        <f>(AU113-AN113)/AT113</f>
        <v>0</v>
      </c>
      <c r="AY113">
        <f>(AK113-AQ113)/AQ113</f>
        <v>0</v>
      </c>
      <c r="AZ113" t="s">
        <v>295</v>
      </c>
      <c r="BA113">
        <v>0</v>
      </c>
      <c r="BB113">
        <f>AQ113-BA113</f>
        <v>0</v>
      </c>
      <c r="BC113">
        <f>(AQ113-AP113)/(AQ113-BA113)</f>
        <v>0</v>
      </c>
      <c r="BD113">
        <f>(AK113-AQ113)/(AK113-BA113)</f>
        <v>0</v>
      </c>
      <c r="BE113">
        <f>(AQ113-AP113)/(AQ113-AJ113)</f>
        <v>0</v>
      </c>
      <c r="BF113">
        <f>(AK113-AQ113)/(AK113-AJ113)</f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f>$B$11*CM113+$C$11*CN113+$F$11*CO113*(1-CR113)</f>
        <v>0</v>
      </c>
      <c r="BP113">
        <f>BO113*BQ113</f>
        <v>0</v>
      </c>
      <c r="BQ113">
        <f>($B$11*$D$9+$C$11*$D$9+$F$11*((DB113+CT113)/MAX(DB113+CT113+DC113, 0.1)*$I$9+DC113/MAX(DB113+CT113+DC113, 0.1)*$J$9))/($B$11+$C$11+$F$11)</f>
        <v>0</v>
      </c>
      <c r="BR113">
        <f>($B$11*$K$9+$C$11*$K$9+$F$11*((DB113+CT113)/MAX(DB113+CT113+DC113, 0.1)*$P$9+DC113/MAX(DB113+CT113+DC113, 0.1)*$Q$9))/($B$11+$C$11+$F$11)</f>
        <v>0</v>
      </c>
      <c r="BS113">
        <v>6</v>
      </c>
      <c r="BT113">
        <v>0.5</v>
      </c>
      <c r="BU113" t="s">
        <v>296</v>
      </c>
      <c r="BV113">
        <v>2</v>
      </c>
      <c r="BW113">
        <v>1621628379.1</v>
      </c>
      <c r="BX113">
        <v>399.867</v>
      </c>
      <c r="BY113">
        <v>420.071</v>
      </c>
      <c r="BZ113">
        <v>13.2639666666667</v>
      </c>
      <c r="CA113">
        <v>0.385618</v>
      </c>
      <c r="CB113">
        <v>391.620666666667</v>
      </c>
      <c r="CC113">
        <v>13.0457</v>
      </c>
      <c r="CD113">
        <v>600.078</v>
      </c>
      <c r="CE113">
        <v>101.214</v>
      </c>
      <c r="CF113">
        <v>0.0570167</v>
      </c>
      <c r="CG113">
        <v>40.4915666666667</v>
      </c>
      <c r="CH113">
        <v>37.7475666666667</v>
      </c>
      <c r="CI113">
        <v>999.9</v>
      </c>
      <c r="CJ113">
        <v>0</v>
      </c>
      <c r="CK113">
        <v>0</v>
      </c>
      <c r="CL113">
        <v>9991.66666666667</v>
      </c>
      <c r="CM113">
        <v>0</v>
      </c>
      <c r="CN113">
        <v>2.48776</v>
      </c>
      <c r="CO113">
        <v>600.071</v>
      </c>
      <c r="CP113">
        <v>0.932985666666667</v>
      </c>
      <c r="CQ113">
        <v>0.0670147</v>
      </c>
      <c r="CR113">
        <v>0</v>
      </c>
      <c r="CS113">
        <v>843.604666666667</v>
      </c>
      <c r="CT113">
        <v>4.99951</v>
      </c>
      <c r="CU113">
        <v>4997.27333333333</v>
      </c>
      <c r="CV113">
        <v>4814.65333333333</v>
      </c>
      <c r="CW113">
        <v>37.5</v>
      </c>
      <c r="CX113">
        <v>40.25</v>
      </c>
      <c r="CY113">
        <v>39.312</v>
      </c>
      <c r="CZ113">
        <v>40.25</v>
      </c>
      <c r="DA113">
        <v>41.125</v>
      </c>
      <c r="DB113">
        <v>555.193333333333</v>
      </c>
      <c r="DC113">
        <v>39.8766666666667</v>
      </c>
      <c r="DD113">
        <v>0</v>
      </c>
      <c r="DE113">
        <v>1621628384.1</v>
      </c>
      <c r="DF113">
        <v>0</v>
      </c>
      <c r="DG113">
        <v>844.720423076923</v>
      </c>
      <c r="DH113">
        <v>-11.4150085518306</v>
      </c>
      <c r="DI113">
        <v>-67.0215385064811</v>
      </c>
      <c r="DJ113">
        <v>5003.73</v>
      </c>
      <c r="DK113">
        <v>15</v>
      </c>
      <c r="DL113">
        <v>1621626892</v>
      </c>
      <c r="DM113" t="s">
        <v>297</v>
      </c>
      <c r="DN113">
        <v>1621626875.5</v>
      </c>
      <c r="DO113">
        <v>1621626892</v>
      </c>
      <c r="DP113">
        <v>2</v>
      </c>
      <c r="DQ113">
        <v>-0.088</v>
      </c>
      <c r="DR113">
        <v>0.038</v>
      </c>
      <c r="DS113">
        <v>8.382</v>
      </c>
      <c r="DT113">
        <v>0.051</v>
      </c>
      <c r="DU113">
        <v>420</v>
      </c>
      <c r="DV113">
        <v>0</v>
      </c>
      <c r="DW113">
        <v>0.49</v>
      </c>
      <c r="DX113">
        <v>0.06</v>
      </c>
      <c r="DY113">
        <v>-20.1851902439024</v>
      </c>
      <c r="DZ113">
        <v>-0.0896759581881258</v>
      </c>
      <c r="EA113">
        <v>0.09420671304566</v>
      </c>
      <c r="EB113">
        <v>1</v>
      </c>
      <c r="EC113">
        <v>845.249242424242</v>
      </c>
      <c r="ED113">
        <v>-11.7946497084418</v>
      </c>
      <c r="EE113">
        <v>1.13640691149923</v>
      </c>
      <c r="EF113">
        <v>0</v>
      </c>
      <c r="EG113">
        <v>12.8179707317073</v>
      </c>
      <c r="EH113">
        <v>0.39668153310105</v>
      </c>
      <c r="EI113">
        <v>0.039419150006938</v>
      </c>
      <c r="EJ113">
        <v>0</v>
      </c>
      <c r="EK113">
        <v>1</v>
      </c>
      <c r="EL113">
        <v>3</v>
      </c>
      <c r="EM113" t="s">
        <v>314</v>
      </c>
      <c r="EN113">
        <v>100</v>
      </c>
      <c r="EO113">
        <v>100</v>
      </c>
      <c r="EP113">
        <v>8.247</v>
      </c>
      <c r="EQ113">
        <v>0.2184</v>
      </c>
      <c r="ER113">
        <v>5.07444362199048</v>
      </c>
      <c r="ES113">
        <v>0.0095515401478521</v>
      </c>
      <c r="ET113">
        <v>-4.08282145803731e-06</v>
      </c>
      <c r="EU113">
        <v>9.61633180237613e-10</v>
      </c>
      <c r="EV113">
        <v>0.0475103132414239</v>
      </c>
      <c r="EW113">
        <v>0.00964955815971448</v>
      </c>
      <c r="EX113">
        <v>0.000351754833574242</v>
      </c>
      <c r="EY113">
        <v>-6.74969522547015e-06</v>
      </c>
      <c r="EZ113">
        <v>-4</v>
      </c>
      <c r="FA113">
        <v>2054</v>
      </c>
      <c r="FB113">
        <v>1</v>
      </c>
      <c r="FC113">
        <v>24</v>
      </c>
      <c r="FD113">
        <v>25.1</v>
      </c>
      <c r="FE113">
        <v>24.8</v>
      </c>
      <c r="FF113">
        <v>2</v>
      </c>
      <c r="FG113">
        <v>638.128</v>
      </c>
      <c r="FH113">
        <v>385.721</v>
      </c>
      <c r="FI113">
        <v>48.113</v>
      </c>
      <c r="FJ113">
        <v>26.6507</v>
      </c>
      <c r="FK113">
        <v>30.0002</v>
      </c>
      <c r="FL113">
        <v>26.212</v>
      </c>
      <c r="FM113">
        <v>26.1982</v>
      </c>
      <c r="FN113">
        <v>21.0144</v>
      </c>
      <c r="FO113">
        <v>100</v>
      </c>
      <c r="FP113">
        <v>0</v>
      </c>
      <c r="FQ113">
        <v>48</v>
      </c>
      <c r="FR113">
        <v>420</v>
      </c>
      <c r="FS113">
        <v>0</v>
      </c>
      <c r="FT113">
        <v>100.166</v>
      </c>
      <c r="FU113">
        <v>100.539</v>
      </c>
    </row>
    <row r="114" spans="1:177">
      <c r="A114">
        <v>98</v>
      </c>
      <c r="B114">
        <v>1621628395.1</v>
      </c>
      <c r="C114">
        <v>1455.09999990463</v>
      </c>
      <c r="D114" t="s">
        <v>494</v>
      </c>
      <c r="E114" t="s">
        <v>495</v>
      </c>
      <c r="G114">
        <v>1621628394.1</v>
      </c>
      <c r="H114">
        <f>CD114*AF114*(BZ114-CA114)/(100*BS114*(1000-AF114*BZ114))</f>
        <v>0</v>
      </c>
      <c r="I114">
        <f>CD114*AF114*(BY114-BX114*(1000-AF114*CA114)/(1000-AF114*BZ114))/(100*BS114)</f>
        <v>0</v>
      </c>
      <c r="J114">
        <f>BX114 - IF(AF114&gt;1, I114*BS114*100.0/(AH114*CL114), 0)</f>
        <v>0</v>
      </c>
      <c r="K114">
        <f>((Q114-H114/2)*J114-I114)/(Q114+H114/2)</f>
        <v>0</v>
      </c>
      <c r="L114">
        <f>K114*(CE114+CF114)/1000.0</f>
        <v>0</v>
      </c>
      <c r="M114">
        <f>(BX114 - IF(AF114&gt;1, I114*BS114*100.0/(AH114*CL114), 0))*(CE114+CF114)/1000.0</f>
        <v>0</v>
      </c>
      <c r="N114">
        <f>2.0/((1/P114-1/O114)+SIGN(P114)*SQRT((1/P114-1/O114)*(1/P114-1/O114) + 4*BT114/((BT114+1)*(BT114+1))*(2*1/P114*1/O114-1/O114*1/O114)))</f>
        <v>0</v>
      </c>
      <c r="O114">
        <f>IF(LEFT(BU114,1)&lt;&gt;"0",IF(LEFT(BU114,1)="1",3.0,BV114),$D$5+$E$5*(CL114*CE114/($K$5*1000))+$F$5*(CL114*CE114/($K$5*1000))*MAX(MIN(BS114,$J$5),$I$5)*MAX(MIN(BS114,$J$5),$I$5)+$G$5*MAX(MIN(BS114,$J$5),$I$5)*(CL114*CE114/($K$5*1000))+$H$5*(CL114*CE114/($K$5*1000))*(CL114*CE114/($K$5*1000)))</f>
        <v>0</v>
      </c>
      <c r="P114">
        <f>H114*(1000-(1000*0.61365*exp(17.502*T114/(240.97+T114))/(CE114+CF114)+BZ114)/2)/(1000*0.61365*exp(17.502*T114/(240.97+T114))/(CE114+CF114)-BZ114)</f>
        <v>0</v>
      </c>
      <c r="Q114">
        <f>1/((BT114+1)/(N114/1.6)+1/(O114/1.37)) + BT114/((BT114+1)/(N114/1.6) + BT114/(O114/1.37))</f>
        <v>0</v>
      </c>
      <c r="R114">
        <f>(BP114*BR114)</f>
        <v>0</v>
      </c>
      <c r="S114">
        <f>(CG114+(R114+2*0.95*5.67E-8*(((CG114+$B$7)+273)^4-(CG114+273)^4)-44100*H114)/(1.84*29.3*O114+8*0.95*5.67E-8*(CG114+273)^3))</f>
        <v>0</v>
      </c>
      <c r="T114">
        <f>($C$7*CH114+$D$7*CI114+$E$7*S114)</f>
        <v>0</v>
      </c>
      <c r="U114">
        <f>0.61365*exp(17.502*T114/(240.97+T114))</f>
        <v>0</v>
      </c>
      <c r="V114">
        <f>(W114/X114*100)</f>
        <v>0</v>
      </c>
      <c r="W114">
        <f>BZ114*(CE114+CF114)/1000</f>
        <v>0</v>
      </c>
      <c r="X114">
        <f>0.61365*exp(17.502*CG114/(240.97+CG114))</f>
        <v>0</v>
      </c>
      <c r="Y114">
        <f>(U114-BZ114*(CE114+CF114)/1000)</f>
        <v>0</v>
      </c>
      <c r="Z114">
        <f>(-H114*44100)</f>
        <v>0</v>
      </c>
      <c r="AA114">
        <f>2*29.3*O114*0.92*(CG114-T114)</f>
        <v>0</v>
      </c>
      <c r="AB114">
        <f>2*0.95*5.67E-8*(((CG114+$B$7)+273)^4-(T114+273)^4)</f>
        <v>0</v>
      </c>
      <c r="AC114">
        <f>R114+AB114+Z114+AA114</f>
        <v>0</v>
      </c>
      <c r="AD114">
        <v>4</v>
      </c>
      <c r="AE114">
        <v>1</v>
      </c>
      <c r="AF114">
        <f>IF(AD114*$H$13&gt;=AH114,1.0,(AH114/(AH114-AD114*$H$13)))</f>
        <v>0</v>
      </c>
      <c r="AG114">
        <f>(AF114-1)*100</f>
        <v>0</v>
      </c>
      <c r="AH114">
        <f>MAX(0,($B$13+$C$13*CL114)/(1+$D$13*CL114)*CE114/(CG114+273)*$E$13)</f>
        <v>0</v>
      </c>
      <c r="AI114" t="s">
        <v>295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295</v>
      </c>
      <c r="AP114">
        <v>0</v>
      </c>
      <c r="AQ114">
        <v>0</v>
      </c>
      <c r="AR114">
        <f>1-AP114/AQ114</f>
        <v>0</v>
      </c>
      <c r="AS114">
        <v>0.5</v>
      </c>
      <c r="AT114">
        <f>BP114</f>
        <v>0</v>
      </c>
      <c r="AU114">
        <f>I114</f>
        <v>0</v>
      </c>
      <c r="AV114">
        <f>AR114*AS114*AT114</f>
        <v>0</v>
      </c>
      <c r="AW114">
        <f>BB114/AQ114</f>
        <v>0</v>
      </c>
      <c r="AX114">
        <f>(AU114-AN114)/AT114</f>
        <v>0</v>
      </c>
      <c r="AY114">
        <f>(AK114-AQ114)/AQ114</f>
        <v>0</v>
      </c>
      <c r="AZ114" t="s">
        <v>295</v>
      </c>
      <c r="BA114">
        <v>0</v>
      </c>
      <c r="BB114">
        <f>AQ114-BA114</f>
        <v>0</v>
      </c>
      <c r="BC114">
        <f>(AQ114-AP114)/(AQ114-BA114)</f>
        <v>0</v>
      </c>
      <c r="BD114">
        <f>(AK114-AQ114)/(AK114-BA114)</f>
        <v>0</v>
      </c>
      <c r="BE114">
        <f>(AQ114-AP114)/(AQ114-AJ114)</f>
        <v>0</v>
      </c>
      <c r="BF114">
        <f>(AK114-AQ114)/(AK114-AJ114)</f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f>$B$11*CM114+$C$11*CN114+$F$11*CO114*(1-CR114)</f>
        <v>0</v>
      </c>
      <c r="BP114">
        <f>BO114*BQ114</f>
        <v>0</v>
      </c>
      <c r="BQ114">
        <f>($B$11*$D$9+$C$11*$D$9+$F$11*((DB114+CT114)/MAX(DB114+CT114+DC114, 0.1)*$I$9+DC114/MAX(DB114+CT114+DC114, 0.1)*$J$9))/($B$11+$C$11+$F$11)</f>
        <v>0</v>
      </c>
      <c r="BR114">
        <f>($B$11*$K$9+$C$11*$K$9+$F$11*((DB114+CT114)/MAX(DB114+CT114+DC114, 0.1)*$P$9+DC114/MAX(DB114+CT114+DC114, 0.1)*$Q$9))/($B$11+$C$11+$F$11)</f>
        <v>0</v>
      </c>
      <c r="BS114">
        <v>6</v>
      </c>
      <c r="BT114">
        <v>0.5</v>
      </c>
      <c r="BU114" t="s">
        <v>296</v>
      </c>
      <c r="BV114">
        <v>2</v>
      </c>
      <c r="BW114">
        <v>1621628394.1</v>
      </c>
      <c r="BX114">
        <v>399.917666666667</v>
      </c>
      <c r="BY114">
        <v>419.992666666667</v>
      </c>
      <c r="BZ114">
        <v>13.3728</v>
      </c>
      <c r="CA114">
        <v>0.386359333333333</v>
      </c>
      <c r="CB114">
        <v>391.670666666667</v>
      </c>
      <c r="CC114">
        <v>13.1528333333333</v>
      </c>
      <c r="CD114">
        <v>600.068</v>
      </c>
      <c r="CE114">
        <v>101.216</v>
      </c>
      <c r="CF114">
        <v>0.0564711</v>
      </c>
      <c r="CG114">
        <v>40.6272666666667</v>
      </c>
      <c r="CH114">
        <v>37.8928666666667</v>
      </c>
      <c r="CI114">
        <v>999.9</v>
      </c>
      <c r="CJ114">
        <v>0</v>
      </c>
      <c r="CK114">
        <v>0</v>
      </c>
      <c r="CL114">
        <v>10025</v>
      </c>
      <c r="CM114">
        <v>0</v>
      </c>
      <c r="CN114">
        <v>2.46514666666667</v>
      </c>
      <c r="CO114">
        <v>599.962333333333</v>
      </c>
      <c r="CP114">
        <v>0.932985666666667</v>
      </c>
      <c r="CQ114">
        <v>0.0670147</v>
      </c>
      <c r="CR114">
        <v>0</v>
      </c>
      <c r="CS114">
        <v>840.410666666667</v>
      </c>
      <c r="CT114">
        <v>4.99951</v>
      </c>
      <c r="CU114">
        <v>4978.53666666667</v>
      </c>
      <c r="CV114">
        <v>4813.77666666667</v>
      </c>
      <c r="CW114">
        <v>37.5</v>
      </c>
      <c r="CX114">
        <v>40.312</v>
      </c>
      <c r="CY114">
        <v>39.375</v>
      </c>
      <c r="CZ114">
        <v>40.312</v>
      </c>
      <c r="DA114">
        <v>41.125</v>
      </c>
      <c r="DB114">
        <v>555.09</v>
      </c>
      <c r="DC114">
        <v>39.87</v>
      </c>
      <c r="DD114">
        <v>0</v>
      </c>
      <c r="DE114">
        <v>1621628399.1</v>
      </c>
      <c r="DF114">
        <v>0</v>
      </c>
      <c r="DG114">
        <v>841.62024</v>
      </c>
      <c r="DH114">
        <v>-12.9172307806546</v>
      </c>
      <c r="DI114">
        <v>-72.0223077934755</v>
      </c>
      <c r="DJ114">
        <v>4986.2096</v>
      </c>
      <c r="DK114">
        <v>15</v>
      </c>
      <c r="DL114">
        <v>1621626892</v>
      </c>
      <c r="DM114" t="s">
        <v>297</v>
      </c>
      <c r="DN114">
        <v>1621626875.5</v>
      </c>
      <c r="DO114">
        <v>1621626892</v>
      </c>
      <c r="DP114">
        <v>2</v>
      </c>
      <c r="DQ114">
        <v>-0.088</v>
      </c>
      <c r="DR114">
        <v>0.038</v>
      </c>
      <c r="DS114">
        <v>8.382</v>
      </c>
      <c r="DT114">
        <v>0.051</v>
      </c>
      <c r="DU114">
        <v>420</v>
      </c>
      <c r="DV114">
        <v>0</v>
      </c>
      <c r="DW114">
        <v>0.49</v>
      </c>
      <c r="DX114">
        <v>0.06</v>
      </c>
      <c r="DY114">
        <v>-20.1136780487805</v>
      </c>
      <c r="DZ114">
        <v>0.276520557491297</v>
      </c>
      <c r="EA114">
        <v>0.0898845967764009</v>
      </c>
      <c r="EB114">
        <v>1</v>
      </c>
      <c r="EC114">
        <v>842.25996969697</v>
      </c>
      <c r="ED114">
        <v>-12.5082405138163</v>
      </c>
      <c r="EE114">
        <v>1.20941650055264</v>
      </c>
      <c r="EF114">
        <v>0</v>
      </c>
      <c r="EG114">
        <v>12.9163756097561</v>
      </c>
      <c r="EH114">
        <v>0.404264111498249</v>
      </c>
      <c r="EI114">
        <v>0.0402121676797738</v>
      </c>
      <c r="EJ114">
        <v>0</v>
      </c>
      <c r="EK114">
        <v>1</v>
      </c>
      <c r="EL114">
        <v>3</v>
      </c>
      <c r="EM114" t="s">
        <v>314</v>
      </c>
      <c r="EN114">
        <v>100</v>
      </c>
      <c r="EO114">
        <v>100</v>
      </c>
      <c r="EP114">
        <v>8.247</v>
      </c>
      <c r="EQ114">
        <v>0.22</v>
      </c>
      <c r="ER114">
        <v>5.07444362199048</v>
      </c>
      <c r="ES114">
        <v>0.0095515401478521</v>
      </c>
      <c r="ET114">
        <v>-4.08282145803731e-06</v>
      </c>
      <c r="EU114">
        <v>9.61633180237613e-10</v>
      </c>
      <c r="EV114">
        <v>0.0475103132414239</v>
      </c>
      <c r="EW114">
        <v>0.00964955815971448</v>
      </c>
      <c r="EX114">
        <v>0.000351754833574242</v>
      </c>
      <c r="EY114">
        <v>-6.74969522547015e-06</v>
      </c>
      <c r="EZ114">
        <v>-4</v>
      </c>
      <c r="FA114">
        <v>2054</v>
      </c>
      <c r="FB114">
        <v>1</v>
      </c>
      <c r="FC114">
        <v>24</v>
      </c>
      <c r="FD114">
        <v>25.3</v>
      </c>
      <c r="FE114">
        <v>25.1</v>
      </c>
      <c r="FF114">
        <v>2</v>
      </c>
      <c r="FG114">
        <v>638.134</v>
      </c>
      <c r="FH114">
        <v>385.891</v>
      </c>
      <c r="FI114">
        <v>48.2121</v>
      </c>
      <c r="FJ114">
        <v>26.68</v>
      </c>
      <c r="FK114">
        <v>30.0004</v>
      </c>
      <c r="FL114">
        <v>26.2384</v>
      </c>
      <c r="FM114">
        <v>26.2223</v>
      </c>
      <c r="FN114">
        <v>21.018</v>
      </c>
      <c r="FO114">
        <v>100</v>
      </c>
      <c r="FP114">
        <v>0</v>
      </c>
      <c r="FQ114">
        <v>48</v>
      </c>
      <c r="FR114">
        <v>420</v>
      </c>
      <c r="FS114">
        <v>0</v>
      </c>
      <c r="FT114">
        <v>100.165</v>
      </c>
      <c r="FU114">
        <v>100.532</v>
      </c>
    </row>
    <row r="115" spans="1:177">
      <c r="A115">
        <v>99</v>
      </c>
      <c r="B115">
        <v>1621628410.1</v>
      </c>
      <c r="C115">
        <v>1470.09999990463</v>
      </c>
      <c r="D115" t="s">
        <v>496</v>
      </c>
      <c r="E115" t="s">
        <v>497</v>
      </c>
      <c r="G115">
        <v>1621628409.1</v>
      </c>
      <c r="H115">
        <f>CD115*AF115*(BZ115-CA115)/(100*BS115*(1000-AF115*BZ115))</f>
        <v>0</v>
      </c>
      <c r="I115">
        <f>CD115*AF115*(BY115-BX115*(1000-AF115*CA115)/(1000-AF115*BZ115))/(100*BS115)</f>
        <v>0</v>
      </c>
      <c r="J115">
        <f>BX115 - IF(AF115&gt;1, I115*BS115*100.0/(AH115*CL115), 0)</f>
        <v>0</v>
      </c>
      <c r="K115">
        <f>((Q115-H115/2)*J115-I115)/(Q115+H115/2)</f>
        <v>0</v>
      </c>
      <c r="L115">
        <f>K115*(CE115+CF115)/1000.0</f>
        <v>0</v>
      </c>
      <c r="M115">
        <f>(BX115 - IF(AF115&gt;1, I115*BS115*100.0/(AH115*CL115), 0))*(CE115+CF115)/1000.0</f>
        <v>0</v>
      </c>
      <c r="N115">
        <f>2.0/((1/P115-1/O115)+SIGN(P115)*SQRT((1/P115-1/O115)*(1/P115-1/O115) + 4*BT115/((BT115+1)*(BT115+1))*(2*1/P115*1/O115-1/O115*1/O115)))</f>
        <v>0</v>
      </c>
      <c r="O115">
        <f>IF(LEFT(BU115,1)&lt;&gt;"0",IF(LEFT(BU115,1)="1",3.0,BV115),$D$5+$E$5*(CL115*CE115/($K$5*1000))+$F$5*(CL115*CE115/($K$5*1000))*MAX(MIN(BS115,$J$5),$I$5)*MAX(MIN(BS115,$J$5),$I$5)+$G$5*MAX(MIN(BS115,$J$5),$I$5)*(CL115*CE115/($K$5*1000))+$H$5*(CL115*CE115/($K$5*1000))*(CL115*CE115/($K$5*1000)))</f>
        <v>0</v>
      </c>
      <c r="P115">
        <f>H115*(1000-(1000*0.61365*exp(17.502*T115/(240.97+T115))/(CE115+CF115)+BZ115)/2)/(1000*0.61365*exp(17.502*T115/(240.97+T115))/(CE115+CF115)-BZ115)</f>
        <v>0</v>
      </c>
      <c r="Q115">
        <f>1/((BT115+1)/(N115/1.6)+1/(O115/1.37)) + BT115/((BT115+1)/(N115/1.6) + BT115/(O115/1.37))</f>
        <v>0</v>
      </c>
      <c r="R115">
        <f>(BP115*BR115)</f>
        <v>0</v>
      </c>
      <c r="S115">
        <f>(CG115+(R115+2*0.95*5.67E-8*(((CG115+$B$7)+273)^4-(CG115+273)^4)-44100*H115)/(1.84*29.3*O115+8*0.95*5.67E-8*(CG115+273)^3))</f>
        <v>0</v>
      </c>
      <c r="T115">
        <f>($C$7*CH115+$D$7*CI115+$E$7*S115)</f>
        <v>0</v>
      </c>
      <c r="U115">
        <f>0.61365*exp(17.502*T115/(240.97+T115))</f>
        <v>0</v>
      </c>
      <c r="V115">
        <f>(W115/X115*100)</f>
        <v>0</v>
      </c>
      <c r="W115">
        <f>BZ115*(CE115+CF115)/1000</f>
        <v>0</v>
      </c>
      <c r="X115">
        <f>0.61365*exp(17.502*CG115/(240.97+CG115))</f>
        <v>0</v>
      </c>
      <c r="Y115">
        <f>(U115-BZ115*(CE115+CF115)/1000)</f>
        <v>0</v>
      </c>
      <c r="Z115">
        <f>(-H115*44100)</f>
        <v>0</v>
      </c>
      <c r="AA115">
        <f>2*29.3*O115*0.92*(CG115-T115)</f>
        <v>0</v>
      </c>
      <c r="AB115">
        <f>2*0.95*5.67E-8*(((CG115+$B$7)+273)^4-(T115+273)^4)</f>
        <v>0</v>
      </c>
      <c r="AC115">
        <f>R115+AB115+Z115+AA115</f>
        <v>0</v>
      </c>
      <c r="AD115">
        <v>4</v>
      </c>
      <c r="AE115">
        <v>1</v>
      </c>
      <c r="AF115">
        <f>IF(AD115*$H$13&gt;=AH115,1.0,(AH115/(AH115-AD115*$H$13)))</f>
        <v>0</v>
      </c>
      <c r="AG115">
        <f>(AF115-1)*100</f>
        <v>0</v>
      </c>
      <c r="AH115">
        <f>MAX(0,($B$13+$C$13*CL115)/(1+$D$13*CL115)*CE115/(CG115+273)*$E$13)</f>
        <v>0</v>
      </c>
      <c r="AI115" t="s">
        <v>295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295</v>
      </c>
      <c r="AP115">
        <v>0</v>
      </c>
      <c r="AQ115">
        <v>0</v>
      </c>
      <c r="AR115">
        <f>1-AP115/AQ115</f>
        <v>0</v>
      </c>
      <c r="AS115">
        <v>0.5</v>
      </c>
      <c r="AT115">
        <f>BP115</f>
        <v>0</v>
      </c>
      <c r="AU115">
        <f>I115</f>
        <v>0</v>
      </c>
      <c r="AV115">
        <f>AR115*AS115*AT115</f>
        <v>0</v>
      </c>
      <c r="AW115">
        <f>BB115/AQ115</f>
        <v>0</v>
      </c>
      <c r="AX115">
        <f>(AU115-AN115)/AT115</f>
        <v>0</v>
      </c>
      <c r="AY115">
        <f>(AK115-AQ115)/AQ115</f>
        <v>0</v>
      </c>
      <c r="AZ115" t="s">
        <v>295</v>
      </c>
      <c r="BA115">
        <v>0</v>
      </c>
      <c r="BB115">
        <f>AQ115-BA115</f>
        <v>0</v>
      </c>
      <c r="BC115">
        <f>(AQ115-AP115)/(AQ115-BA115)</f>
        <v>0</v>
      </c>
      <c r="BD115">
        <f>(AK115-AQ115)/(AK115-BA115)</f>
        <v>0</v>
      </c>
      <c r="BE115">
        <f>(AQ115-AP115)/(AQ115-AJ115)</f>
        <v>0</v>
      </c>
      <c r="BF115">
        <f>(AK115-AQ115)/(AK115-AJ115)</f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f>$B$11*CM115+$C$11*CN115+$F$11*CO115*(1-CR115)</f>
        <v>0</v>
      </c>
      <c r="BP115">
        <f>BO115*BQ115</f>
        <v>0</v>
      </c>
      <c r="BQ115">
        <f>($B$11*$D$9+$C$11*$D$9+$F$11*((DB115+CT115)/MAX(DB115+CT115+DC115, 0.1)*$I$9+DC115/MAX(DB115+CT115+DC115, 0.1)*$J$9))/($B$11+$C$11+$F$11)</f>
        <v>0</v>
      </c>
      <c r="BR115">
        <f>($B$11*$K$9+$C$11*$K$9+$F$11*((DB115+CT115)/MAX(DB115+CT115+DC115, 0.1)*$P$9+DC115/MAX(DB115+CT115+DC115, 0.1)*$Q$9))/($B$11+$C$11+$F$11)</f>
        <v>0</v>
      </c>
      <c r="BS115">
        <v>6</v>
      </c>
      <c r="BT115">
        <v>0.5</v>
      </c>
      <c r="BU115" t="s">
        <v>296</v>
      </c>
      <c r="BV115">
        <v>2</v>
      </c>
      <c r="BW115">
        <v>1621628409.1</v>
      </c>
      <c r="BX115">
        <v>399.923</v>
      </c>
      <c r="BY115">
        <v>419.969</v>
      </c>
      <c r="BZ115">
        <v>13.4916666666667</v>
      </c>
      <c r="CA115">
        <v>0.386109333333333</v>
      </c>
      <c r="CB115">
        <v>391.676</v>
      </c>
      <c r="CC115">
        <v>13.2699</v>
      </c>
      <c r="CD115">
        <v>599.822</v>
      </c>
      <c r="CE115">
        <v>101.214333333333</v>
      </c>
      <c r="CF115">
        <v>0.0575170333333333</v>
      </c>
      <c r="CG115">
        <v>40.7436333333333</v>
      </c>
      <c r="CH115">
        <v>37.9592666666667</v>
      </c>
      <c r="CI115">
        <v>999.9</v>
      </c>
      <c r="CJ115">
        <v>0</v>
      </c>
      <c r="CK115">
        <v>0</v>
      </c>
      <c r="CL115">
        <v>9968.33333333333</v>
      </c>
      <c r="CM115">
        <v>0</v>
      </c>
      <c r="CN115">
        <v>2.48776</v>
      </c>
      <c r="CO115">
        <v>599.950666666667</v>
      </c>
      <c r="CP115">
        <v>0.932985666666667</v>
      </c>
      <c r="CQ115">
        <v>0.0670147</v>
      </c>
      <c r="CR115">
        <v>0</v>
      </c>
      <c r="CS115">
        <v>837.010666666667</v>
      </c>
      <c r="CT115">
        <v>4.99951</v>
      </c>
      <c r="CU115">
        <v>4959.75333333333</v>
      </c>
      <c r="CV115">
        <v>4813.68</v>
      </c>
      <c r="CW115">
        <v>37.562</v>
      </c>
      <c r="CX115">
        <v>40.312</v>
      </c>
      <c r="CY115">
        <v>39.437</v>
      </c>
      <c r="CZ115">
        <v>40.312</v>
      </c>
      <c r="DA115">
        <v>41.187</v>
      </c>
      <c r="DB115">
        <v>555.08</v>
      </c>
      <c r="DC115">
        <v>39.87</v>
      </c>
      <c r="DD115">
        <v>0</v>
      </c>
      <c r="DE115">
        <v>1621628414.1</v>
      </c>
      <c r="DF115">
        <v>0</v>
      </c>
      <c r="DG115">
        <v>838.502923076923</v>
      </c>
      <c r="DH115">
        <v>-13.2139486951989</v>
      </c>
      <c r="DI115">
        <v>-77.7507691245781</v>
      </c>
      <c r="DJ115">
        <v>4967.94038461538</v>
      </c>
      <c r="DK115">
        <v>15</v>
      </c>
      <c r="DL115">
        <v>1621626892</v>
      </c>
      <c r="DM115" t="s">
        <v>297</v>
      </c>
      <c r="DN115">
        <v>1621626875.5</v>
      </c>
      <c r="DO115">
        <v>1621626892</v>
      </c>
      <c r="DP115">
        <v>2</v>
      </c>
      <c r="DQ115">
        <v>-0.088</v>
      </c>
      <c r="DR115">
        <v>0.038</v>
      </c>
      <c r="DS115">
        <v>8.382</v>
      </c>
      <c r="DT115">
        <v>0.051</v>
      </c>
      <c r="DU115">
        <v>420</v>
      </c>
      <c r="DV115">
        <v>0</v>
      </c>
      <c r="DW115">
        <v>0.49</v>
      </c>
      <c r="DX115">
        <v>0.06</v>
      </c>
      <c r="DY115">
        <v>-20.0905926829268</v>
      </c>
      <c r="DZ115">
        <v>-0.010624390243875</v>
      </c>
      <c r="EA115">
        <v>0.117159770816095</v>
      </c>
      <c r="EB115">
        <v>1</v>
      </c>
      <c r="EC115">
        <v>839.082727272727</v>
      </c>
      <c r="ED115">
        <v>-12.7546446378764</v>
      </c>
      <c r="EE115">
        <v>1.23164842171406</v>
      </c>
      <c r="EF115">
        <v>0</v>
      </c>
      <c r="EG115">
        <v>13.0262609756098</v>
      </c>
      <c r="EH115">
        <v>0.465177700348439</v>
      </c>
      <c r="EI115">
        <v>0.0462604602702355</v>
      </c>
      <c r="EJ115">
        <v>0</v>
      </c>
      <c r="EK115">
        <v>1</v>
      </c>
      <c r="EL115">
        <v>3</v>
      </c>
      <c r="EM115" t="s">
        <v>314</v>
      </c>
      <c r="EN115">
        <v>100</v>
      </c>
      <c r="EO115">
        <v>100</v>
      </c>
      <c r="EP115">
        <v>8.247</v>
      </c>
      <c r="EQ115">
        <v>0.2218</v>
      </c>
      <c r="ER115">
        <v>5.07444362199048</v>
      </c>
      <c r="ES115">
        <v>0.0095515401478521</v>
      </c>
      <c r="ET115">
        <v>-4.08282145803731e-06</v>
      </c>
      <c r="EU115">
        <v>9.61633180237613e-10</v>
      </c>
      <c r="EV115">
        <v>0.0475103132414239</v>
      </c>
      <c r="EW115">
        <v>0.00964955815971448</v>
      </c>
      <c r="EX115">
        <v>0.000351754833574242</v>
      </c>
      <c r="EY115">
        <v>-6.74969522547015e-06</v>
      </c>
      <c r="EZ115">
        <v>-4</v>
      </c>
      <c r="FA115">
        <v>2054</v>
      </c>
      <c r="FB115">
        <v>1</v>
      </c>
      <c r="FC115">
        <v>24</v>
      </c>
      <c r="FD115">
        <v>25.6</v>
      </c>
      <c r="FE115">
        <v>25.3</v>
      </c>
      <c r="FF115">
        <v>2</v>
      </c>
      <c r="FG115">
        <v>639.308</v>
      </c>
      <c r="FH115">
        <v>385.956</v>
      </c>
      <c r="FI115">
        <v>48.3135</v>
      </c>
      <c r="FJ115">
        <v>26.7116</v>
      </c>
      <c r="FK115">
        <v>30.0007</v>
      </c>
      <c r="FL115">
        <v>26.2626</v>
      </c>
      <c r="FM115">
        <v>26.2468</v>
      </c>
      <c r="FN115">
        <v>21.0183</v>
      </c>
      <c r="FO115">
        <v>100</v>
      </c>
      <c r="FP115">
        <v>0</v>
      </c>
      <c r="FQ115">
        <v>48</v>
      </c>
      <c r="FR115">
        <v>420</v>
      </c>
      <c r="FS115">
        <v>0</v>
      </c>
      <c r="FT115">
        <v>100.161</v>
      </c>
      <c r="FU115">
        <v>100.526</v>
      </c>
    </row>
    <row r="116" spans="1:177">
      <c r="A116">
        <v>100</v>
      </c>
      <c r="B116">
        <v>1621628425.1</v>
      </c>
      <c r="C116">
        <v>1485.09999990463</v>
      </c>
      <c r="D116" t="s">
        <v>498</v>
      </c>
      <c r="E116" t="s">
        <v>499</v>
      </c>
      <c r="G116">
        <v>1621628424.1</v>
      </c>
      <c r="H116">
        <f>CD116*AF116*(BZ116-CA116)/(100*BS116*(1000-AF116*BZ116))</f>
        <v>0</v>
      </c>
      <c r="I116">
        <f>CD116*AF116*(BY116-BX116*(1000-AF116*CA116)/(1000-AF116*BZ116))/(100*BS116)</f>
        <v>0</v>
      </c>
      <c r="J116">
        <f>BX116 - IF(AF116&gt;1, I116*BS116*100.0/(AH116*CL116), 0)</f>
        <v>0</v>
      </c>
      <c r="K116">
        <f>((Q116-H116/2)*J116-I116)/(Q116+H116/2)</f>
        <v>0</v>
      </c>
      <c r="L116">
        <f>K116*(CE116+CF116)/1000.0</f>
        <v>0</v>
      </c>
      <c r="M116">
        <f>(BX116 - IF(AF116&gt;1, I116*BS116*100.0/(AH116*CL116), 0))*(CE116+CF116)/1000.0</f>
        <v>0</v>
      </c>
      <c r="N116">
        <f>2.0/((1/P116-1/O116)+SIGN(P116)*SQRT((1/P116-1/O116)*(1/P116-1/O116) + 4*BT116/((BT116+1)*(BT116+1))*(2*1/P116*1/O116-1/O116*1/O116)))</f>
        <v>0</v>
      </c>
      <c r="O116">
        <f>IF(LEFT(BU116,1)&lt;&gt;"0",IF(LEFT(BU116,1)="1",3.0,BV116),$D$5+$E$5*(CL116*CE116/($K$5*1000))+$F$5*(CL116*CE116/($K$5*1000))*MAX(MIN(BS116,$J$5),$I$5)*MAX(MIN(BS116,$J$5),$I$5)+$G$5*MAX(MIN(BS116,$J$5),$I$5)*(CL116*CE116/($K$5*1000))+$H$5*(CL116*CE116/($K$5*1000))*(CL116*CE116/($K$5*1000)))</f>
        <v>0</v>
      </c>
      <c r="P116">
        <f>H116*(1000-(1000*0.61365*exp(17.502*T116/(240.97+T116))/(CE116+CF116)+BZ116)/2)/(1000*0.61365*exp(17.502*T116/(240.97+T116))/(CE116+CF116)-BZ116)</f>
        <v>0</v>
      </c>
      <c r="Q116">
        <f>1/((BT116+1)/(N116/1.6)+1/(O116/1.37)) + BT116/((BT116+1)/(N116/1.6) + BT116/(O116/1.37))</f>
        <v>0</v>
      </c>
      <c r="R116">
        <f>(BP116*BR116)</f>
        <v>0</v>
      </c>
      <c r="S116">
        <f>(CG116+(R116+2*0.95*5.67E-8*(((CG116+$B$7)+273)^4-(CG116+273)^4)-44100*H116)/(1.84*29.3*O116+8*0.95*5.67E-8*(CG116+273)^3))</f>
        <v>0</v>
      </c>
      <c r="T116">
        <f>($C$7*CH116+$D$7*CI116+$E$7*S116)</f>
        <v>0</v>
      </c>
      <c r="U116">
        <f>0.61365*exp(17.502*T116/(240.97+T116))</f>
        <v>0</v>
      </c>
      <c r="V116">
        <f>(W116/X116*100)</f>
        <v>0</v>
      </c>
      <c r="W116">
        <f>BZ116*(CE116+CF116)/1000</f>
        <v>0</v>
      </c>
      <c r="X116">
        <f>0.61365*exp(17.502*CG116/(240.97+CG116))</f>
        <v>0</v>
      </c>
      <c r="Y116">
        <f>(U116-BZ116*(CE116+CF116)/1000)</f>
        <v>0</v>
      </c>
      <c r="Z116">
        <f>(-H116*44100)</f>
        <v>0</v>
      </c>
      <c r="AA116">
        <f>2*29.3*O116*0.92*(CG116-T116)</f>
        <v>0</v>
      </c>
      <c r="AB116">
        <f>2*0.95*5.67E-8*(((CG116+$B$7)+273)^4-(T116+273)^4)</f>
        <v>0</v>
      </c>
      <c r="AC116">
        <f>R116+AB116+Z116+AA116</f>
        <v>0</v>
      </c>
      <c r="AD116">
        <v>4</v>
      </c>
      <c r="AE116">
        <v>1</v>
      </c>
      <c r="AF116">
        <f>IF(AD116*$H$13&gt;=AH116,1.0,(AH116/(AH116-AD116*$H$13)))</f>
        <v>0</v>
      </c>
      <c r="AG116">
        <f>(AF116-1)*100</f>
        <v>0</v>
      </c>
      <c r="AH116">
        <f>MAX(0,($B$13+$C$13*CL116)/(1+$D$13*CL116)*CE116/(CG116+273)*$E$13)</f>
        <v>0</v>
      </c>
      <c r="AI116" t="s">
        <v>295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295</v>
      </c>
      <c r="AP116">
        <v>0</v>
      </c>
      <c r="AQ116">
        <v>0</v>
      </c>
      <c r="AR116">
        <f>1-AP116/AQ116</f>
        <v>0</v>
      </c>
      <c r="AS116">
        <v>0.5</v>
      </c>
      <c r="AT116">
        <f>BP116</f>
        <v>0</v>
      </c>
      <c r="AU116">
        <f>I116</f>
        <v>0</v>
      </c>
      <c r="AV116">
        <f>AR116*AS116*AT116</f>
        <v>0</v>
      </c>
      <c r="AW116">
        <f>BB116/AQ116</f>
        <v>0</v>
      </c>
      <c r="AX116">
        <f>(AU116-AN116)/AT116</f>
        <v>0</v>
      </c>
      <c r="AY116">
        <f>(AK116-AQ116)/AQ116</f>
        <v>0</v>
      </c>
      <c r="AZ116" t="s">
        <v>295</v>
      </c>
      <c r="BA116">
        <v>0</v>
      </c>
      <c r="BB116">
        <f>AQ116-BA116</f>
        <v>0</v>
      </c>
      <c r="BC116">
        <f>(AQ116-AP116)/(AQ116-BA116)</f>
        <v>0</v>
      </c>
      <c r="BD116">
        <f>(AK116-AQ116)/(AK116-BA116)</f>
        <v>0</v>
      </c>
      <c r="BE116">
        <f>(AQ116-AP116)/(AQ116-AJ116)</f>
        <v>0</v>
      </c>
      <c r="BF116">
        <f>(AK116-AQ116)/(AK116-AJ116)</f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f>$B$11*CM116+$C$11*CN116+$F$11*CO116*(1-CR116)</f>
        <v>0</v>
      </c>
      <c r="BP116">
        <f>BO116*BQ116</f>
        <v>0</v>
      </c>
      <c r="BQ116">
        <f>($B$11*$D$9+$C$11*$D$9+$F$11*((DB116+CT116)/MAX(DB116+CT116+DC116, 0.1)*$I$9+DC116/MAX(DB116+CT116+DC116, 0.1)*$J$9))/($B$11+$C$11+$F$11)</f>
        <v>0</v>
      </c>
      <c r="BR116">
        <f>($B$11*$K$9+$C$11*$K$9+$F$11*((DB116+CT116)/MAX(DB116+CT116+DC116, 0.1)*$P$9+DC116/MAX(DB116+CT116+DC116, 0.1)*$Q$9))/($B$11+$C$11+$F$11)</f>
        <v>0</v>
      </c>
      <c r="BS116">
        <v>6</v>
      </c>
      <c r="BT116">
        <v>0.5</v>
      </c>
      <c r="BU116" t="s">
        <v>296</v>
      </c>
      <c r="BV116">
        <v>2</v>
      </c>
      <c r="BW116">
        <v>1621628424.1</v>
      </c>
      <c r="BX116">
        <v>399.999333333333</v>
      </c>
      <c r="BY116">
        <v>420.017333333333</v>
      </c>
      <c r="BZ116">
        <v>13.6026666666667</v>
      </c>
      <c r="CA116">
        <v>0.385665</v>
      </c>
      <c r="CB116">
        <v>391.751666666667</v>
      </c>
      <c r="CC116">
        <v>13.3792333333333</v>
      </c>
      <c r="CD116">
        <v>600.07</v>
      </c>
      <c r="CE116">
        <v>101.213</v>
      </c>
      <c r="CF116">
        <v>0.0571952333333333</v>
      </c>
      <c r="CG116">
        <v>40.8736666666667</v>
      </c>
      <c r="CH116">
        <v>38.0923666666667</v>
      </c>
      <c r="CI116">
        <v>999.9</v>
      </c>
      <c r="CJ116">
        <v>0</v>
      </c>
      <c r="CK116">
        <v>0</v>
      </c>
      <c r="CL116">
        <v>9948.33333333333</v>
      </c>
      <c r="CM116">
        <v>0</v>
      </c>
      <c r="CN116">
        <v>2.46514666666667</v>
      </c>
      <c r="CO116">
        <v>600.032</v>
      </c>
      <c r="CP116">
        <v>0.932985666666667</v>
      </c>
      <c r="CQ116">
        <v>0.0670147</v>
      </c>
      <c r="CR116">
        <v>0</v>
      </c>
      <c r="CS116">
        <v>833.872333333333</v>
      </c>
      <c r="CT116">
        <v>4.99951</v>
      </c>
      <c r="CU116">
        <v>4941.21333333333</v>
      </c>
      <c r="CV116">
        <v>4814.34</v>
      </c>
      <c r="CW116">
        <v>37.625</v>
      </c>
      <c r="CX116">
        <v>40.375</v>
      </c>
      <c r="CY116">
        <v>39.437</v>
      </c>
      <c r="CZ116">
        <v>40.375</v>
      </c>
      <c r="DA116">
        <v>41.25</v>
      </c>
      <c r="DB116">
        <v>555.156666666667</v>
      </c>
      <c r="DC116">
        <v>39.8766666666667</v>
      </c>
      <c r="DD116">
        <v>0</v>
      </c>
      <c r="DE116">
        <v>1621628429.1</v>
      </c>
      <c r="DF116">
        <v>0</v>
      </c>
      <c r="DG116">
        <v>835.09024</v>
      </c>
      <c r="DH116">
        <v>-12.8178461721127</v>
      </c>
      <c r="DI116">
        <v>-76.0861538028086</v>
      </c>
      <c r="DJ116">
        <v>4948.6388</v>
      </c>
      <c r="DK116">
        <v>15</v>
      </c>
      <c r="DL116">
        <v>1621626892</v>
      </c>
      <c r="DM116" t="s">
        <v>297</v>
      </c>
      <c r="DN116">
        <v>1621626875.5</v>
      </c>
      <c r="DO116">
        <v>1621626892</v>
      </c>
      <c r="DP116">
        <v>2</v>
      </c>
      <c r="DQ116">
        <v>-0.088</v>
      </c>
      <c r="DR116">
        <v>0.038</v>
      </c>
      <c r="DS116">
        <v>8.382</v>
      </c>
      <c r="DT116">
        <v>0.051</v>
      </c>
      <c r="DU116">
        <v>420</v>
      </c>
      <c r="DV116">
        <v>0</v>
      </c>
      <c r="DW116">
        <v>0.49</v>
      </c>
      <c r="DX116">
        <v>0.06</v>
      </c>
      <c r="DY116">
        <v>-20.0813097560976</v>
      </c>
      <c r="DZ116">
        <v>0.179989547038284</v>
      </c>
      <c r="EA116">
        <v>0.119416707996499</v>
      </c>
      <c r="EB116">
        <v>1</v>
      </c>
      <c r="EC116">
        <v>835.744515151515</v>
      </c>
      <c r="ED116">
        <v>-13.1683723485167</v>
      </c>
      <c r="EE116">
        <v>1.26530638573052</v>
      </c>
      <c r="EF116">
        <v>0</v>
      </c>
      <c r="EG116">
        <v>13.1452682926829</v>
      </c>
      <c r="EH116">
        <v>0.464333101045298</v>
      </c>
      <c r="EI116">
        <v>0.0461761179907409</v>
      </c>
      <c r="EJ116">
        <v>0</v>
      </c>
      <c r="EK116">
        <v>1</v>
      </c>
      <c r="EL116">
        <v>3</v>
      </c>
      <c r="EM116" t="s">
        <v>314</v>
      </c>
      <c r="EN116">
        <v>100</v>
      </c>
      <c r="EO116">
        <v>100</v>
      </c>
      <c r="EP116">
        <v>8.248</v>
      </c>
      <c r="EQ116">
        <v>0.2237</v>
      </c>
      <c r="ER116">
        <v>5.07444362199048</v>
      </c>
      <c r="ES116">
        <v>0.0095515401478521</v>
      </c>
      <c r="ET116">
        <v>-4.08282145803731e-06</v>
      </c>
      <c r="EU116">
        <v>9.61633180237613e-10</v>
      </c>
      <c r="EV116">
        <v>0.0475103132414239</v>
      </c>
      <c r="EW116">
        <v>0.00964955815971448</v>
      </c>
      <c r="EX116">
        <v>0.000351754833574242</v>
      </c>
      <c r="EY116">
        <v>-6.74969522547015e-06</v>
      </c>
      <c r="EZ116">
        <v>-4</v>
      </c>
      <c r="FA116">
        <v>2054</v>
      </c>
      <c r="FB116">
        <v>1</v>
      </c>
      <c r="FC116">
        <v>24</v>
      </c>
      <c r="FD116">
        <v>25.8</v>
      </c>
      <c r="FE116">
        <v>25.6</v>
      </c>
      <c r="FF116">
        <v>2</v>
      </c>
      <c r="FG116">
        <v>638.098</v>
      </c>
      <c r="FH116">
        <v>385.911</v>
      </c>
      <c r="FI116">
        <v>48.4104</v>
      </c>
      <c r="FJ116">
        <v>26.7409</v>
      </c>
      <c r="FK116">
        <v>30.001</v>
      </c>
      <c r="FL116">
        <v>26.2868</v>
      </c>
      <c r="FM116">
        <v>26.2727</v>
      </c>
      <c r="FN116">
        <v>21.017</v>
      </c>
      <c r="FO116">
        <v>100</v>
      </c>
      <c r="FP116">
        <v>0</v>
      </c>
      <c r="FQ116">
        <v>48</v>
      </c>
      <c r="FR116">
        <v>420</v>
      </c>
      <c r="FS116">
        <v>0</v>
      </c>
      <c r="FT116">
        <v>100.153</v>
      </c>
      <c r="FU116">
        <v>100.525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2021-05-21T13:25:57Z</dcterms:created>
  <dcterms:modified xsi:type="dcterms:W3CDTF">2021-05-21T13:25:57Z</dcterms:modified>
</cp:coreProperties>
</file>